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97019C30-1E52-4141-9A7D-4978A6709504}"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50" i="13" l="1"/>
  <c r="A45" i="13"/>
  <c r="A44" i="13"/>
  <c r="A21" i="13"/>
  <c r="M59" i="13"/>
  <c r="M58" i="13"/>
  <c r="M57" i="13"/>
  <c r="M56" i="13"/>
  <c r="M55" i="13"/>
  <c r="M54" i="13"/>
  <c r="M53" i="13"/>
  <c r="M52" i="13"/>
  <c r="M51" i="13"/>
  <c r="M50" i="13"/>
  <c r="M49" i="13"/>
  <c r="M48" i="13"/>
  <c r="M47" i="13"/>
  <c r="M46" i="13"/>
  <c r="M45" i="13"/>
  <c r="M44" i="13"/>
  <c r="M43" i="13"/>
  <c r="M4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Z4" i="13" l="1"/>
  <c r="Q42" i="13"/>
  <c r="S42" i="13"/>
  <c r="T42" i="13" s="1"/>
  <c r="U42" i="13"/>
  <c r="W42" i="13"/>
  <c r="AJ42" i="13"/>
  <c r="AK42" i="13"/>
  <c r="Q43" i="13"/>
  <c r="S43" i="13"/>
  <c r="T43" i="13" s="1"/>
  <c r="U43" i="13"/>
  <c r="W43" i="13"/>
  <c r="AJ43" i="13"/>
  <c r="AK43" i="13"/>
  <c r="Q44" i="13"/>
  <c r="S44" i="13"/>
  <c r="T44" i="13" s="1"/>
  <c r="U44" i="13"/>
  <c r="W44" i="13"/>
  <c r="AJ44" i="13"/>
  <c r="AK44" i="13"/>
  <c r="Q45" i="13"/>
  <c r="S45" i="13"/>
  <c r="T45" i="13" s="1"/>
  <c r="U45" i="13"/>
  <c r="W45" i="13"/>
  <c r="AJ45" i="13"/>
  <c r="AK45" i="13"/>
  <c r="Q46" i="13"/>
  <c r="S46" i="13"/>
  <c r="T46" i="13" s="1"/>
  <c r="U46" i="13"/>
  <c r="W46" i="13"/>
  <c r="AJ46" i="13"/>
  <c r="AK46" i="13"/>
  <c r="Q47" i="13"/>
  <c r="S47" i="13"/>
  <c r="T47" i="13" s="1"/>
  <c r="U47" i="13"/>
  <c r="W47" i="13"/>
  <c r="AJ47" i="13"/>
  <c r="AK47" i="13"/>
  <c r="Q48" i="13"/>
  <c r="S48" i="13"/>
  <c r="T48" i="13" s="1"/>
  <c r="U48" i="13"/>
  <c r="W48" i="13"/>
  <c r="AJ48" i="13"/>
  <c r="AK48" i="13"/>
  <c r="Q49" i="13"/>
  <c r="S49" i="13"/>
  <c r="T49" i="13"/>
  <c r="U49" i="13"/>
  <c r="W49" i="13"/>
  <c r="AI49" i="13"/>
  <c r="AJ49" i="13"/>
  <c r="AK49" i="13"/>
  <c r="Q50" i="13"/>
  <c r="S50" i="13"/>
  <c r="T50" i="13" s="1"/>
  <c r="U50" i="13"/>
  <c r="W50" i="13"/>
  <c r="AJ50" i="13"/>
  <c r="AK50" i="13"/>
  <c r="Q51" i="13"/>
  <c r="S51" i="13"/>
  <c r="T51" i="13" s="1"/>
  <c r="U51" i="13"/>
  <c r="W51" i="13"/>
  <c r="AJ51" i="13"/>
  <c r="AK51" i="13"/>
  <c r="A42" i="13"/>
  <c r="A43" i="13"/>
  <c r="A46" i="13"/>
  <c r="A47" i="13"/>
  <c r="A48" i="13"/>
  <c r="A49" i="13"/>
  <c r="A51" i="13"/>
  <c r="N51" i="13"/>
  <c r="AI51" i="13" s="1"/>
  <c r="N50" i="13"/>
  <c r="AI50" i="13" s="1"/>
  <c r="N49" i="13"/>
  <c r="N48" i="13"/>
  <c r="AI48" i="13" s="1"/>
  <c r="N47" i="13"/>
  <c r="AI47" i="13" s="1"/>
  <c r="N46" i="13"/>
  <c r="AI46" i="13" s="1"/>
  <c r="N45" i="13"/>
  <c r="AI45" i="13" s="1"/>
  <c r="N44" i="13"/>
  <c r="AI44" i="13" s="1"/>
  <c r="N43" i="13"/>
  <c r="AI43" i="13" s="1"/>
  <c r="N42" i="13"/>
  <c r="AI42" i="13" s="1"/>
  <c r="S54" i="13" l="1"/>
  <c r="T54" i="13" s="1"/>
  <c r="S41" i="13"/>
  <c r="T41" i="13" s="1"/>
  <c r="S37" i="13"/>
  <c r="T37" i="13" s="1"/>
  <c r="S36" i="13"/>
  <c r="T36" i="13" s="1"/>
  <c r="S32" i="13"/>
  <c r="T32" i="13" s="1"/>
  <c r="S40" i="13"/>
  <c r="T40" i="13" s="1"/>
  <c r="Q34" i="13"/>
  <c r="S34" i="13"/>
  <c r="T34" i="13" s="1"/>
  <c r="U34" i="13"/>
  <c r="W34" i="13"/>
  <c r="AJ34" i="13"/>
  <c r="AK34" i="13"/>
  <c r="Q35" i="13"/>
  <c r="S35" i="13"/>
  <c r="T35" i="13" s="1"/>
  <c r="U35" i="13"/>
  <c r="W35" i="13"/>
  <c r="AJ35" i="13"/>
  <c r="AK35" i="13"/>
  <c r="Q36" i="13"/>
  <c r="U36" i="13"/>
  <c r="W36" i="13"/>
  <c r="AJ36" i="13"/>
  <c r="AK36" i="13"/>
  <c r="Q37" i="13"/>
  <c r="U37" i="13"/>
  <c r="W37" i="13"/>
  <c r="AJ37" i="13"/>
  <c r="AK37" i="13"/>
  <c r="Q38" i="13"/>
  <c r="S38" i="13"/>
  <c r="T38" i="13" s="1"/>
  <c r="U38" i="13"/>
  <c r="W38" i="13"/>
  <c r="AJ38" i="13"/>
  <c r="AK38" i="13"/>
  <c r="Q39" i="13"/>
  <c r="S39" i="13"/>
  <c r="T39" i="13" s="1"/>
  <c r="U39" i="13"/>
  <c r="W39" i="13"/>
  <c r="AJ39" i="13"/>
  <c r="AK39" i="13"/>
  <c r="Q40" i="13"/>
  <c r="U40" i="13"/>
  <c r="W40" i="13"/>
  <c r="AJ40" i="13"/>
  <c r="AK40" i="13"/>
  <c r="Q41" i="13"/>
  <c r="U41" i="13"/>
  <c r="W41" i="13"/>
  <c r="AJ41" i="13"/>
  <c r="AK41" i="13"/>
  <c r="Q52" i="13"/>
  <c r="S52" i="13"/>
  <c r="T52" i="13" s="1"/>
  <c r="U52" i="13"/>
  <c r="W52" i="13"/>
  <c r="AJ52" i="13"/>
  <c r="AK52" i="13"/>
  <c r="Q53" i="13"/>
  <c r="S53" i="13"/>
  <c r="T53" i="13" s="1"/>
  <c r="U53" i="13"/>
  <c r="W53" i="13"/>
  <c r="AJ53" i="13"/>
  <c r="AK53" i="13"/>
  <c r="Q54" i="13"/>
  <c r="U54" i="13"/>
  <c r="W54" i="13"/>
  <c r="AJ54" i="13"/>
  <c r="AK54" i="13"/>
  <c r="Q55" i="13"/>
  <c r="S55" i="13"/>
  <c r="T55" i="13" s="1"/>
  <c r="U55" i="13"/>
  <c r="W55" i="13"/>
  <c r="AJ55" i="13"/>
  <c r="AK55" i="13"/>
  <c r="Q56" i="13"/>
  <c r="S56" i="13"/>
  <c r="T56" i="13" s="1"/>
  <c r="U56" i="13"/>
  <c r="W56" i="13"/>
  <c r="AJ56" i="13"/>
  <c r="AK56" i="13"/>
  <c r="Q57" i="13"/>
  <c r="S57" i="13"/>
  <c r="T57" i="13" s="1"/>
  <c r="U57" i="13"/>
  <c r="W57" i="13"/>
  <c r="AJ57" i="13"/>
  <c r="AK57" i="13"/>
  <c r="Q58" i="13"/>
  <c r="S58" i="13"/>
  <c r="T58" i="13" s="1"/>
  <c r="U58" i="13"/>
  <c r="W58" i="13"/>
  <c r="AJ58" i="13"/>
  <c r="AK58" i="13"/>
  <c r="Q59" i="13"/>
  <c r="S59" i="13"/>
  <c r="T59" i="13" s="1"/>
  <c r="U59" i="13"/>
  <c r="W59" i="13"/>
  <c r="AJ59" i="13"/>
  <c r="AK59" i="13"/>
  <c r="A34" i="13"/>
  <c r="A35" i="13"/>
  <c r="A36" i="13"/>
  <c r="A37" i="13"/>
  <c r="A38" i="13"/>
  <c r="A39" i="13"/>
  <c r="A40" i="13"/>
  <c r="A41" i="13"/>
  <c r="A52" i="13"/>
  <c r="A53" i="13"/>
  <c r="A54" i="13"/>
  <c r="A55" i="13"/>
  <c r="A56" i="13"/>
  <c r="A57" i="13"/>
  <c r="A58" i="13"/>
  <c r="A59" i="13"/>
  <c r="N59" i="13"/>
  <c r="AI59" i="13" s="1"/>
  <c r="N58" i="13"/>
  <c r="AI58" i="13" s="1"/>
  <c r="N57" i="13"/>
  <c r="AI57" i="13" s="1"/>
  <c r="N56" i="13"/>
  <c r="AI56" i="13" s="1"/>
  <c r="N55" i="13"/>
  <c r="AI55" i="13" s="1"/>
  <c r="N54" i="13"/>
  <c r="AI54" i="13" s="1"/>
  <c r="N53" i="13"/>
  <c r="AI53" i="13" s="1"/>
  <c r="N52" i="13"/>
  <c r="AI52" i="13" s="1"/>
  <c r="N41" i="13"/>
  <c r="AI41" i="13" s="1"/>
  <c r="N40" i="13"/>
  <c r="AI40" i="13" s="1"/>
  <c r="N39" i="13"/>
  <c r="AI39" i="13" s="1"/>
  <c r="N38" i="13"/>
  <c r="AI38" i="13" s="1"/>
  <c r="N37" i="13"/>
  <c r="AI37" i="13" s="1"/>
  <c r="N36" i="13"/>
  <c r="AI36" i="13" s="1"/>
  <c r="N35" i="13"/>
  <c r="AI35" i="13" s="1"/>
  <c r="N34" i="13"/>
  <c r="AI34" i="13" s="1"/>
  <c r="N33" i="13"/>
  <c r="N32" i="13"/>
  <c r="N31" i="13"/>
  <c r="N30" i="13"/>
  <c r="N29" i="13"/>
  <c r="N28" i="13"/>
  <c r="N27" i="13"/>
  <c r="N26" i="13"/>
  <c r="N25" i="13"/>
  <c r="N24" i="13"/>
  <c r="N23" i="13"/>
  <c r="N22" i="13"/>
  <c r="N21" i="13"/>
  <c r="N20" i="13"/>
  <c r="N19" i="13"/>
  <c r="N18" i="13"/>
  <c r="N17" i="13"/>
  <c r="N16" i="13"/>
  <c r="N15" i="13"/>
  <c r="N14" i="13"/>
  <c r="N13" i="13"/>
  <c r="N12" i="13"/>
  <c r="N11" i="13"/>
  <c r="N10" i="13"/>
  <c r="N9" i="13"/>
  <c r="N8" i="13"/>
  <c r="N7" i="13"/>
  <c r="N6" i="13"/>
  <c r="N5" i="13"/>
  <c r="N4" i="13"/>
  <c r="Q32" i="13"/>
  <c r="U32" i="13"/>
  <c r="W32" i="13"/>
  <c r="AI32" i="13"/>
  <c r="AJ32" i="13"/>
  <c r="AK32" i="13"/>
  <c r="AK33" i="13" l="1"/>
  <c r="AJ33" i="13"/>
  <c r="W33" i="13"/>
  <c r="U33" i="13"/>
  <c r="Q33" i="13"/>
  <c r="AI33" i="13"/>
  <c r="S33" i="13"/>
  <c r="T33" i="13" s="1"/>
  <c r="A33" i="13"/>
  <c r="A32" i="13"/>
  <c r="AI28"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AI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S24" i="13" l="1"/>
  <c r="T24" i="13" s="1"/>
  <c r="S22" i="13"/>
  <c r="T22" i="13" s="1"/>
  <c r="S19" i="13"/>
  <c r="T19" i="13" s="1"/>
  <c r="S18" i="13"/>
  <c r="T18"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AL6" i="13" l="1"/>
  <c r="Z6" i="13" s="1"/>
  <c r="Z5" i="13"/>
  <c r="AL7" i="13"/>
  <c r="Z7" i="13" s="1"/>
  <c r="AQ26" i="13"/>
  <c r="R27" i="13"/>
  <c r="AQ15" i="13"/>
  <c r="AL8" i="13"/>
  <c r="Z8" i="13" s="1"/>
  <c r="AQ27" i="13" l="1"/>
  <c r="R28" i="13"/>
  <c r="AQ16" i="13"/>
  <c r="AL9" i="13"/>
  <c r="Z9" i="13" s="1"/>
  <c r="AQ28" i="13" l="1"/>
  <c r="R29" i="13"/>
  <c r="AQ17" i="13"/>
  <c r="AL10" i="13"/>
  <c r="Z10" i="13" s="1"/>
  <c r="R30" i="13" l="1"/>
  <c r="AQ29" i="13"/>
  <c r="AQ18" i="13"/>
  <c r="AL11" i="13"/>
  <c r="Z11" i="13" s="1"/>
  <c r="AQ30" i="13" l="1"/>
  <c r="R31" i="13"/>
  <c r="AQ19" i="13"/>
  <c r="AL12" i="13"/>
  <c r="Z12" i="13" s="1"/>
  <c r="AQ31" i="13" l="1"/>
  <c r="R32" i="13"/>
  <c r="AQ20" i="13"/>
  <c r="AL13" i="13"/>
  <c r="Z13" i="13" s="1"/>
  <c r="AQ32" i="13" l="1"/>
  <c r="R33" i="13"/>
  <c r="AQ21" i="13"/>
  <c r="AL14" i="13"/>
  <c r="Z14" i="13" s="1"/>
  <c r="AL15" i="13" l="1"/>
  <c r="Z15" i="13" s="1"/>
  <c r="AQ33" i="13"/>
  <c r="R34" i="13"/>
  <c r="AQ22" i="13"/>
  <c r="AQ34" i="13" l="1"/>
  <c r="R35" i="13"/>
  <c r="AL16" i="13"/>
  <c r="Z16" i="13" s="1"/>
  <c r="AQ23" i="13"/>
  <c r="AL17" i="13" l="1"/>
  <c r="Z17" i="13" s="1"/>
  <c r="R36" i="13"/>
  <c r="AQ35" i="13"/>
  <c r="AQ25" i="13"/>
  <c r="AQ24" i="13"/>
  <c r="AQ36" i="13" l="1"/>
  <c r="R37" i="13"/>
  <c r="AL18" i="13"/>
  <c r="Z18" i="13" s="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Z19" i="13" s="1"/>
  <c r="R38" i="13"/>
  <c r="AQ37"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R39" i="13" l="1"/>
  <c r="AQ38" i="13"/>
  <c r="AL20" i="13"/>
  <c r="Z20" i="13" s="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Z21" i="13" s="1"/>
  <c r="R40" i="13"/>
  <c r="AQ39" i="13"/>
  <c r="Q4" i="13"/>
  <c r="AQ40" i="13" l="1"/>
  <c r="R41" i="13"/>
  <c r="R42" i="13" s="1"/>
  <c r="AL22" i="13"/>
  <c r="Z22" i="13" s="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R43" i="13" l="1"/>
  <c r="AQ42" i="13"/>
  <c r="AL23" i="13"/>
  <c r="Z23" i="13" s="1"/>
  <c r="R52" i="13"/>
  <c r="AQ41" i="13"/>
  <c r="AJ6" i="13"/>
  <c r="AJ7" i="13"/>
  <c r="AJ5" i="13"/>
  <c r="AJ10" i="13"/>
  <c r="AJ9" i="13"/>
  <c r="AJ11" i="13"/>
  <c r="AJ8" i="13"/>
  <c r="C3" i="9"/>
  <c r="C4" i="9"/>
  <c r="C5" i="9"/>
  <c r="C6" i="9"/>
  <c r="C7" i="9"/>
  <c r="C8" i="9"/>
  <c r="C9" i="9"/>
  <c r="C10" i="9"/>
  <c r="C11" i="9"/>
  <c r="C12" i="9"/>
  <c r="C13" i="9"/>
  <c r="C14" i="9"/>
  <c r="C15" i="9"/>
  <c r="C16" i="9"/>
  <c r="C17" i="9"/>
  <c r="C18" i="9"/>
  <c r="R44" i="13" l="1"/>
  <c r="AQ43" i="13"/>
  <c r="AQ52" i="13"/>
  <c r="R53" i="13"/>
  <c r="AL24" i="13"/>
  <c r="Z24" i="13" s="1"/>
  <c r="P1" i="9"/>
  <c r="T1" i="9"/>
  <c r="R45" i="13" l="1"/>
  <c r="AQ44" i="13"/>
  <c r="AL25" i="13"/>
  <c r="Z25" i="13" s="1"/>
  <c r="AQ53" i="13"/>
  <c r="R54" i="13"/>
  <c r="P5" i="13"/>
  <c r="AQ45" i="13" l="1"/>
  <c r="R46" i="13"/>
  <c r="R55" i="13"/>
  <c r="AQ54" i="13"/>
  <c r="AL26" i="13"/>
  <c r="Z26" i="13" s="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R47" i="13" l="1"/>
  <c r="AQ46" i="13"/>
  <c r="AL27" i="13"/>
  <c r="Z27" i="13" s="1"/>
  <c r="R56" i="13"/>
  <c r="AQ55" i="13"/>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W5" i="13"/>
  <c r="W4" i="13"/>
  <c r="AQ6" i="13"/>
  <c r="AG6" i="13"/>
  <c r="P7" i="13"/>
  <c r="AQ5" i="13"/>
  <c r="AH52" i="13" l="1"/>
  <c r="AH53" i="13" s="1"/>
  <c r="AH54" i="13" s="1"/>
  <c r="AH55" i="13" s="1"/>
  <c r="AH56" i="13" s="1"/>
  <c r="AH57" i="13" s="1"/>
  <c r="AH58" i="13" s="1"/>
  <c r="AH59" i="13" s="1"/>
  <c r="AH42" i="13"/>
  <c r="AH43" i="13" s="1"/>
  <c r="AH44" i="13" s="1"/>
  <c r="AH45" i="13" s="1"/>
  <c r="AH46" i="13" s="1"/>
  <c r="AH47" i="13" s="1"/>
  <c r="AH48" i="13" s="1"/>
  <c r="AH49" i="13" s="1"/>
  <c r="AH50" i="13" s="1"/>
  <c r="AH51" i="13" s="1"/>
  <c r="R48" i="13"/>
  <c r="AQ47" i="13"/>
  <c r="AQ56" i="13"/>
  <c r="R57" i="13"/>
  <c r="AL28" i="13"/>
  <c r="Z28" i="13" s="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U4" i="13"/>
  <c r="X52" i="13" l="1"/>
  <c r="X53" i="13" s="1"/>
  <c r="X54" i="13" s="1"/>
  <c r="X55" i="13" s="1"/>
  <c r="X56" i="13" s="1"/>
  <c r="X57" i="13" s="1"/>
  <c r="X58" i="13" s="1"/>
  <c r="X59" i="13" s="1"/>
  <c r="X42" i="13"/>
  <c r="X43" i="13" s="1"/>
  <c r="X44" i="13" s="1"/>
  <c r="X45" i="13" s="1"/>
  <c r="X46" i="13" s="1"/>
  <c r="X47" i="13" s="1"/>
  <c r="X48" i="13" s="1"/>
  <c r="X49" i="13" s="1"/>
  <c r="X50" i="13" s="1"/>
  <c r="X51" i="13" s="1"/>
  <c r="R49" i="13"/>
  <c r="AQ48" i="13"/>
  <c r="AL29" i="13"/>
  <c r="Z29" i="13" s="1"/>
  <c r="AQ57" i="13"/>
  <c r="R58"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R50" i="13" l="1"/>
  <c r="AQ49" i="13"/>
  <c r="AN52" i="13"/>
  <c r="AN53" i="13" s="1"/>
  <c r="AN54" i="13" s="1"/>
  <c r="AN55" i="13" s="1"/>
  <c r="AN56" i="13" s="1"/>
  <c r="AN57" i="13" s="1"/>
  <c r="AN58" i="13" s="1"/>
  <c r="AN59" i="13" s="1"/>
  <c r="AN42" i="13"/>
  <c r="AN43" i="13" s="1"/>
  <c r="AN44" i="13" s="1"/>
  <c r="AN45" i="13" s="1"/>
  <c r="AN46" i="13" s="1"/>
  <c r="AN47" i="13" s="1"/>
  <c r="AN48" i="13" s="1"/>
  <c r="AN49" i="13" s="1"/>
  <c r="AN50" i="13" s="1"/>
  <c r="AN51" i="13" s="1"/>
  <c r="AO52" i="13"/>
  <c r="AO53" i="13" s="1"/>
  <c r="AO54" i="13" s="1"/>
  <c r="AO55" i="13" s="1"/>
  <c r="AO56" i="13" s="1"/>
  <c r="AO57" i="13" s="1"/>
  <c r="AO58" i="13" s="1"/>
  <c r="AO59" i="13" s="1"/>
  <c r="AO42" i="13"/>
  <c r="AO43" i="13" s="1"/>
  <c r="AO44" i="13" s="1"/>
  <c r="AO45" i="13" s="1"/>
  <c r="AO46" i="13" s="1"/>
  <c r="AO47" i="13" s="1"/>
  <c r="AO48" i="13" s="1"/>
  <c r="AO49" i="13" s="1"/>
  <c r="AO50" i="13" s="1"/>
  <c r="AO51" i="13" s="1"/>
  <c r="R59" i="13"/>
  <c r="AQ59" i="13" s="1"/>
  <c r="AQ58" i="13"/>
  <c r="AL30" i="13"/>
  <c r="Z30"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P5" i="13"/>
  <c r="AG5" i="13"/>
  <c r="AM52" i="13" l="1"/>
  <c r="AM53" i="13" s="1"/>
  <c r="AM54" i="13" s="1"/>
  <c r="AM55" i="13" s="1"/>
  <c r="AM56" i="13" s="1"/>
  <c r="AM57" i="13" s="1"/>
  <c r="AM58" i="13" s="1"/>
  <c r="AM59" i="13" s="1"/>
  <c r="AM42" i="13"/>
  <c r="AM43" i="13" s="1"/>
  <c r="AM44" i="13" s="1"/>
  <c r="AM45" i="13" s="1"/>
  <c r="AM46" i="13" s="1"/>
  <c r="AM47" i="13" s="1"/>
  <c r="AM48" i="13" s="1"/>
  <c r="AM49" i="13" s="1"/>
  <c r="AM50" i="13" s="1"/>
  <c r="AM51" i="13" s="1"/>
  <c r="AF52" i="13"/>
  <c r="AF53" i="13" s="1"/>
  <c r="AF54" i="13" s="1"/>
  <c r="AF55" i="13" s="1"/>
  <c r="AF56" i="13" s="1"/>
  <c r="AF57" i="13" s="1"/>
  <c r="AF58" i="13" s="1"/>
  <c r="AF59" i="13" s="1"/>
  <c r="AF42" i="13"/>
  <c r="AF43" i="13" s="1"/>
  <c r="AF44" i="13" s="1"/>
  <c r="AF45" i="13" s="1"/>
  <c r="AF46" i="13" s="1"/>
  <c r="AF47" i="13" s="1"/>
  <c r="AF48" i="13" s="1"/>
  <c r="AF49" i="13" s="1"/>
  <c r="AF50" i="13" s="1"/>
  <c r="AF51" i="13" s="1"/>
  <c r="AB52" i="13"/>
  <c r="AB53" i="13" s="1"/>
  <c r="AB54" i="13" s="1"/>
  <c r="AB55" i="13" s="1"/>
  <c r="AB56" i="13" s="1"/>
  <c r="AB57" i="13" s="1"/>
  <c r="AB58" i="13" s="1"/>
  <c r="AB59" i="13" s="1"/>
  <c r="AB42" i="13"/>
  <c r="AB43" i="13" s="1"/>
  <c r="AB44" i="13" s="1"/>
  <c r="AB45" i="13" s="1"/>
  <c r="AB46" i="13" s="1"/>
  <c r="AB47" i="13" s="1"/>
  <c r="AB48" i="13" s="1"/>
  <c r="AB49" i="13" s="1"/>
  <c r="AB50" i="13" s="1"/>
  <c r="AB51" i="13" s="1"/>
  <c r="AE52" i="13"/>
  <c r="AE53" i="13" s="1"/>
  <c r="AE54" i="13" s="1"/>
  <c r="AE55" i="13" s="1"/>
  <c r="AE56" i="13" s="1"/>
  <c r="AE57" i="13" s="1"/>
  <c r="AE58" i="13" s="1"/>
  <c r="AE59" i="13" s="1"/>
  <c r="AE42" i="13"/>
  <c r="AE43" i="13" s="1"/>
  <c r="AE44" i="13" s="1"/>
  <c r="AE45" i="13" s="1"/>
  <c r="AE46" i="13" s="1"/>
  <c r="AE47" i="13" s="1"/>
  <c r="AE48" i="13" s="1"/>
  <c r="AE49" i="13" s="1"/>
  <c r="AE50" i="13" s="1"/>
  <c r="AE51" i="13" s="1"/>
  <c r="AA52" i="13"/>
  <c r="AA53" i="13" s="1"/>
  <c r="AA54" i="13" s="1"/>
  <c r="AA55" i="13" s="1"/>
  <c r="AA56" i="13" s="1"/>
  <c r="AA57" i="13" s="1"/>
  <c r="AA58" i="13" s="1"/>
  <c r="AA59" i="13" s="1"/>
  <c r="AA42" i="13"/>
  <c r="AA43" i="13" s="1"/>
  <c r="AA44" i="13" s="1"/>
  <c r="AA45" i="13" s="1"/>
  <c r="AA46" i="13" s="1"/>
  <c r="AA47" i="13" s="1"/>
  <c r="AA48" i="13" s="1"/>
  <c r="AA49" i="13" s="1"/>
  <c r="AA50" i="13" s="1"/>
  <c r="AA51" i="13" s="1"/>
  <c r="AD52" i="13"/>
  <c r="AD53" i="13" s="1"/>
  <c r="AD54" i="13" s="1"/>
  <c r="AD55" i="13" s="1"/>
  <c r="AD56" i="13" s="1"/>
  <c r="AD57" i="13" s="1"/>
  <c r="AD58" i="13" s="1"/>
  <c r="AD59" i="13" s="1"/>
  <c r="AD42" i="13"/>
  <c r="AD43" i="13" s="1"/>
  <c r="AD44" i="13" s="1"/>
  <c r="AD45" i="13" s="1"/>
  <c r="AD46" i="13" s="1"/>
  <c r="AD47" i="13" s="1"/>
  <c r="AD48" i="13" s="1"/>
  <c r="AD49" i="13" s="1"/>
  <c r="AD50" i="13" s="1"/>
  <c r="AD51" i="13" s="1"/>
  <c r="AQ50" i="13"/>
  <c r="R51" i="13"/>
  <c r="AQ51" i="13" s="1"/>
  <c r="AL31" i="13"/>
  <c r="Z31" i="13" s="1"/>
  <c r="AG10" i="13"/>
  <c r="P11" i="13"/>
  <c r="AQ11" i="13"/>
  <c r="AQ10" i="13"/>
  <c r="AP7" i="13"/>
  <c r="AC8" i="13"/>
  <c r="AL32" i="13" l="1"/>
  <c r="Z32" i="13" s="1"/>
  <c r="AG11" i="13"/>
  <c r="P12" i="13"/>
  <c r="AP8" i="13"/>
  <c r="AC9" i="13"/>
  <c r="AL33" i="13" l="1"/>
  <c r="Z33" i="13" s="1"/>
  <c r="AG12" i="13"/>
  <c r="P13" i="13"/>
  <c r="AP9" i="13"/>
  <c r="AC10" i="13"/>
  <c r="AL34" i="13" l="1"/>
  <c r="Z34" i="13" s="1"/>
  <c r="AG13" i="13"/>
  <c r="P14" i="13"/>
  <c r="AC11" i="13"/>
  <c r="AP10" i="13"/>
  <c r="AL35" i="13" l="1"/>
  <c r="Z35" i="13" s="1"/>
  <c r="AG14" i="13"/>
  <c r="P15" i="13"/>
  <c r="AP11" i="13"/>
  <c r="AC12" i="13"/>
  <c r="AL36" i="13" l="1"/>
  <c r="Z36" i="13" s="1"/>
  <c r="P16" i="13"/>
  <c r="AG15" i="13"/>
  <c r="AP12" i="13"/>
  <c r="AC13" i="13"/>
  <c r="AL37" i="13" l="1"/>
  <c r="Z37" i="13" s="1"/>
  <c r="P17" i="13"/>
  <c r="AG16" i="13"/>
  <c r="AP13" i="13"/>
  <c r="AC14" i="13"/>
  <c r="AP14" i="13" l="1"/>
  <c r="AC15" i="13"/>
  <c r="AL38" i="13"/>
  <c r="Z38" i="13" s="1"/>
  <c r="P18" i="13"/>
  <c r="AG17" i="13"/>
  <c r="AL39" i="13" l="1"/>
  <c r="Z39" i="13" s="1"/>
  <c r="AP15" i="13"/>
  <c r="AC16" i="13"/>
  <c r="P19" i="13"/>
  <c r="AG18" i="13"/>
  <c r="AC17" i="13" l="1"/>
  <c r="AP16" i="13"/>
  <c r="AL40" i="13"/>
  <c r="Z40" i="13" s="1"/>
  <c r="P20" i="13"/>
  <c r="AG19" i="13"/>
  <c r="AL41" i="13" l="1"/>
  <c r="AP17" i="13"/>
  <c r="AC18" i="13"/>
  <c r="P21" i="13"/>
  <c r="AG20" i="13"/>
  <c r="Z41" i="13" l="1"/>
  <c r="AL42" i="13"/>
  <c r="AP18" i="13"/>
  <c r="AC19" i="13"/>
  <c r="AL52" i="13"/>
  <c r="Z52" i="13" s="1"/>
  <c r="P22" i="13"/>
  <c r="AG21" i="13"/>
  <c r="Z42" i="13" l="1"/>
  <c r="AL43" i="13"/>
  <c r="AL53" i="13"/>
  <c r="Z53" i="13" s="1"/>
  <c r="AP19" i="13"/>
  <c r="AC20" i="13"/>
  <c r="P23" i="13"/>
  <c r="AG22" i="13"/>
  <c r="Z43" i="13" l="1"/>
  <c r="AL44" i="13"/>
  <c r="AP20" i="13"/>
  <c r="AC21" i="13"/>
  <c r="AL54" i="13"/>
  <c r="Z54" i="13" s="1"/>
  <c r="P24" i="13"/>
  <c r="AG23" i="13"/>
  <c r="AL45" i="13" l="1"/>
  <c r="Z44" i="13"/>
  <c r="AL55" i="13"/>
  <c r="Z55" i="13" s="1"/>
  <c r="AC22" i="13"/>
  <c r="AP21" i="13"/>
  <c r="P25" i="13"/>
  <c r="AG24" i="13"/>
  <c r="Z45" i="13" l="1"/>
  <c r="AL46" i="13"/>
  <c r="AP22" i="13"/>
  <c r="AC23" i="13"/>
  <c r="AL56" i="13"/>
  <c r="Z56" i="13" s="1"/>
  <c r="AG25" i="13"/>
  <c r="P26" i="13"/>
  <c r="AL47" i="13" l="1"/>
  <c r="Z46" i="13"/>
  <c r="AL57" i="13"/>
  <c r="Z57" i="13" s="1"/>
  <c r="AG26" i="13"/>
  <c r="P27" i="13"/>
  <c r="AC24" i="13"/>
  <c r="AP23" i="13"/>
  <c r="Z47" i="13" l="1"/>
  <c r="AL48" i="13"/>
  <c r="AG27" i="13"/>
  <c r="P28" i="13"/>
  <c r="AC25" i="13"/>
  <c r="AP24" i="13"/>
  <c r="AL58" i="13"/>
  <c r="Z58" i="13" s="1"/>
  <c r="Z48" i="13" l="1"/>
  <c r="AL49" i="13"/>
  <c r="AP25" i="13"/>
  <c r="AC26" i="13"/>
  <c r="AL59" i="13"/>
  <c r="Z59" i="13" s="1"/>
  <c r="AG28" i="13"/>
  <c r="P29" i="13"/>
  <c r="Z49" i="13" l="1"/>
  <c r="AL50" i="13"/>
  <c r="AG29" i="13"/>
  <c r="P30" i="13"/>
  <c r="AC27" i="13"/>
  <c r="AP26" i="13"/>
  <c r="Z50" i="13" l="1"/>
  <c r="AL51" i="13"/>
  <c r="Z51" i="13" s="1"/>
  <c r="AP27" i="13"/>
  <c r="AC28" i="13"/>
  <c r="AG30" i="13"/>
  <c r="P31" i="13"/>
  <c r="AG31" i="13" l="1"/>
  <c r="P32" i="13"/>
  <c r="AP28" i="13"/>
  <c r="AC29" i="13"/>
  <c r="AC30" i="13" l="1"/>
  <c r="AP29" i="13"/>
  <c r="AG32" i="13"/>
  <c r="P33" i="13"/>
  <c r="AG33" i="13" l="1"/>
  <c r="P34" i="13"/>
  <c r="AC31" i="13"/>
  <c r="AP30" i="13"/>
  <c r="AP31" i="13" l="1"/>
  <c r="AC32" i="13"/>
  <c r="P35" i="13"/>
  <c r="AG34" i="13"/>
  <c r="AG35" i="13" l="1"/>
  <c r="P36" i="13"/>
  <c r="AP32" i="13"/>
  <c r="AC33" i="13"/>
  <c r="AP33" i="13" l="1"/>
  <c r="AC34" i="13"/>
  <c r="P37" i="13"/>
  <c r="AG36" i="13"/>
  <c r="P38" i="13" l="1"/>
  <c r="AG37" i="13"/>
  <c r="AP34" i="13"/>
  <c r="AC35" i="13"/>
  <c r="AC36" i="13" l="1"/>
  <c r="AP35" i="13"/>
  <c r="P39" i="13"/>
  <c r="AG38" i="13"/>
  <c r="AG39" i="13" l="1"/>
  <c r="P40" i="13"/>
  <c r="AP36" i="13"/>
  <c r="AC37" i="13"/>
  <c r="AP37" i="13" l="1"/>
  <c r="AC38" i="13"/>
  <c r="P41" i="13"/>
  <c r="P42" i="13" s="1"/>
  <c r="AG40" i="13"/>
  <c r="AG42" i="13" l="1"/>
  <c r="P43" i="13"/>
  <c r="AG41" i="13"/>
  <c r="P52" i="13"/>
  <c r="AP38" i="13"/>
  <c r="AC39" i="13"/>
  <c r="AG43" i="13" l="1"/>
  <c r="P44" i="13"/>
  <c r="AP39" i="13"/>
  <c r="AC40" i="13"/>
  <c r="P53" i="13"/>
  <c r="AG52" i="13"/>
  <c r="AG44" i="13" l="1"/>
  <c r="P45" i="13"/>
  <c r="P54" i="13"/>
  <c r="AG53" i="13"/>
  <c r="AC41" i="13"/>
  <c r="AC42" i="13" s="1"/>
  <c r="AP40" i="13"/>
  <c r="AP42" i="13" l="1"/>
  <c r="AC43" i="13"/>
  <c r="AG45" i="13"/>
  <c r="P46" i="13"/>
  <c r="AP41" i="13"/>
  <c r="AC52" i="13"/>
  <c r="P55" i="13"/>
  <c r="AG54" i="13"/>
  <c r="AG46" i="13" l="1"/>
  <c r="P47" i="13"/>
  <c r="AP43" i="13"/>
  <c r="AC44" i="13"/>
  <c r="P56" i="13"/>
  <c r="AG55" i="13"/>
  <c r="AC53" i="13"/>
  <c r="AP52" i="13"/>
  <c r="AP44" i="13" l="1"/>
  <c r="AC45" i="13"/>
  <c r="AG47" i="13"/>
  <c r="P48" i="13"/>
  <c r="AP53" i="13"/>
  <c r="AC54" i="13"/>
  <c r="P57" i="13"/>
  <c r="AG56" i="13"/>
  <c r="AP45" i="13" l="1"/>
  <c r="AC46" i="13"/>
  <c r="P49" i="13"/>
  <c r="AG48" i="13"/>
  <c r="P58" i="13"/>
  <c r="AG57" i="13"/>
  <c r="AC55" i="13"/>
  <c r="AP54" i="13"/>
  <c r="AG49" i="13" l="1"/>
  <c r="P50" i="13"/>
  <c r="AC47" i="13"/>
  <c r="AP46" i="13"/>
  <c r="AP55" i="13"/>
  <c r="AC56" i="13"/>
  <c r="P59" i="13"/>
  <c r="AG59" i="13" s="1"/>
  <c r="AG58" i="13"/>
  <c r="AP47" i="13" l="1"/>
  <c r="AC48" i="13"/>
  <c r="P51" i="13"/>
  <c r="AG51" i="13" s="1"/>
  <c r="AG50" i="13"/>
  <c r="AP56" i="13"/>
  <c r="AC57" i="13"/>
  <c r="AP48" i="13" l="1"/>
  <c r="AC49" i="13"/>
  <c r="AP57" i="13"/>
  <c r="AC58" i="13"/>
  <c r="AP49" i="13" l="1"/>
  <c r="AC50" i="13"/>
  <c r="AC59" i="13"/>
  <c r="AP59" i="13" s="1"/>
  <c r="AP58" i="13"/>
  <c r="AC51" i="13" l="1"/>
  <c r="AP51" i="13" s="1"/>
  <c r="AP50"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<sst xmlns="http://schemas.openxmlformats.org/spreadsheetml/2006/main" count="53042" uniqueCount="13901">
  <si>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</si>
  <si>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</si>
  <si>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</si>
  <si>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</si>
  <si>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</si>
  <si>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</si>
  <si>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</si>
  <si>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</si>
  <si>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</si>
  <si>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</si>
  <si>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</si>
  <si>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</si>
  <si>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</si>
  <si>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</si>
  <si>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</si>
  <si>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</si>
  <si>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</si>
  <si>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</si>
  <si>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</si>
  <si>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</si>
  <si>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</si>
  <si>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</si>
  <si>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</si>
  <si>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</si>
  <si>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</si>
  <si>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</si>
  <si>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</si>
  <si>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</si>
  <si>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</si>
  <si>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</si>
  <si>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</si>
  <si>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</si>
  <si>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</si>
  <si>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</si>
  <si>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</si>
  <si>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</si>
  <si>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</si>
  <si>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</si>
  <si>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</si>
  <si>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</si>
  <si>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</si>
  <si>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</si>
  <si>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</si>
  <si>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</si>
  <si>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</si>
  <si>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</si>
  <si>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</si>
  <si>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</si>
  <si>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</si>
  <si>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</si>
  <si>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</si>
  <si>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</si>
  <si>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</si>
  <si>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</si>
  <si>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</si>
  <si>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</si>
  <si>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</si>
  <si>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</si>
  <si>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</si>
  <si>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</si>
  <si>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</si>
  <si>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</si>
  <si>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</si>
  <si>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</si>
  <si>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</si>
  <si>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</si>
  <si>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</si>
  <si>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</si>
  <si>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</si>
  <si>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</si>
  <si>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</si>
  <si>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</si>
  <si>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</si>
  <si>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</si>
  <si>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</si>
  <si>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</si>
  <si>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</si>
  <si>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</si>
  <si>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</si>
  <si>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</si>
  <si>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</si>
  <si>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</si>
  <si>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</si>
  <si>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</si>
  <si>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</si>
  <si>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</si>
  <si>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</si>
  <si>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</si>
  <si>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</si>
  <si>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</si>
  <si>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</si>
  <si>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</si>
  <si>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</si>
  <si>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</si>
  <si>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</si>
  <si>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</si>
  <si>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</si>
  <si>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</si>
  <si>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</si>
  <si>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</si>
  <si>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</si>
  <si>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</si>
  <si>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</si>
  <si>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</si>
  <si>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</si>
  <si>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</si>
  <si>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</si>
  <si>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</si>
  <si>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</si>
  <si>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</si>
  <si>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</si>
  <si>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</si>
  <si>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</si>
  <si>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</si>
  <si>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</si>
  <si>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</si>
  <si>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</si>
  <si>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</si>
  <si>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</si>
  <si>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</si>
  <si>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</si>
  <si>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</si>
  <si>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</si>
  <si>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</si>
  <si>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</si>
  <si>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</si>
  <si>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</si>
  <si>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</si>
  <si>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</si>
  <si>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</si>
  <si>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</si>
  <si>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</si>
  <si>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</si>
  <si>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</si>
  <si>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</si>
  <si>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</si>
  <si>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</si>
  <si>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</si>
  <si>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</si>
  <si>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</si>
  <si>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</si>
  <si>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</si>
  <si>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</si>
  <si>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</si>
  <si>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</si>
  <si>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</si>
  <si>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</si>
  <si>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</si>
  <si>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</si>
  <si>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</si>
  <si>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</si>
  <si>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</si>
  <si>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</si>
  <si>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</si>
  <si>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</si>
  <si>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</si>
  <si>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</si>
  <si>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</si>
  <si>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</si>
  <si>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</si>
  <si>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</si>
  <si>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</si>
  <si>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</si>
  <si>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</si>
  <si>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</si>
  <si>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</si>
  <si>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</si>
  <si>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</si>
  <si>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</si>
  <si>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</si>
  <si>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</si>
  <si>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</si>
  <si>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</si>
  <si>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</si>
  <si>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</si>
  <si>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</si>
  <si>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</si>
  <si>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</si>
  <si>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</si>
  <si>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</si>
  <si>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</si>
  <si>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</si>
  <si>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</si>
  <si>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</si>
  <si>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</si>
  <si>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</si>
  <si>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</si>
  <si>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</si>
  <si>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</si>
  <si>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</si>
  <si>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</si>
  <si>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</si>
  <si>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</si>
  <si>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</si>
  <si>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</si>
  <si>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</si>
  <si>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</si>
  <si>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</si>
  <si>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</si>
  <si>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</si>
  <si>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</si>
  <si>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</si>
  <si>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</si>
  <si>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</si>
  <si>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</si>
  <si>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</si>
  <si>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</si>
  <si>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</si>
  <si>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</si>
  <si>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</si>
  <si>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</si>
  <si>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</si>
  <si>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</si>
  <si>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</si>
  <si>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</si>
  <si>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</si>
  <si>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</si>
  <si>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</si>
  <si>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</si>
  <si>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</si>
  <si>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</si>
  <si>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</si>
  <si>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</si>
  <si>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</si>
  <si>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</si>
  <si>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</si>
  <si>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</si>
  <si>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</si>
  <si>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</si>
  <si>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</si>
  <si>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</si>
  <si>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</si>
  <si>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</si>
  <si>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</si>
  <si>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</si>
  <si>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</si>
  <si>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</si>
  <si>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</si>
  <si>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</si>
  <si>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</si>
  <si>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</si>
  <si>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</si>
  <si>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</si>
  <si>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</si>
  <si>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</si>
  <si>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</si>
  <si>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</si>
  <si>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</si>
  <si>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</si>
  <si>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</si>
  <si>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</si>
  <si>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</si>
  <si>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</si>
  <si>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</si>
  <si>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</si>
  <si>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</si>
  <si>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</si>
  <si>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</si>
  <si>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</si>
  <si>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</si>
  <si>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</si>
  <si>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</si>
  <si>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</si>
  <si>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</si>
  <si>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</si>
  <si>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</si>
  <si>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</si>
  <si>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</si>
  <si>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</si>
  <si>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</si>
  <si>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</si>
  <si>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</si>
  <si>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</si>
  <si>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</si>
  <si>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</si>
  <si>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</si>
  <si>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</si>
  <si>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</si>
  <si>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</si>
  <si>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</si>
  <si>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</si>
  <si>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</si>
  <si>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</si>
  <si>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</si>
  <si>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</si>
  <si>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</si>
  <si>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</si>
  <si>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</si>
  <si>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</si>
  <si>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</si>
  <si>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</si>
  <si>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</si>
  <si>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</si>
  <si>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</si>
  <si>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</si>
  <si>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</si>
  <si>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</si>
  <si>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</si>
  <si>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</si>
  <si>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</si>
  <si>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</si>
  <si>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</si>
  <si>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</si>
  <si>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</si>
  <si>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</si>
  <si>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</si>
  <si>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</si>
  <si>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</si>
  <si>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</si>
  <si>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</si>
  <si>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</si>
  <si>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</si>
  <si>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</si>
  <si>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</si>
  <si>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</si>
  <si>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</si>
  <si>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</si>
  <si>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</si>
  <si>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</si>
  <si>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</si>
  <si>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</si>
  <si>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</si>
  <si>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</si>
  <si>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</si>
  <si>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</si>
  <si>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</si>
  <si>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</si>
  <si>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</si>
  <si>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</si>
  <si>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</si>
  <si>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</si>
  <si>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</si>
  <si>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</si>
  <si>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</si>
  <si>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</si>
  <si>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</si>
  <si>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</si>
  <si>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</si>
  <si>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</si>
  <si>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</si>
  <si>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</si>
  <si>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</si>
  <si>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</si>
  <si>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</si>
  <si>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</si>
  <si>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</si>
  <si>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</si>
  <si>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</si>
  <si>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</si>
  <si>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</si>
  <si>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</si>
  <si>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</si>
  <si>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</si>
  <si>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</si>
  <si>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</si>
  <si>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</si>
  <si>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</si>
  <si>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</si>
  <si>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</si>
  <si>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</si>
  <si>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</si>
  <si>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</si>
  <si>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</si>
  <si>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</si>
  <si>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</si>
  <si>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</si>
  <si>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</si>
  <si>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</si>
  <si>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</si>
  <si>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</si>
  <si>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</si>
  <si>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</si>
  <si>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</si>
  <si>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</si>
  <si>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</si>
  <si>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</si>
  <si>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</si>
  <si>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</si>
  <si>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</si>
  <si>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</si>
  <si>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</si>
  <si>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</si>
  <si>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</si>
  <si>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</si>
  <si>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</si>
  <si>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</si>
  <si>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</si>
  <si>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</si>
  <si>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</si>
  <si>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</si>
  <si>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</si>
  <si>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</si>
  <si>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</si>
  <si>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</si>
  <si>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</si>
  <si>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</si>
  <si>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</si>
  <si>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</si>
  <si>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</si>
  <si>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</si>
  <si>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</si>
  <si>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</si>
  <si>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</si>
  <si>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</si>
  <si>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</si>
  <si>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</si>
  <si>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</si>
  <si>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</si>
  <si>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</si>
  <si>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</si>
  <si>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</si>
  <si>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</si>
  <si>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</si>
  <si>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</si>
  <si>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</si>
  <si>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</si>
  <si>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</si>
  <si>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</si>
  <si>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</si>
  <si>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</si>
  <si>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</si>
  <si>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</si>
  <si>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</si>
  <si>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</si>
  <si>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</si>
  <si>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</si>
  <si>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</si>
  <si>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</si>
  <si>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</si>
  <si>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</si>
  <si>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</si>
  <si>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</si>
  <si>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</si>
  <si>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</si>
  <si>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</si>
  <si>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</si>
  <si>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</si>
  <si>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</si>
  <si>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</si>
  <si>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</si>
  <si>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</si>
  <si>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</si>
  <si>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</si>
  <si>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</si>
  <si>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</si>
  <si>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</si>
  <si>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</si>
  <si>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</si>
  <si>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</si>
  <si>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</si>
  <si>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</si>
  <si>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</si>
  <si>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</si>
  <si>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</si>
  <si>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</si>
  <si>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</si>
  <si>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</si>
  <si>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</si>
  <si>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</si>
  <si>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</si>
  <si>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</si>
  <si>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</si>
  <si>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</si>
  <si>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</si>
  <si>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</si>
  <si>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</si>
  <si>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</si>
  <si>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</si>
  <si>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</si>
  <si>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</si>
  <si>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</si>
  <si>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</si>
  <si>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</si>
  <si>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</si>
  <si>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</si>
  <si>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</si>
  <si>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</si>
  <si>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</si>
  <si>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</si>
  <si>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</si>
  <si>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</si>
  <si>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</si>
  <si>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</si>
  <si>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</si>
  <si>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</si>
  <si>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</si>
  <si>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</si>
  <si>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</si>
  <si>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</si>
  <si>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</si>
  <si>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</si>
  <si>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</si>
  <si>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</si>
  <si>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</si>
  <si>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</si>
  <si>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</si>
  <si>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</si>
  <si>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</si>
  <si>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</si>
  <si>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</si>
  <si>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</si>
  <si>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</si>
  <si>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</si>
  <si>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</si>
  <si>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</si>
  <si>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</si>
  <si>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</si>
  <si>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</si>
  <si>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</si>
  <si>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</si>
  <si>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</si>
  <si>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</si>
  <si>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</si>
  <si>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</si>
  <si>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</si>
  <si>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</si>
  <si>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</si>
  <si>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</si>
  <si>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</si>
  <si>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</si>
  <si>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</si>
  <si>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</si>
  <si>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</si>
  <si>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</si>
  <si>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</si>
  <si>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</si>
  <si>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</si>
  <si>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</si>
  <si>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</si>
  <si>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</si>
  <si>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</si>
  <si>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</si>
  <si>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</si>
  <si>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</si>
  <si>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</si>
  <si>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</si>
  <si>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</si>
  <si>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</si>
  <si>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</si>
  <si>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</si>
  <si>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</si>
  <si>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</si>
  <si>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</si>
  <si>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</si>
  <si>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</si>
  <si>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</si>
  <si>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</si>
  <si>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</si>
  <si>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</si>
  <si>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</si>
  <si>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</si>
  <si>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</si>
  <si>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</si>
  <si>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</si>
  <si>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</si>
  <si>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</si>
  <si>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</si>
  <si>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</si>
  <si>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</si>
  <si>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</si>
  <si>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</si>
  <si>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</si>
  <si>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</si>
  <si>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</si>
  <si>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</si>
  <si>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</si>
  <si>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</si>
  <si>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</si>
  <si>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</si>
  <si>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</si>
  <si>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</si>
  <si>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</si>
  <si>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</si>
  <si>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</si>
  <si>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</si>
  <si>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</si>
  <si>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</si>
  <si>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</si>
  <si>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</si>
  <si>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</si>
  <si>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</si>
  <si>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</si>
  <si>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</si>
  <si>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</si>
  <si>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</si>
  <si>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</si>
  <si>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</si>
  <si>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</si>
  <si>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</si>
  <si>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</si>
  <si>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</si>
  <si>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</si>
  <si>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</si>
  <si>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</si>
  <si>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</si>
  <si>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</si>
  <si>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</si>
  <si>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</si>
  <si>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</si>
  <si>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</si>
  <si>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</si>
  <si>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</si>
  <si>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</si>
  <si>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</si>
  <si>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</si>
  <si>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</si>
  <si>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</si>
  <si>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</si>
  <si>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</si>
  <si>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</si>
  <si>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</si>
  <si>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</si>
  <si>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</si>
  <si>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</si>
  <si>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</si>
  <si>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</si>
  <si>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</si>
  <si>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</si>
  <si>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</si>
  <si>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</si>
  <si>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</si>
  <si>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</si>
  <si>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</si>
  <si>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</si>
  <si>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</si>
  <si>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</si>
  <si>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</si>
  <si>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</si>
  <si>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</si>
  <si>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</si>
  <si>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</si>
  <si>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</si>
  <si>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</si>
  <si>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</si>
  <si>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</si>
  <si>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</si>
  <si>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</si>
  <si>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</si>
  <si>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</si>
  <si>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</si>
  <si>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</si>
  <si>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</si>
  <si>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</si>
  <si>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</si>
  <si>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</si>
  <si>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</si>
  <si>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</si>
  <si>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</si>
  <si>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</si>
  <si>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</si>
  <si>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</si>
  <si>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</si>
  <si>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</si>
  <si>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</si>
  <si>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</si>
  <si>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</si>
  <si>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</si>
  <si>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</si>
  <si>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</si>
  <si>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</si>
  <si>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</si>
  <si>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</si>
  <si>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</si>
  <si>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</si>
  <si>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</si>
  <si>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</si>
  <si>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</si>
  <si>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</si>
  <si>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</si>
  <si>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</si>
  <si>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</si>
  <si>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</si>
  <si>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</si>
  <si>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</si>
  <si>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</si>
  <si>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</si>
  <si>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</si>
  <si>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</si>
  <si>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</si>
  <si>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</si>
  <si>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</si>
  <si>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</si>
  <si>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</si>
  <si>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</si>
  <si>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</si>
  <si>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</si>
  <si>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</si>
  <si>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</si>
  <si>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</si>
  <si>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</si>
  <si>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</si>
  <si>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</si>
  <si>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</si>
  <si>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</si>
  <si>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</si>
  <si>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</si>
  <si>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</si>
  <si>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</si>
  <si>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</si>
  <si>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</si>
  <si>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</si>
  <si>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</si>
  <si>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</si>
  <si>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</si>
  <si>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</si>
  <si>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</si>
  <si>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</si>
  <si>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</si>
  <si>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</si>
  <si>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</si>
  <si>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</si>
  <si>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</si>
  <si>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</si>
  <si>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</si>
  <si>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</si>
  <si>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</si>
  <si>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</si>
  <si>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</si>
  <si>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</si>
  <si>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</si>
  <si>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</si>
  <si>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</si>
  <si>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</si>
  <si>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</si>
  <si>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</si>
  <si>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</si>
  <si>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</si>
  <si>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</si>
  <si>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</si>
  <si>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</si>
  <si>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</si>
  <si>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</si>
  <si>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</si>
  <si>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</si>
  <si>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</si>
  <si>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</si>
  <si>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</si>
  <si>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</si>
  <si>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</si>
  <si>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</si>
  <si>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</si>
  <si>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</si>
  <si>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</si>
  <si>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</si>
  <si>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</si>
  <si>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</si>
  <si>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</si>
  <si>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</si>
  <si>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</si>
  <si>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</si>
  <si>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</si>
  <si>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</si>
  <si>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</si>
  <si>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</si>
  <si>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</si>
  <si>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</si>
  <si>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</si>
  <si>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</si>
  <si>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</si>
  <si>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</si>
  <si>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</si>
  <si>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</si>
  <si>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</si>
  <si>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</si>
  <si>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</si>
  <si>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</si>
  <si>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</si>
  <si>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</si>
  <si>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</si>
  <si>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</si>
  <si>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</si>
  <si>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</si>
  <si>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</si>
  <si>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</si>
  <si>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</si>
  <si>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</si>
  <si>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</si>
  <si>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</si>
  <si>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</si>
  <si>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</si>
  <si>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</si>
  <si>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</si>
  <si>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</si>
  <si>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</si>
  <si>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</si>
  <si>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</si>
  <si>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</si>
  <si>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</si>
  <si>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</si>
  <si>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</si>
  <si>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</si>
  <si>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</si>
  <si>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</si>
  <si>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</si>
  <si>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</si>
  <si>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</si>
  <si>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</si>
  <si>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</si>
  <si>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</si>
  <si>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</si>
  <si>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</si>
  <si>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</si>
  <si>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</si>
  <si>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</si>
  <si>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</si>
  <si>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</si>
  <si>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</si>
  <si>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</si>
  <si>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</si>
  <si>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</si>
  <si>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</si>
  <si>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</si>
  <si>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</si>
  <si>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</si>
  <si>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</si>
  <si>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</si>
  <si>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</si>
  <si>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</si>
  <si>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</si>
  <si>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</si>
  <si>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</si>
  <si>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</si>
  <si>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</si>
  <si>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</si>
  <si>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</si>
  <si>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</si>
  <si>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</si>
  <si>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</si>
  <si>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</si>
  <si>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</si>
  <si>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</si>
  <si>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</si>
  <si>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</si>
  <si>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</si>
  <si>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</si>
  <si>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</si>
  <si>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</si>
  <si>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</si>
  <si>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</si>
  <si>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</si>
  <si>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</si>
  <si>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</si>
  <si>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</si>
  <si>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</si>
  <si>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</si>
  <si>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</si>
  <si>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</si>
  <si>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</si>
  <si>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</si>
  <si>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</si>
  <si>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</si>
  <si>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</si>
  <si>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</si>
  <si>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</si>
  <si>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</si>
  <si>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</si>
  <si>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</si>
  <si>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</si>
  <si>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</si>
  <si>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</si>
  <si>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</si>
  <si>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</si>
  <si>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</si>
  <si>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</si>
  <si>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</si>
  <si>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</si>
  <si>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</si>
  <si>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</si>
  <si>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</si>
  <si>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</si>
  <si>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</si>
  <si>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</si>
  <si>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</si>
  <si>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</si>
  <si>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</si>
  <si>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</si>
  <si>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</si>
  <si>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</si>
  <si>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</si>
  <si>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</si>
  <si>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</si>
  <si>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</si>
  <si>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</si>
  <si>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</si>
  <si>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</si>
  <si>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</si>
  <si>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</si>
  <si>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</si>
  <si>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</si>
  <si>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</si>
  <si>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</si>
  <si>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</si>
  <si>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</si>
  <si>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</si>
  <si>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</si>
  <si>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</si>
  <si>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</si>
  <si>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</si>
  <si>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</si>
  <si>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</si>
  <si>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</si>
  <si>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</si>
  <si>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</si>
  <si>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</si>
  <si>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</si>
  <si>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</si>
  <si>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</si>
  <si>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</si>
  <si>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</si>
  <si>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</si>
  <si>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</si>
  <si>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</si>
  <si>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</si>
  <si>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</si>
  <si>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</si>
  <si>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</si>
  <si>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</si>
  <si>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</si>
  <si>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</si>
  <si>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</si>
  <si>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</si>
  <si>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</si>
  <si>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</si>
  <si>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</si>
  <si>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</si>
  <si>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</si>
  <si>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</si>
  <si>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</si>
  <si>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</si>
  <si>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</si>
  <si>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</si>
  <si>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</si>
  <si>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</si>
  <si>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</si>
  <si>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</si>
  <si>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</si>
  <si>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</si>
  <si>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</si>
  <si>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</si>
  <si>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</si>
  <si>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</si>
  <si>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</si>
  <si>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</si>
  <si>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</si>
  <si>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</si>
  <si>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</si>
  <si>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</si>
  <si>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</si>
  <si>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</si>
  <si>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</si>
  <si>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</si>
  <si>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</si>
  <si>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</si>
  <si>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</si>
  <si>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</si>
  <si>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</si>
  <si>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</si>
  <si>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</si>
  <si>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</si>
  <si>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</si>
  <si>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</si>
  <si>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</si>
  <si>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</si>
  <si>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</si>
  <si>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</si>
  <si>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</si>
  <si>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</si>
  <si>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</si>
  <si>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</si>
  <si>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</si>
  <si>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</si>
  <si>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</si>
  <si>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</si>
  <si>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</si>
  <si>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</si>
  <si>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</si>
  <si>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</si>
  <si>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</si>
  <si>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</si>
  <si>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</si>
  <si>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</si>
  <si>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</si>
  <si>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</si>
  <si>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</si>
  <si>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</si>
  <si>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</si>
  <si>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</si>
  <si>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</si>
  <si>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</si>
  <si>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</si>
  <si>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</si>
  <si>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</si>
  <si>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</si>
  <si>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</si>
  <si>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</si>
  <si>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</si>
  <si>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</si>
  <si>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</si>
  <si>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</si>
  <si>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</si>
  <si>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</si>
  <si>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</si>
  <si>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</si>
  <si>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</si>
  <si>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</si>
  <si>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</si>
  <si>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</si>
  <si>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</si>
  <si>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</si>
  <si>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</si>
  <si>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</si>
  <si>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</si>
  <si>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</si>
  <si>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</si>
  <si>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</si>
  <si>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</si>
  <si>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</si>
  <si>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</si>
  <si>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</si>
  <si>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</si>
  <si>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</si>
  <si>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</si>
  <si>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</si>
  <si>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</si>
  <si>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</si>
  <si>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</si>
  <si>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</si>
  <si>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</si>
  <si>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</si>
  <si>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</si>
  <si>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</si>
  <si>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</si>
  <si>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</si>
  <si>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</si>
  <si>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</si>
  <si>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</si>
  <si>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</si>
  <si>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</si>
  <si>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</si>
  <si>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</si>
  <si>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</si>
  <si>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</si>
  <si>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</si>
  <si>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</si>
  <si>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</si>
  <si>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</si>
  <si>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</si>
  <si>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</si>
  <si>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</si>
  <si>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</si>
  <si>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</si>
  <si>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</si>
  <si>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</si>
  <si>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</si>
  <si>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</si>
  <si>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</si>
  <si>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</si>
  <si>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</si>
  <si>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</si>
  <si>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</si>
  <si>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</si>
  <si>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</si>
  <si>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</si>
  <si>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</si>
  <si>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</si>
  <si>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</si>
  <si>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</si>
  <si>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</si>
  <si>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</si>
  <si>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</si>
  <si>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</si>
  <si>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</si>
  <si>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</si>
  <si>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</si>
  <si>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</si>
  <si>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</si>
  <si>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</si>
  <si>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</si>
  <si>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</si>
  <si>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</si>
  <si>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</si>
  <si>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</si>
  <si>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</si>
  <si>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</si>
  <si>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</si>
  <si>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</si>
  <si>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</si>
  <si>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</si>
  <si>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</si>
  <si>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</si>
  <si>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</si>
  <si>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</si>
  <si>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</si>
  <si>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</si>
  <si>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</si>
  <si>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</si>
  <si>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</si>
  <si>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</si>
  <si>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</si>
  <si>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</si>
  <si>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</si>
  <si>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</si>
  <si>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</si>
  <si>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</si>
  <si>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</si>
  <si>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</si>
  <si>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</si>
  <si>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</si>
  <si>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</si>
  <si>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</si>
  <si>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</si>
  <si>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</si>
  <si>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</si>
  <si>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</si>
  <si>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</si>
  <si>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</si>
  <si>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</si>
  <si>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</si>
  <si>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</si>
  <si>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</si>
  <si>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</si>
  <si>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</si>
  <si>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</si>
  <si>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</si>
  <si>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</si>
  <si>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</si>
  <si>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</si>
  <si>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</si>
  <si>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</si>
  <si>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</si>
  <si>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</si>
  <si>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</si>
  <si>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</si>
  <si>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</si>
  <si>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</si>
  <si>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</si>
  <si>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</si>
  <si>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</si>
  <si>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</si>
  <si>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</si>
  <si>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</si>
  <si>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</si>
  <si>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</si>
  <si>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</si>
  <si>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</si>
  <si>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</si>
  <si>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</si>
  <si>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</si>
  <si>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</si>
  <si>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</si>
  <si>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</si>
  <si>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</si>
  <si>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</si>
  <si>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</si>
  <si>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</si>
  <si>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</si>
  <si>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</si>
  <si>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</si>
  <si>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</si>
  <si>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</si>
  <si>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</si>
  <si>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</si>
  <si>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</si>
  <si>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</si>
  <si>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</si>
  <si>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</si>
  <si>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</si>
  <si>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</si>
  <si>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</si>
  <si>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</si>
  <si>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</si>
  <si>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</si>
  <si>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</si>
  <si>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</si>
  <si>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</si>
  <si>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</si>
  <si>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</si>
  <si>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</si>
  <si>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</si>
  <si>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</si>
  <si>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</si>
  <si>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</si>
  <si>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</si>
  <si>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</si>
  <si>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</si>
  <si>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</si>
  <si>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</si>
  <si>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</si>
  <si>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</si>
  <si>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</si>
  <si>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</si>
  <si>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</si>
  <si>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</si>
  <si>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</si>
  <si>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</si>
  <si>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</si>
  <si>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</si>
  <si>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</si>
  <si>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</si>
  <si>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</si>
  <si>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</si>
  <si>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</si>
  <si>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</si>
  <si>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</si>
  <si>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</si>
  <si>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</si>
  <si>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</si>
  <si>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</si>
  <si>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</si>
  <si>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</si>
  <si>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</si>
  <si>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</si>
  <si>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</si>
  <si>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</si>
  <si>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</si>
  <si>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</si>
  <si>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</si>
  <si>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</si>
  <si>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</si>
  <si>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</si>
  <si>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</si>
  <si>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</si>
  <si>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</si>
  <si>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</si>
  <si>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</si>
  <si>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</si>
  <si>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</si>
  <si>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</si>
  <si>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</si>
  <si>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</si>
  <si>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</si>
  <si>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</si>
  <si>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</si>
  <si>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</si>
  <si>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</si>
  <si>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</si>
  <si>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</si>
  <si>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</si>
  <si>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</si>
  <si>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</si>
  <si>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</si>
  <si>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</si>
  <si>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</si>
  <si>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</si>
  <si>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</si>
  <si>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</si>
  <si>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</si>
  <si>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</si>
  <si>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</si>
  <si>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</si>
  <si>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</si>
  <si>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</si>
  <si>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</si>
  <si>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</si>
  <si>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</si>
  <si>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</si>
  <si>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</si>
  <si>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</si>
  <si>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</si>
  <si>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</si>
  <si>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</si>
  <si>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</si>
  <si>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</si>
  <si>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</si>
  <si>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</si>
  <si>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</si>
  <si>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</si>
  <si>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</si>
  <si>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</si>
  <si>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</si>
  <si>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</si>
  <si>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</si>
  <si>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</si>
  <si>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</si>
  <si>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</si>
  <si>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</si>
  <si>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</si>
  <si>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</si>
  <si>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</si>
  <si>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</si>
  <si>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</si>
  <si>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</si>
  <si>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</si>
  <si>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</si>
  <si>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</si>
  <si>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</si>
  <si>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</si>
  <si>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</si>
  <si>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</si>
  <si>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</si>
  <si>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</si>
  <si>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</si>
  <si>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</si>
  <si>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</si>
  <si>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</si>
  <si>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</si>
  <si>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</si>
  <si>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</si>
  <si>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</si>
  <si>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</si>
  <si>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</si>
  <si>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</si>
  <si>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</si>
  <si>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</si>
  <si>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</si>
  <si>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</si>
  <si>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</si>
  <si>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</si>
  <si>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</si>
  <si>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</si>
  <si>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</si>
  <si>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</si>
  <si>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</si>
  <si>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</si>
  <si>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</si>
  <si>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</si>
  <si>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</si>
  <si>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</si>
  <si>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</si>
  <si>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</si>
  <si>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</si>
  <si>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</si>
  <si>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</si>
  <si>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</si>
  <si>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</si>
  <si>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</si>
  <si>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</si>
  <si>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</si>
  <si>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</si>
  <si>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</si>
  <si>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</si>
  <si>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</si>
  <si>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</si>
  <si>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</si>
  <si>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</si>
  <si>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</si>
  <si>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</si>
  <si>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</si>
  <si>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</si>
  <si>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</si>
  <si>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</si>
  <si>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</si>
  <si>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</si>
  <si>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</si>
  <si>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</si>
  <si>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</si>
  <si>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</si>
  <si>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</si>
  <si>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</si>
  <si>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</si>
  <si>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</si>
  <si>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</si>
  <si>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</si>
  <si>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</si>
  <si>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</si>
  <si>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</si>
  <si>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</si>
  <si>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</si>
  <si>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</si>
  <si>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</si>
  <si>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</si>
  <si>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</si>
  <si>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</si>
  <si>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</si>
  <si>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</si>
  <si>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</si>
  <si>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</si>
  <si>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</si>
  <si>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</si>
  <si>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</si>
  <si>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</si>
  <si>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</si>
  <si>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</si>
  <si>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</si>
  <si>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</si>
  <si>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</si>
  <si>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</si>
  <si>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</si>
  <si>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</si>
  <si>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</si>
  <si>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</si>
  <si>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</si>
  <si>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</si>
  <si>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</si>
  <si>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</si>
  <si>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</si>
  <si>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</si>
  <si>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</si>
  <si>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</si>
  <si>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</si>
  <si>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</si>
  <si>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</si>
  <si>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</si>
  <si>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</si>
  <si>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</si>
  <si>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</si>
  <si>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</si>
  <si>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</si>
  <si>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</si>
  <si>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</si>
  <si>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</si>
  <si>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</si>
  <si>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</si>
  <si>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</si>
  <si>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</si>
  <si>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</si>
  <si>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</si>
  <si>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</si>
  <si>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</si>
  <si>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</si>
  <si>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</si>
  <si>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</si>
  <si>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</si>
  <si>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</si>
  <si>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</si>
  <si>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</si>
  <si>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</si>
  <si>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</si>
  <si>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</si>
  <si>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</si>
  <si>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</si>
  <si>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</si>
  <si>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</si>
  <si>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</si>
  <si>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</si>
  <si>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</si>
  <si>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</si>
  <si>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</si>
  <si>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</si>
  <si>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</si>
  <si>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</si>
  <si>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</si>
  <si>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</si>
  <si>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</si>
  <si>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</si>
  <si>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</si>
  <si>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</si>
  <si>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</si>
  <si>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</si>
  <si>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</si>
  <si>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</si>
  <si>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</si>
  <si>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</si>
  <si>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</si>
  <si>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</si>
  <si>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</si>
  <si>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</si>
  <si>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</si>
  <si>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</si>
  <si>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</si>
  <si>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</si>
  <si>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</si>
  <si>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</si>
  <si>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</si>
  <si>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</si>
  <si>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</si>
  <si>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</si>
  <si>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</si>
  <si>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</si>
  <si>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</si>
  <si>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</si>
  <si>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</si>
  <si>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</si>
  <si>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</si>
  <si>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</si>
  <si>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</si>
  <si>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</si>
  <si>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</si>
  <si>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</si>
  <si>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</si>
  <si>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</si>
  <si>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</si>
  <si>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</si>
  <si>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</si>
  <si>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</si>
  <si>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</si>
  <si>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</si>
  <si>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</si>
  <si>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</si>
  <si>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</si>
  <si>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</si>
  <si>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</si>
  <si>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</si>
  <si>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</si>
  <si>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</si>
  <si>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</si>
  <si>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</si>
  <si>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</si>
  <si>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</si>
  <si>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</si>
  <si>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</si>
  <si>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</si>
  <si>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</si>
  <si>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</si>
  <si>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</si>
  <si>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</si>
  <si>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</si>
  <si>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</si>
  <si>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</si>
  <si>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</si>
  <si>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</si>
  <si>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</si>
  <si>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</si>
  <si>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</si>
  <si>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</si>
  <si>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</si>
  <si>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</si>
  <si>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</si>
  <si>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</si>
  <si>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</si>
  <si>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</si>
  <si>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</si>
  <si>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</si>
  <si>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</si>
  <si>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</si>
  <si>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</si>
  <si>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</si>
  <si>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</si>
  <si>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</si>
  <si>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</si>
  <si>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</si>
  <si>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</si>
  <si>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</si>
  <si>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</si>
  <si>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</si>
  <si>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</si>
  <si>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</si>
  <si>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</si>
  <si>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</si>
  <si>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</si>
  <si>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</si>
  <si>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</si>
  <si>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</si>
  <si>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</si>
  <si>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</si>
  <si>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</si>
  <si>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</si>
  <si>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</si>
  <si>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</si>
  <si>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</si>
  <si>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</si>
  <si>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</si>
  <si>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</si>
  <si>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</si>
  <si>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</si>
  <si>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</si>
  <si>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</si>
  <si>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</si>
  <si>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</si>
  <si>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</si>
  <si>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</si>
  <si>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</si>
  <si>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</si>
  <si>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</si>
  <si>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</si>
  <si>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</si>
  <si>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</si>
  <si>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</si>
  <si>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</si>
  <si>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</si>
  <si>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</si>
  <si>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</si>
  <si>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</si>
  <si>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</si>
  <si>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</si>
  <si>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</si>
  <si>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</si>
  <si>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</si>
  <si>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</si>
  <si>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</si>
  <si>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</si>
  <si>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</si>
  <si>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</si>
  <si>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</si>
  <si>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</si>
  <si>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</si>
  <si>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</si>
  <si>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</si>
  <si>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</si>
  <si>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</si>
  <si>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</si>
  <si>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</si>
  <si>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</si>
  <si>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</si>
  <si>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</si>
  <si>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</si>
  <si>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</si>
  <si>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</si>
  <si>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</si>
  <si>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</si>
  <si>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</si>
  <si>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</si>
  <si>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</si>
  <si>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</si>
  <si>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</si>
  <si>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</si>
  <si>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</si>
  <si>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</si>
  <si>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</si>
  <si>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</si>
  <si>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</si>
  <si>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</si>
  <si>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</si>
  <si>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</si>
  <si>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</si>
  <si>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</si>
  <si>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</si>
  <si>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</si>
  <si>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</si>
  <si>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</si>
  <si>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</si>
  <si>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</si>
  <si>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</si>
  <si>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</si>
  <si>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</si>
  <si>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</si>
  <si>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</si>
  <si>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</si>
  <si>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</si>
  <si>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</si>
  <si>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</si>
  <si>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</si>
  <si>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</si>
  <si>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</si>
  <si>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</si>
  <si>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</si>
  <si>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</si>
  <si>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</si>
  <si>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</si>
  <si>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</si>
  <si>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</si>
  <si>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</si>
  <si>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</si>
  <si>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</si>
  <si>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</si>
  <si>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</si>
  <si>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</si>
  <si>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</si>
  <si>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</si>
  <si>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</si>
  <si>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</si>
  <si>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</si>
  <si>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</si>
  <si>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</si>
  <si>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</si>
  <si>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</si>
  <si>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</si>
  <si>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</si>
  <si>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</si>
  <si>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</si>
  <si>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</si>
  <si>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</si>
  <si>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</si>
  <si>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</si>
  <si>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</si>
  <si>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</si>
  <si>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</si>
  <si>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</si>
  <si>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</si>
  <si>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</si>
  <si>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</si>
  <si>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</si>
  <si>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</si>
  <si>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</si>
  <si>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</si>
  <si>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</si>
  <si>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</si>
  <si>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</si>
  <si>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</si>
  <si>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</si>
  <si>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</si>
  <si>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</si>
  <si>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</si>
  <si>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</si>
  <si>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</si>
  <si>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</si>
  <si>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</si>
  <si>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</si>
  <si>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</si>
  <si>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</si>
  <si>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</si>
  <si>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</si>
  <si>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</si>
  <si>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</si>
  <si>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</si>
  <si>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</si>
  <si>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</si>
  <si>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</si>
  <si>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</si>
  <si>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</si>
  <si>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</si>
  <si>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</si>
  <si>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</si>
  <si>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</si>
  <si>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</si>
  <si>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</si>
  <si>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</si>
  <si>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</si>
  <si>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</si>
  <si>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</si>
  <si>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</si>
  <si>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</si>
  <si>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</si>
  <si>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</si>
  <si>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</si>
  <si>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</si>
  <si>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</si>
  <si>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</si>
  <si>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</si>
  <si>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</si>
  <si>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</si>
  <si>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</si>
  <si>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</si>
  <si>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</si>
  <si>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</si>
  <si>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</si>
  <si>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</si>
  <si>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</si>
  <si>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</si>
  <si>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</si>
  <si>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</si>
  <si>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</si>
  <si>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</si>
  <si>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</si>
  <si>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</si>
  <si>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</si>
  <si>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</si>
  <si>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</si>
  <si>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</si>
  <si>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</si>
  <si>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</si>
  <si>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</si>
  <si>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</si>
  <si>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</si>
  <si>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</si>
  <si>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</si>
  <si>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</si>
  <si>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</si>
  <si>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</si>
  <si>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</si>
  <si>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</si>
  <si>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</si>
  <si>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</si>
  <si>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</si>
  <si>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</si>
  <si>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</si>
  <si>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</si>
  <si>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</si>
  <si>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</si>
  <si>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</si>
  <si>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</si>
  <si>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</si>
  <si>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</si>
  <si>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</si>
  <si>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</si>
  <si>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</si>
  <si>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</si>
  <si>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</si>
  <si>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</si>
  <si>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</si>
  <si>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</si>
  <si>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</si>
  <si>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</si>
  <si>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</si>
  <si>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</si>
  <si>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</si>
  <si>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</si>
  <si>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</si>
  <si>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</si>
  <si>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</si>
  <si>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</si>
  <si>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</si>
  <si>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</si>
  <si>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</si>
  <si>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</si>
  <si>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</si>
  <si>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</si>
  <si>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</si>
  <si>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</si>
  <si>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</si>
  <si>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</si>
  <si>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</si>
  <si>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</si>
  <si>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</si>
  <si>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</si>
  <si>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</si>
  <si>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</si>
  <si>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</si>
  <si>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</si>
  <si>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</si>
  <si>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</si>
  <si>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</si>
  <si>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</si>
  <si>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</si>
  <si>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</si>
  <si>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</si>
  <si>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</si>
  <si>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</si>
  <si>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</si>
  <si>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</si>
  <si>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</si>
  <si>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</si>
  <si>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</si>
  <si>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</si>
  <si>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</si>
  <si>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</si>
  <si>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</si>
  <si>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</si>
  <si>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</si>
  <si>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</si>
  <si>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</si>
  <si>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</si>
  <si>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</si>
  <si>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</si>
  <si>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</si>
  <si>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</si>
  <si>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</si>
  <si>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</si>
  <si>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</si>
  <si>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</si>
  <si>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</si>
  <si>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</si>
  <si>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</si>
  <si>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</si>
  <si>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</si>
  <si>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</si>
  <si>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</si>
  <si>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</si>
  <si>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</si>
  <si>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</si>
  <si>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</si>
  <si>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</si>
  <si>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</si>
  <si>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</si>
  <si>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</si>
  <si>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</si>
  <si>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</si>
  <si>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</si>
  <si>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</si>
  <si>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</si>
  <si>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</si>
  <si>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</si>
  <si>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</si>
  <si>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</si>
  <si>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</si>
  <si>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</si>
  <si>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</si>
  <si>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</si>
  <si>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</si>
  <si>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</si>
  <si>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</si>
  <si>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</si>
  <si>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</si>
  <si>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</si>
  <si>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</si>
  <si>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</si>
  <si>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</si>
  <si>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</si>
  <si>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</si>
  <si>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</si>
  <si>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</si>
  <si>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</si>
  <si>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</si>
  <si>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</si>
  <si>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</si>
  <si>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</si>
  <si>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</si>
  <si>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</si>
  <si>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</si>
  <si>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</si>
  <si>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</si>
  <si>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</si>
  <si>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</si>
  <si>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</si>
  <si>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</si>
  <si>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</si>
  <si>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</si>
  <si>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</si>
  <si>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</si>
  <si>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</si>
  <si>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</si>
  <si>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</si>
  <si>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</si>
  <si>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</si>
  <si>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</si>
  <si>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</si>
  <si>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</si>
  <si>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</si>
  <si>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</si>
  <si>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</si>
  <si>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</si>
  <si>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</si>
  <si>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</si>
  <si>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</si>
  <si>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</si>
  <si>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</si>
  <si>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</si>
  <si>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</si>
  <si>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</si>
  <si>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</si>
  <si>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</si>
  <si>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</si>
  <si>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</si>
  <si>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</si>
  <si>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</si>
  <si>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</si>
  <si>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</si>
  <si>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</si>
  <si>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</si>
  <si>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</si>
  <si>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</si>
  <si>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</si>
  <si>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</si>
  <si>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</si>
  <si>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</si>
  <si>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</si>
  <si>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</si>
  <si>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</si>
  <si>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</si>
  <si>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</si>
  <si>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</si>
  <si>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</si>
  <si>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</si>
  <si>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</si>
  <si>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</si>
  <si>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</si>
  <si>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</si>
  <si>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</si>
  <si>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</si>
  <si>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</si>
  <si>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</si>
  <si>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</si>
  <si>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</si>
  <si>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</si>
  <si>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</si>
  <si>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</si>
  <si>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</si>
  <si>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</si>
  <si>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</si>
  <si>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</si>
  <si>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</si>
  <si>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</si>
  <si>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</si>
  <si>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</si>
  <si>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</si>
  <si>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</si>
  <si>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</si>
  <si>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</si>
  <si>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</si>
  <si>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</si>
  <si>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</si>
  <si>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</si>
  <si>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</si>
  <si>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</si>
  <si>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</si>
  <si>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</si>
  <si>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</si>
  <si>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</si>
  <si>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</si>
  <si>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</si>
  <si>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</si>
  <si>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</si>
  <si>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</si>
  <si>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</si>
  <si>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</si>
  <si>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</si>
  <si>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</si>
  <si>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</si>
  <si>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</si>
  <si>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</si>
  <si>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</si>
  <si>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</si>
  <si>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</si>
  <si>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</si>
  <si>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</si>
  <si>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</si>
  <si>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</si>
  <si>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</si>
  <si>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</si>
  <si>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</si>
  <si>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</si>
  <si>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</si>
  <si>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</si>
  <si>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</si>
  <si>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</si>
  <si>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</si>
  <si>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</si>
  <si>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</si>
  <si>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</si>
  <si>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</si>
  <si>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</si>
  <si>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</si>
  <si>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</si>
  <si>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</si>
  <si>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</si>
  <si>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</si>
  <si>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</si>
  <si>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</si>
  <si>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</si>
  <si>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</si>
  <si>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</si>
  <si>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</si>
  <si>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</si>
  <si>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</si>
  <si>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</si>
  <si>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</si>
  <si>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</si>
  <si>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</si>
  <si>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</si>
  <si>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</si>
  <si>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</si>
  <si>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</si>
  <si>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</si>
  <si>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</si>
  <si>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</si>
  <si>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</si>
  <si>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</si>
  <si>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</si>
  <si>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</si>
  <si>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</si>
  <si>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</si>
  <si>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</si>
  <si>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</si>
  <si>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</si>
  <si>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</si>
  <si>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</si>
  <si>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</si>
  <si>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</si>
  <si>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</si>
  <si>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</si>
  <si>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</si>
  <si>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</si>
  <si>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</si>
  <si>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</si>
  <si>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</si>
  <si>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</si>
  <si>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</si>
  <si>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</si>
  <si>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</si>
  <si>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</si>
  <si>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</si>
  <si>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</si>
  <si>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</si>
  <si>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</si>
  <si>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</si>
  <si>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</si>
  <si>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</si>
  <si>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</si>
  <si>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</si>
  <si>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</si>
  <si>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</si>
  <si>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</si>
  <si>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</si>
  <si>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</si>
  <si>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</si>
  <si>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</si>
  <si>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</si>
  <si>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</si>
  <si>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</si>
  <si>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</si>
  <si>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</si>
  <si>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</si>
  <si>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</si>
  <si>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</si>
  <si>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</si>
  <si>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</si>
  <si>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</si>
  <si>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</si>
  <si>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</si>
  <si>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</si>
  <si>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</si>
  <si>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</si>
  <si>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</si>
  <si>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</si>
  <si>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</si>
  <si>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</si>
  <si>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</si>
  <si>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</si>
  <si>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</si>
  <si>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</si>
  <si>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</si>
  <si>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</si>
  <si>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</si>
  <si>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</si>
  <si>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</si>
  <si>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</si>
  <si>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</si>
  <si>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</si>
  <si>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</si>
  <si>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</si>
  <si>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</si>
  <si>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</si>
  <si>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</si>
  <si>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</si>
  <si>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</si>
  <si>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</si>
  <si>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</si>
  <si>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</si>
  <si>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</si>
  <si>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</si>
  <si>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</si>
  <si>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</si>
  <si>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</si>
  <si>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</si>
  <si>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</si>
  <si>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</si>
  <si>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</si>
  <si>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</si>
  <si>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</si>
  <si>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</si>
  <si>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</si>
  <si>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</si>
  <si>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</si>
  <si>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</si>
  <si>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</si>
  <si>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</si>
  <si>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</si>
  <si>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</si>
  <si>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</si>
  <si>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</si>
  <si>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</si>
  <si>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</si>
  <si>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</si>
  <si>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</si>
  <si>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</si>
  <si>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</si>
  <si>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</si>
  <si>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</si>
  <si>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</si>
  <si>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</si>
  <si>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</si>
  <si>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</si>
  <si>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</si>
  <si>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</si>
  <si>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</si>
  <si>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</si>
  <si>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</si>
  <si>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</si>
  <si>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</si>
  <si>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</si>
  <si>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</si>
  <si>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</si>
  <si>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</si>
  <si>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</si>
  <si>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</si>
  <si>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</si>
  <si>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</si>
  <si>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</si>
  <si>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</si>
  <si>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</si>
  <si>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</si>
  <si>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</si>
  <si>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</si>
  <si>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</si>
  <si>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</si>
  <si>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</si>
  <si>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</si>
  <si>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</si>
  <si>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</si>
  <si>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</si>
  <si>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</si>
  <si>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</si>
  <si>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</si>
  <si>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</si>
  <si>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</si>
  <si>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</si>
  <si>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</si>
  <si>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</si>
  <si>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</si>
  <si>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</si>
  <si>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</si>
  <si>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</si>
  <si>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</si>
  <si>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</si>
  <si>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</si>
  <si>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</si>
  <si>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</si>
  <si>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</si>
  <si>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</si>
  <si>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</si>
  <si>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</si>
  <si>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</si>
  <si>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</si>
  <si>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</si>
  <si>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</si>
  <si>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</si>
  <si>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</si>
  <si>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</si>
  <si>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</si>
  <si>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</si>
  <si>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</si>
  <si>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</si>
  <si>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</si>
  <si>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</si>
  <si>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</si>
  <si>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</si>
  <si>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</si>
  <si>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</si>
  <si>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</si>
  <si>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</si>
  <si>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</si>
  <si>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</si>
  <si>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</si>
  <si>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</si>
  <si>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</si>
  <si>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</si>
  <si>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</si>
  <si>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</si>
  <si>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</si>
  <si>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</si>
  <si>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</si>
  <si>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</si>
  <si>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</si>
  <si>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</si>
  <si>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</si>
  <si>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</si>
  <si>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</si>
  <si>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</si>
  <si>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</si>
  <si>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</si>
  <si>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</si>
  <si>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</si>
  <si>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</si>
  <si>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</si>
  <si>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</si>
  <si>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</si>
  <si>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</si>
  <si>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</si>
  <si>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</si>
  <si>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</si>
  <si>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</si>
  <si>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</si>
  <si>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</si>
  <si>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</si>
  <si>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</si>
  <si>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</si>
  <si>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</si>
  <si>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</si>
  <si>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</si>
  <si>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</si>
  <si>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</si>
  <si>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</si>
  <si>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</si>
  <si>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</si>
  <si>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</si>
  <si>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</si>
  <si>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</si>
  <si>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</si>
  <si>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</si>
  <si>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</si>
  <si>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</si>
  <si>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</si>
  <si>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</si>
  <si>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</si>
  <si>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</si>
  <si>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</si>
  <si>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</si>
  <si>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</si>
  <si>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</si>
  <si>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</si>
  <si>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</si>
  <si>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</si>
  <si>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</si>
  <si>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</si>
  <si>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</si>
  <si>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</si>
  <si>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</si>
  <si>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</si>
  <si>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</si>
  <si>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</si>
  <si>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</si>
  <si>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</si>
  <si>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</si>
  <si>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</si>
  <si>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</si>
  <si>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</si>
  <si>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</si>
  <si>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</si>
  <si>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</si>
  <si>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</si>
  <si>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</si>
  <si>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</si>
  <si>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</si>
  <si>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</si>
  <si>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</si>
  <si>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</si>
  <si>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</si>
  <si>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</si>
  <si>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</si>
  <si>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</si>
  <si>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</si>
  <si>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</si>
  <si>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</si>
  <si>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</si>
  <si>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</si>
  <si>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</si>
  <si>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</si>
  <si>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</si>
  <si>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</si>
  <si>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</si>
  <si>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</si>
  <si>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</si>
  <si>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</si>
  <si>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</si>
  <si>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</si>
  <si>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</si>
  <si>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</si>
  <si>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</si>
  <si>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</si>
  <si>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</si>
  <si>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</si>
  <si>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</si>
  <si>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</si>
  <si>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</si>
  <si>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</si>
  <si>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</si>
  <si>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</si>
  <si>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</si>
  <si>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</si>
  <si>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</si>
  <si>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</si>
  <si>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</si>
  <si>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</si>
  <si>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</si>
  <si>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</si>
  <si>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</si>
  <si>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</si>
  <si>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</si>
  <si>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</si>
  <si>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</si>
  <si>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</si>
  <si>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</si>
  <si>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</si>
  <si>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</si>
  <si>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</si>
  <si>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</si>
  <si>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</si>
  <si>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</si>
  <si>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</si>
  <si>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</si>
  <si>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</si>
  <si>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</si>
  <si>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</si>
  <si>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</si>
  <si>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</si>
  <si>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</si>
  <si>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</si>
  <si>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</si>
  <si>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</si>
  <si>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</si>
  <si>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</si>
  <si>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</si>
  <si>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</si>
  <si>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</si>
  <si>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</si>
  <si>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</si>
  <si>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</si>
  <si>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</si>
  <si>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</si>
  <si>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</si>
  <si>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</si>
  <si>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</si>
  <si>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</si>
  <si>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</si>
  <si>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</si>
  <si>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</si>
  <si>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</si>
  <si>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</si>
  <si>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</si>
  <si>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</si>
  <si>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</si>
  <si>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</si>
  <si>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</si>
  <si>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</si>
  <si>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</si>
  <si>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</si>
  <si>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</si>
  <si>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</si>
  <si>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</si>
  <si>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</si>
  <si>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</si>
  <si>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</si>
  <si>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</si>
  <si>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</si>
  <si>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</si>
  <si>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</si>
  <si>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</si>
  <si>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</si>
  <si>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</si>
  <si>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</si>
  <si>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</si>
  <si>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</si>
  <si>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</si>
  <si>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</si>
  <si>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</si>
  <si>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</si>
  <si>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</si>
  <si>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</si>
  <si>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</si>
  <si>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</si>
  <si>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</si>
  <si>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</si>
  <si>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</si>
  <si>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</si>
  <si>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</si>
  <si>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</si>
  <si>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</si>
  <si>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</si>
  <si>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</si>
  <si>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</si>
  <si>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</si>
  <si>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</si>
  <si>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</si>
  <si>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</si>
  <si>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</si>
  <si>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</si>
  <si>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</si>
  <si>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</si>
  <si>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</si>
  <si>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</si>
  <si>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</si>
  <si>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</si>
  <si>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</si>
  <si>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</si>
  <si>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</si>
  <si>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</si>
  <si>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</si>
  <si>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</si>
  <si>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</si>
  <si>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</si>
  <si>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</si>
  <si>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</si>
  <si>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</si>
  <si>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</si>
  <si>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</si>
  <si>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</si>
  <si>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</si>
  <si>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</si>
  <si>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</si>
  <si>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</si>
  <si>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</si>
  <si>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</si>
  <si>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</si>
  <si>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</si>
  <si>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</si>
  <si>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</si>
  <si>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</si>
  <si>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</si>
  <si>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</si>
  <si>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</si>
  <si>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</si>
  <si>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</si>
  <si>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</si>
  <si>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</si>
  <si>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</si>
  <si>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</si>
  <si>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</si>
  <si>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</si>
  <si>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</si>
  <si>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</si>
  <si>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</si>
  <si>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</si>
  <si>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</si>
  <si>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</si>
  <si>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</si>
  <si>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</si>
  <si>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</si>
  <si>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</si>
  <si>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</si>
  <si>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</si>
  <si>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</si>
  <si>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</si>
  <si>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</si>
  <si>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</si>
  <si>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</si>
  <si>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</si>
  <si>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</si>
  <si>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</si>
  <si>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</si>
  <si>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</si>
  <si>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</si>
  <si>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</si>
  <si>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</si>
  <si>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</si>
  <si>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</si>
  <si>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</si>
  <si>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</si>
  <si>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</si>
  <si>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</si>
  <si>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</si>
  <si>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</si>
  <si>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</si>
  <si>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</si>
  <si>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</si>
  <si>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</si>
  <si>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</si>
  <si>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</si>
  <si>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</si>
  <si>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</si>
  <si>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</si>
  <si>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</si>
  <si>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</si>
  <si>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</si>
  <si>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</si>
  <si>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</si>
  <si>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</si>
  <si>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</si>
  <si>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</si>
  <si>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</si>
  <si>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</si>
  <si>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</si>
  <si>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</si>
  <si>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</si>
  <si>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</si>
  <si>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</si>
  <si>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</si>
  <si>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</si>
  <si>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</si>
  <si>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</si>
  <si>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</si>
  <si>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</si>
  <si>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</si>
  <si>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</si>
  <si>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</si>
  <si>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</si>
  <si>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</si>
  <si>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</si>
  <si>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</si>
  <si>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</si>
  <si>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</si>
  <si>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</si>
  <si>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</si>
  <si>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</si>
  <si>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</si>
  <si>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</si>
  <si>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</si>
  <si>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</si>
  <si>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</si>
  <si>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</si>
  <si>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</si>
  <si>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</si>
  <si>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</si>
  <si>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</si>
  <si>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</si>
  <si>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</si>
  <si>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</si>
  <si>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</si>
  <si>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</si>
  <si>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</si>
  <si>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</si>
  <si>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</si>
  <si>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</si>
  <si>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</si>
  <si>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</si>
  <si>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</si>
  <si>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</si>
  <si>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</si>
  <si>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</si>
  <si>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</si>
  <si>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</si>
  <si>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</si>
  <si>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</si>
  <si>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</si>
  <si>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</si>
  <si>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</si>
  <si>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</si>
  <si>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</si>
  <si>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</si>
  <si>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</si>
  <si>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</si>
  <si>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</si>
  <si>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</si>
  <si>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</si>
  <si>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</si>
  <si>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</si>
  <si>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</si>
  <si>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</si>
  <si>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</si>
  <si>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</si>
  <si>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</si>
  <si>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</si>
  <si>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</si>
  <si>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</si>
  <si>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</si>
  <si>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</si>
  <si>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</si>
  <si>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</si>
  <si>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</si>
  <si>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</si>
  <si>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</si>
  <si>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</si>
  <si>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</si>
  <si>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</si>
  <si>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</si>
  <si>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</si>
  <si>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</si>
  <si>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</si>
  <si>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</si>
  <si>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</si>
  <si>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</si>
  <si>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</si>
  <si>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</si>
  <si>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</si>
  <si>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</si>
  <si>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</si>
  <si>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</si>
  <si>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</si>
  <si>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</si>
  <si>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</si>
  <si>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</si>
  <si>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</si>
  <si>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</si>
  <si>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</si>
  <si>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</si>
  <si>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</si>
  <si>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</si>
  <si>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</si>
  <si>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</si>
  <si>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</si>
  <si>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</si>
  <si>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</si>
  <si>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</si>
  <si>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</si>
  <si>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</si>
  <si>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</si>
  <si>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</si>
  <si>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</si>
  <si>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</si>
  <si>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</si>
  <si>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</si>
  <si>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</si>
  <si>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</si>
  <si>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</si>
  <si>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</si>
  <si>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</si>
  <si>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</si>
  <si>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</si>
  <si>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</si>
  <si>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</si>
  <si>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</si>
  <si>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</si>
  <si>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</si>
  <si>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</si>
  <si>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</si>
  <si>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</si>
  <si>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</si>
  <si>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</si>
  <si>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</si>
  <si>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</si>
  <si>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</si>
  <si>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</si>
  <si>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</si>
  <si>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</si>
  <si>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</si>
  <si>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</si>
  <si>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</si>
  <si>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</si>
  <si>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</si>
  <si>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</si>
  <si>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</si>
  <si>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</si>
  <si>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</si>
  <si>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</si>
  <si>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</si>
  <si>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</si>
  <si>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</si>
  <si>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</si>
  <si>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</si>
  <si>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</si>
  <si>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</si>
  <si>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</si>
  <si>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</si>
  <si>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</si>
  <si>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</si>
  <si>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</si>
  <si>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</si>
  <si>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</si>
  <si>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</si>
  <si>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</si>
  <si>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</si>
  <si>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</si>
  <si>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</si>
  <si>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</si>
  <si>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</si>
  <si>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</si>
  <si>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</si>
  <si>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</si>
  <si>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</si>
  <si>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</si>
  <si>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</si>
  <si>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</si>
  <si>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</si>
  <si>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</si>
  <si>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</si>
  <si>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</si>
  <si>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</si>
  <si>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</si>
  <si>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</si>
  <si>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</si>
  <si>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</si>
  <si>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</si>
  <si>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</si>
  <si>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</si>
  <si>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</si>
  <si>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</si>
  <si>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</si>
  <si>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</si>
  <si>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</si>
  <si>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</si>
  <si>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</si>
  <si>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</si>
  <si>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</si>
  <si>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</si>
  <si>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</si>
  <si>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</si>
  <si>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</si>
  <si>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</si>
  <si>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</si>
  <si>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</si>
  <si>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</si>
  <si>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</si>
  <si>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</si>
  <si>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</si>
  <si>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</si>
  <si>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</si>
  <si>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</si>
  <si>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</si>
  <si>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</si>
  <si>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</si>
  <si>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</si>
  <si>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</si>
  <si>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</si>
  <si>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</si>
  <si>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</si>
  <si>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</si>
  <si>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</si>
  <si>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</si>
  <si>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</si>
  <si>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</si>
  <si>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</si>
  <si>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</si>
  <si>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</si>
  <si>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</si>
  <si>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</si>
  <si>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</si>
  <si>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</si>
  <si>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</si>
  <si>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</si>
  <si>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</si>
  <si>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</si>
  <si>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</si>
  <si>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</si>
  <si>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</si>
  <si>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</si>
  <si>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</si>
  <si>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</si>
  <si>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</si>
  <si>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</si>
  <si>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</si>
  <si>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</si>
  <si>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</si>
  <si>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</si>
  <si>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</si>
  <si>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</si>
  <si>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</si>
  <si>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</si>
  <si>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</si>
  <si>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</si>
  <si>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</si>
  <si>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</si>
  <si>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</si>
  <si>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</si>
  <si>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</si>
  <si>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</si>
  <si>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</si>
  <si>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</si>
  <si>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</si>
  <si>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</si>
  <si>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</si>
  <si>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</si>
  <si>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</si>
  <si>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</si>
  <si>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</si>
  <si>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</si>
  <si>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</si>
  <si>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</si>
  <si>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</si>
  <si>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</si>
  <si>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</si>
  <si>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</si>
  <si>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</si>
  <si>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</si>
  <si>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</si>
  <si>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</si>
  <si>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</si>
  <si>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</si>
  <si>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</si>
  <si>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</si>
  <si>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</si>
  <si>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</si>
  <si>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</si>
  <si>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</si>
  <si>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</si>
  <si>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</si>
  <si>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</si>
  <si>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</si>
  <si>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</si>
  <si>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</si>
  <si>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</si>
  <si>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</si>
  <si>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</si>
  <si>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</si>
  <si>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</si>
  <si>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</si>
  <si>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</si>
  <si>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</si>
  <si>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</si>
  <si>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</si>
  <si>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</si>
  <si>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</si>
  <si>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</si>
  <si>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</si>
  <si>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</si>
  <si>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</si>
  <si>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</si>
  <si>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</si>
  <si>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</si>
  <si>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</si>
  <si>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</si>
  <si>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</si>
  <si>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</si>
  <si>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</si>
  <si>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</si>
  <si>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</si>
  <si>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</si>
  <si>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</si>
  <si>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</si>
  <si>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</si>
  <si>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</si>
  <si>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</si>
  <si>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</si>
  <si>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</si>
  <si>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</si>
  <si>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</si>
  <si>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</si>
  <si>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</si>
  <si>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</si>
  <si>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</si>
  <si>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</si>
  <si>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</si>
  <si>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</si>
  <si>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</si>
  <si>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</si>
  <si>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</si>
  <si>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</si>
  <si>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</si>
  <si>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</si>
  <si>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</si>
  <si>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</si>
  <si>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</si>
  <si>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</si>
  <si>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</si>
  <si>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</si>
  <si>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</si>
  <si>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</si>
  <si>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</si>
  <si>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</si>
  <si>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</si>
  <si>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</si>
  <si>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</si>
  <si>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</si>
  <si>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</si>
  <si>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</si>
  <si>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</si>
  <si>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</si>
  <si>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</si>
  <si>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</si>
  <si>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</si>
  <si>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</si>
  <si>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</si>
  <si>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</si>
  <si>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</si>
  <si>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</si>
  <si>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</si>
  <si>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</si>
  <si>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</si>
  <si>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</si>
  <si>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</si>
  <si>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</si>
  <si>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</si>
  <si>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</si>
  <si>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</si>
  <si>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</si>
  <si>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</si>
  <si>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</si>
  <si>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</si>
  <si>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</si>
  <si>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</si>
  <si>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</si>
  <si>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</si>
  <si>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</si>
  <si>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</si>
  <si>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</si>
  <si>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</si>
  <si>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</si>
  <si>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</si>
  <si>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</si>
  <si>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</si>
  <si>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</si>
  <si>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</si>
  <si>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</si>
  <si>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</si>
  <si>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</si>
  <si>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</si>
  <si>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</si>
  <si>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</si>
  <si>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</si>
  <si>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</si>
  <si>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</si>
  <si>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</si>
  <si>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</si>
  <si>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</si>
  <si>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</si>
  <si>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</si>
  <si>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</si>
  <si>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</si>
  <si>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</si>
  <si>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</si>
  <si>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</si>
  <si>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</si>
  <si>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</si>
  <si>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</si>
  <si>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</si>
  <si>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</si>
  <si>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</si>
  <si>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</si>
  <si>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</si>
  <si>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</si>
  <si>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</si>
  <si>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</si>
  <si>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</si>
  <si>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</si>
  <si>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</si>
  <si>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</si>
  <si>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</si>
  <si>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</si>
  <si>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</si>
  <si>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</si>
  <si>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</si>
  <si>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</si>
  <si>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</si>
  <si>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</si>
  <si>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</si>
  <si>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</si>
  <si>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</si>
  <si>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</si>
  <si>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</si>
  <si>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</si>
  <si>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</si>
  <si>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</si>
  <si>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</si>
  <si>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</si>
  <si>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</si>
  <si>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</si>
  <si>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</si>
  <si>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</si>
  <si>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</si>
  <si>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</si>
  <si>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</si>
  <si>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</si>
  <si>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</si>
  <si>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</si>
  <si>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</si>
  <si>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</si>
  <si>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</si>
  <si>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</si>
  <si>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</si>
  <si>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</si>
  <si>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</si>
  <si>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</si>
  <si>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</si>
  <si>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</si>
  <si>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</si>
  <si>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</si>
  <si>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</si>
  <si>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</si>
  <si>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</si>
  <si>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</si>
  <si>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</si>
  <si>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</si>
  <si>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</si>
  <si>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</si>
  <si>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</si>
  <si>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</si>
  <si>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</si>
  <si>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</si>
  <si>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</si>
  <si>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</si>
  <si>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</si>
  <si>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</si>
  <si>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</si>
  <si>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</si>
  <si>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</si>
  <si>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</si>
  <si>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</si>
  <si>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</si>
  <si>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</si>
  <si>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</si>
  <si>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</si>
  <si>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</si>
  <si>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</si>
  <si>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</si>
  <si>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</si>
  <si>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</si>
  <si>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</si>
  <si>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</si>
  <si>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</si>
  <si>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</si>
  <si>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</si>
  <si>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</si>
  <si>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</si>
  <si>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</si>
  <si>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</si>
  <si>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</si>
  <si>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</si>
  <si>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</si>
  <si>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</si>
  <si>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</si>
  <si>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</si>
  <si>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</si>
  <si>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</si>
  <si>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</si>
  <si>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</si>
  <si>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</si>
  <si>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</si>
  <si>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</si>
  <si>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</si>
  <si>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</si>
  <si>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</si>
  <si>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</si>
  <si>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</si>
  <si>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</si>
  <si>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</si>
  <si>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</si>
  <si>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</si>
  <si>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</si>
  <si>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</si>
  <si>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</si>
  <si>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</si>
  <si>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</si>
  <si>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</si>
  <si>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</si>
  <si>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</si>
  <si>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</si>
  <si>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</si>
  <si>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</si>
  <si>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</si>
  <si>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</si>
  <si>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</si>
  <si>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</si>
  <si>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</si>
  <si>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</si>
  <si>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</si>
  <si>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</si>
  <si>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</si>
  <si>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</si>
  <si>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</si>
  <si>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</si>
  <si>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</si>
  <si>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</si>
  <si>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</si>
  <si>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</si>
  <si>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</si>
  <si>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</si>
  <si>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</si>
  <si>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</si>
  <si>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</si>
  <si>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</si>
  <si>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</si>
  <si>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</si>
  <si>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</si>
  <si>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</si>
  <si>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</si>
  <si>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</si>
  <si>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</si>
  <si>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</si>
  <si>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</si>
  <si>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</si>
  <si>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</si>
  <si>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</si>
  <si>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</si>
  <si>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</si>
  <si>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</si>
  <si>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</si>
  <si>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</si>
  <si>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</si>
  <si>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</si>
  <si>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</si>
  <si>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</si>
  <si>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</si>
  <si>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</si>
  <si>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</si>
  <si>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</si>
  <si>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</si>
  <si>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</si>
  <si>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</si>
  <si>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</si>
  <si>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</si>
  <si>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</si>
  <si>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</si>
  <si>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</si>
  <si>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</si>
  <si>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</si>
  <si>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</si>
  <si>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</si>
  <si>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</si>
  <si>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</si>
  <si>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</si>
  <si>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</si>
  <si>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</si>
  <si>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</si>
  <si>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</si>
  <si>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</si>
  <si>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</si>
  <si>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</si>
  <si>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</si>
  <si>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</si>
  <si>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</si>
  <si>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</si>
  <si>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</si>
  <si>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</si>
  <si>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</si>
  <si>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</si>
  <si>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</si>
  <si>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</si>
  <si>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</si>
  <si>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</si>
  <si>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</si>
  <si>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</si>
  <si>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</si>
  <si>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</si>
  <si>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</si>
  <si>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</si>
  <si>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</si>
  <si>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</si>
  <si>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</si>
  <si>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</si>
  <si>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</si>
  <si>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</si>
  <si>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</si>
  <si>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</si>
  <si>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</si>
  <si>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</si>
  <si>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</si>
  <si>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</si>
  <si>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</si>
  <si>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</si>
  <si>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</si>
  <si>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</si>
  <si>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</si>
  <si>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</si>
  <si>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</si>
  <si>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</si>
  <si>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</si>
  <si>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</si>
  <si>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</si>
  <si>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</si>
  <si>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</si>
  <si>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</si>
  <si>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</si>
  <si>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</si>
  <si>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</si>
  <si>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</si>
  <si>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</si>
  <si>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</si>
  <si>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</si>
  <si>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</si>
  <si>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</si>
  <si>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</si>
  <si>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</si>
  <si>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</si>
  <si>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</si>
  <si>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</si>
  <si>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</si>
  <si>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</si>
  <si>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</si>
  <si>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</si>
  <si>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</si>
  <si>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</si>
  <si>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</si>
  <si>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</si>
  <si>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</si>
  <si>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</si>
  <si>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</si>
  <si>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</si>
  <si>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</si>
  <si>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</si>
  <si>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</si>
  <si>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</si>
  <si>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</si>
  <si>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</si>
  <si>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</si>
  <si>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</si>
  <si>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</si>
  <si>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</si>
  <si>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</si>
  <si>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</si>
  <si>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</si>
  <si>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</si>
  <si>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</si>
  <si>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</si>
  <si>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</si>
  <si>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</si>
  <si>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</si>
  <si>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</si>
  <si>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</si>
  <si>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</si>
  <si>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</si>
  <si>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</si>
  <si>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</si>
  <si>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</si>
  <si>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</si>
  <si>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</si>
  <si>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</si>
  <si>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</si>
  <si>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</si>
  <si>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</si>
  <si>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</si>
  <si>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</si>
  <si>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</si>
  <si>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</si>
  <si>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</si>
  <si>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</si>
  <si>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</si>
  <si>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</si>
  <si>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</si>
  <si>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</si>
  <si>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</si>
  <si>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</si>
  <si>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</si>
  <si>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</si>
  <si>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</si>
  <si>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</si>
  <si>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</si>
  <si>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</si>
  <si>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</si>
  <si>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</si>
  <si>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</si>
  <si>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</si>
  <si>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</si>
  <si>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</si>
  <si>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</si>
  <si>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</si>
  <si>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</si>
  <si>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</si>
  <si>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</si>
  <si>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</si>
  <si>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</si>
  <si>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</si>
  <si>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</si>
  <si>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</si>
  <si>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</si>
  <si>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</si>
  <si>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</si>
  <si>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</si>
  <si>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</si>
  <si>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</si>
  <si>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</si>
  <si>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</si>
  <si>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</si>
  <si>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</si>
  <si>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</si>
  <si>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</si>
  <si>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</si>
  <si>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</si>
  <si>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</si>
  <si>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</si>
  <si>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</si>
  <si>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</si>
  <si>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</si>
  <si>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</si>
  <si>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</si>
  <si>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</si>
  <si>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</si>
  <si>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</si>
  <si>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</si>
  <si>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</si>
  <si>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</si>
  <si>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</si>
  <si>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</si>
  <si>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</si>
  <si>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</si>
  <si>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</si>
  <si>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</si>
  <si>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</si>
  <si>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</si>
  <si>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</si>
  <si>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</si>
  <si>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</si>
  <si>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</si>
  <si>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</si>
  <si>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</si>
  <si>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</si>
  <si>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</si>
  <si>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</si>
  <si>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</si>
  <si>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</si>
  <si>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</si>
  <si>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</si>
  <si>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</si>
  <si>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</si>
  <si>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</si>
  <si>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</si>
  <si>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</si>
  <si>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</si>
  <si>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</si>
  <si>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</si>
  <si>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</si>
  <si>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</si>
  <si>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</si>
  <si>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</si>
  <si>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</si>
  <si>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</si>
  <si>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</si>
  <si>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</si>
  <si>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</si>
  <si>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</si>
  <si>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</si>
  <si>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</si>
  <si>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</si>
  <si>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</si>
  <si>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</si>
  <si>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</si>
  <si>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</si>
  <si>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</si>
  <si>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</si>
  <si>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</si>
  <si>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</si>
  <si>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</si>
  <si>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</si>
  <si>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</si>
  <si>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</si>
  <si>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</si>
  <si>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</si>
  <si>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</si>
  <si>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</si>
  <si>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</si>
  <si>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</si>
  <si>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</si>
  <si>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</si>
  <si>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</si>
  <si>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</si>
  <si>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</si>
  <si>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</si>
  <si>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</si>
  <si>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</si>
  <si>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</si>
  <si>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</si>
  <si>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</si>
  <si>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</si>
  <si>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</si>
  <si>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</si>
  <si>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</si>
  <si>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</si>
  <si>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</si>
  <si>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</si>
  <si>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</si>
  <si>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</si>
  <si>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</si>
  <si>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</si>
  <si>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</si>
  <si>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</si>
  <si>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</si>
  <si>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</si>
  <si>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</si>
  <si>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</si>
  <si>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</si>
  <si>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</si>
  <si>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</si>
  <si>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</si>
  <si>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</si>
  <si>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</si>
  <si>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</si>
  <si>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</si>
  <si>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</si>
  <si>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</si>
  <si>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</si>
  <si>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</si>
  <si>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</si>
  <si>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</si>
  <si>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</si>
  <si>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</si>
  <si>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</si>
  <si>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</si>
  <si>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</si>
  <si>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</si>
  <si>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</si>
  <si>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</si>
  <si>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</si>
  <si>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</si>
  <si>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</si>
  <si>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</si>
  <si>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</si>
  <si>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</si>
  <si>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</si>
  <si>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</si>
  <si>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</si>
  <si>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</si>
  <si>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</si>
  <si>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</si>
  <si>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</si>
  <si>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</si>
  <si>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</si>
  <si>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</si>
  <si>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</si>
  <si>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</si>
  <si>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</si>
  <si>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</si>
  <si>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</si>
  <si>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</si>
  <si>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</si>
  <si>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</si>
  <si>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</si>
  <si>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</si>
  <si>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</si>
  <si>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</si>
  <si>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</si>
  <si>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</si>
  <si>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</si>
  <si>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</si>
  <si>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</si>
  <si>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</si>
  <si>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</si>
  <si>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</si>
  <si>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</si>
  <si>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</si>
  <si>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</si>
  <si>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</si>
  <si>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</si>
  <si>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</si>
  <si>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</si>
  <si>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</si>
  <si>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</si>
  <si>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</si>
  <si>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</si>
  <si>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</si>
  <si>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</si>
  <si>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</si>
  <si>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</si>
  <si>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</si>
  <si>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</si>
  <si>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</si>
  <si>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</si>
  <si>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</si>
  <si>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</si>
  <si>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</si>
  <si>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</si>
  <si>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</si>
  <si>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</si>
  <si>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</si>
  <si>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</si>
  <si>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</si>
  <si>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</si>
  <si>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</si>
  <si>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</si>
  <si>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</si>
  <si>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</si>
  <si>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</si>
  <si>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</si>
  <si>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</si>
  <si>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</si>
  <si>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</si>
  <si>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</si>
  <si>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</si>
  <si>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</si>
  <si>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</si>
  <si>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</si>
  <si>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</si>
  <si>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</si>
  <si>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</si>
  <si>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</si>
  <si>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</si>
  <si>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</si>
  <si>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</si>
  <si>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</si>
  <si>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</si>
  <si>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</si>
  <si>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</si>
  <si>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</si>
  <si>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</si>
  <si>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</si>
  <si>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</si>
  <si>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</si>
  <si>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</si>
  <si>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</si>
  <si>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</si>
  <si>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</si>
  <si>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</si>
  <si>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</si>
  <si>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</si>
  <si>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</si>
  <si>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</si>
  <si>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</si>
  <si>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</si>
  <si>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</si>
  <si>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</si>
  <si>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</si>
  <si>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</si>
  <si>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</si>
  <si>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</si>
  <si>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</si>
  <si>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</si>
  <si>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</si>
  <si>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</si>
  <si>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</si>
  <si>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</si>
  <si>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</si>
  <si>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</si>
  <si>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</si>
  <si>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</si>
  <si>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</si>
  <si>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</si>
  <si>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</si>
  <si>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</si>
  <si>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</si>
  <si>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</si>
  <si>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</si>
  <si>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</si>
  <si>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</si>
  <si>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</si>
  <si>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</si>
  <si>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</si>
  <si>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</si>
  <si>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</si>
  <si>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</si>
  <si>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</si>
  <si>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</si>
  <si>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</si>
  <si>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</si>
  <si>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</si>
  <si>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</si>
  <si>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</si>
  <si>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</si>
  <si>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</si>
  <si>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</si>
  <si>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</si>
  <si>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</si>
  <si>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</si>
  <si>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</si>
  <si>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</si>
  <si>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</si>
  <si>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</si>
  <si>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</si>
  <si>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</si>
  <si>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</si>
  <si>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</si>
  <si>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</si>
  <si>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</si>
  <si>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</si>
  <si>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</si>
  <si>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</si>
  <si>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</si>
  <si>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</si>
  <si>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</si>
  <si>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</si>
  <si>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</si>
  <si>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</si>
  <si>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</si>
  <si>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</si>
  <si>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</si>
  <si>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</si>
  <si>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</si>
  <si>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</si>
  <si>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</si>
  <si>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</si>
  <si>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</si>
  <si>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</si>
  <si>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</si>
  <si>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</si>
  <si>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</si>
  <si>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</si>
  <si>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</si>
  <si>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</si>
  <si>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</si>
  <si>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</si>
  <si>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</si>
  <si>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</si>
  <si>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</si>
  <si>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</si>
  <si>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</si>
  <si>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</si>
  <si>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</si>
  <si>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</si>
  <si>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</si>
  <si>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</si>
  <si>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</si>
  <si>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</si>
  <si>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</si>
  <si>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</si>
  <si>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</si>
  <si>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</si>
  <si>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</si>
  <si>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</si>
  <si>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</si>
  <si>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</si>
  <si>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</si>
  <si>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</si>
  <si>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</si>
  <si>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</si>
  <si>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</si>
  <si>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</si>
  <si>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</si>
  <si>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</si>
  <si>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</si>
  <si>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</si>
  <si>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</si>
  <si>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</si>
  <si>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</si>
  <si>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</si>
  <si>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</si>
  <si>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</si>
  <si>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</si>
  <si>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</si>
  <si>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</si>
  <si>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</si>
  <si>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</si>
  <si>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</si>
  <si>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</si>
  <si>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</si>
  <si>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</si>
  <si>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</si>
  <si>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</si>
  <si>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</si>
  <si>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</si>
  <si>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</si>
  <si>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</si>
  <si>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</si>
  <si>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</si>
  <si>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</si>
  <si>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</si>
  <si>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</si>
  <si>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</si>
  <si>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</si>
  <si>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</si>
  <si>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</si>
  <si>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</si>
  <si>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</si>
  <si>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</si>
  <si>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</si>
  <si>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</si>
  <si>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</si>
  <si>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</si>
  <si>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</si>
  <si>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</si>
  <si>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</si>
  <si>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</si>
  <si>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</si>
  <si>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</si>
  <si>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</si>
  <si>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</si>
  <si>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</si>
  <si>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</si>
  <si>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</si>
  <si>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</si>
  <si>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</si>
  <si>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</si>
  <si>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</si>
  <si>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</si>
  <si>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</si>
  <si>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</si>
  <si>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</si>
  <si>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</si>
  <si>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</si>
  <si>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</si>
  <si>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</si>
  <si>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</si>
  <si>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</si>
  <si>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</si>
  <si>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</si>
  <si>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</si>
  <si>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</si>
  <si>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</si>
  <si>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</si>
  <si>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</si>
  <si>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</si>
  <si>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</si>
  <si>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</si>
  <si>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</si>
  <si>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</si>
  <si>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</si>
  <si>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</si>
  <si>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</si>
  <si>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</si>
  <si>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</si>
  <si>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</si>
  <si>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</si>
  <si>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</si>
  <si>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</si>
  <si>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</si>
  <si>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</si>
  <si>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</si>
  <si>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</si>
  <si>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</si>
  <si>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</si>
  <si>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</si>
  <si>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</si>
  <si>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</si>
  <si>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</si>
  <si>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</si>
  <si>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</si>
  <si>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</si>
  <si>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</si>
  <si>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</si>
  <si>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</si>
  <si>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</si>
  <si>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</si>
  <si>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</si>
  <si>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</si>
  <si>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</si>
  <si>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</si>
  <si>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</si>
  <si>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</si>
  <si>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</si>
  <si>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</si>
  <si>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</si>
  <si>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</si>
  <si>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</si>
  <si>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</si>
  <si>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</si>
  <si>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</si>
  <si>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</si>
  <si>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</si>
  <si>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</si>
  <si>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</si>
  <si>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</si>
  <si>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</si>
  <si>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</si>
  <si>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</si>
  <si>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</si>
  <si>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</si>
  <si>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</si>
  <si>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</si>
  <si>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</si>
  <si>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</si>
  <si>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</si>
  <si>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</si>
  <si>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</si>
  <si>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</si>
  <si>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</si>
  <si>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</si>
  <si>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</si>
  <si>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</si>
  <si>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</si>
  <si>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</si>
  <si>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</si>
  <si>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</si>
  <si>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</si>
  <si>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</si>
  <si>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</si>
  <si>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</si>
  <si>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</si>
  <si>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</si>
  <si>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</si>
  <si>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</si>
  <si>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</si>
  <si>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</si>
  <si>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</si>
  <si>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</si>
  <si>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</si>
  <si>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</si>
  <si>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</si>
  <si>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</si>
  <si>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</si>
  <si>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</si>
  <si>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</si>
  <si>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</si>
  <si>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</si>
  <si>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</si>
  <si>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</si>
  <si>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</si>
  <si>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</si>
  <si>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</si>
  <si>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</si>
  <si>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</si>
  <si>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</si>
  <si>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</si>
  <si>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</si>
  <si>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</si>
  <si>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</si>
  <si>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</si>
  <si>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</si>
  <si>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</si>
  <si>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</si>
  <si>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</si>
  <si>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</si>
  <si>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</si>
  <si>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</si>
  <si>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</si>
  <si>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</si>
  <si>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</si>
  <si>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</si>
  <si>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</si>
  <si>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</si>
  <si>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</si>
  <si>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</si>
  <si>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</si>
  <si>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</si>
  <si>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</si>
  <si>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</si>
  <si>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</si>
  <si>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</si>
  <si>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</si>
  <si>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</si>
  <si>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</si>
  <si>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</si>
  <si>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</si>
  <si>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</si>
  <si>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</si>
  <si>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</si>
  <si>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</si>
  <si>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</si>
  <si>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</si>
  <si>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</si>
  <si>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</si>
  <si>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</si>
  <si>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</si>
  <si>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</si>
  <si>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</si>
  <si>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</si>
  <si>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</si>
  <si>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</si>
  <si>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</si>
  <si>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</si>
  <si>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</si>
  <si>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</si>
  <si>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</si>
  <si>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</si>
  <si>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</si>
  <si>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</si>
  <si>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</si>
  <si>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</si>
  <si>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</si>
  <si>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</si>
  <si>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</si>
  <si>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</si>
  <si>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</si>
  <si>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</si>
  <si>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</si>
  <si>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</si>
  <si>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</si>
  <si>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</si>
  <si>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</si>
  <si>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</si>
  <si>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</si>
  <si>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</si>
  <si>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</si>
  <si>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</si>
  <si>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</si>
  <si>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</si>
  <si>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</si>
  <si>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</si>
  <si>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</si>
  <si>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</si>
  <si>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</si>
  <si>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</si>
  <si>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</si>
  <si>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</si>
  <si>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</si>
  <si>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</si>
  <si>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</si>
  <si>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</si>
  <si>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</si>
  <si>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</si>
  <si>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</si>
  <si>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</si>
  <si>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</si>
  <si>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</si>
  <si>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</si>
  <si>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</si>
  <si>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</si>
  <si>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</si>
  <si>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</si>
  <si>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</si>
  <si>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</si>
  <si>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</si>
  <si>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</si>
  <si>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</si>
  <si>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</si>
  <si>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</si>
  <si>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</si>
  <si>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</si>
  <si>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</si>
  <si>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</si>
  <si>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</si>
  <si>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</si>
  <si>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</si>
  <si>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</si>
  <si>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</si>
  <si>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</si>
  <si>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</si>
  <si>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</si>
  <si>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</si>
  <si>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</si>
  <si>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</si>
  <si>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</si>
  <si>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</si>
  <si>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</si>
  <si>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</si>
  <si>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</si>
  <si>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</si>
  <si>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</si>
  <si>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</si>
  <si>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</si>
  <si>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</si>
  <si>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</si>
  <si>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</si>
  <si>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</si>
  <si>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</si>
  <si>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</si>
  <si>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</si>
  <si>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</si>
  <si>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</si>
  <si>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</si>
  <si>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</si>
  <si>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</si>
  <si>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</si>
  <si>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</si>
  <si>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</si>
  <si>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</si>
  <si>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</si>
  <si>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</si>
  <si>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</si>
  <si>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</si>
  <si>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</si>
  <si>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</si>
  <si>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</si>
  <si>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</si>
  <si>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</si>
  <si>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</si>
  <si>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</si>
  <si>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</si>
  <si>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</si>
  <si>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</si>
  <si>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</si>
  <si>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</si>
  <si>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</si>
  <si>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</si>
  <si>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</si>
  <si>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</si>
  <si>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</si>
  <si>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</si>
  <si>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</si>
  <si>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</si>
  <si>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</si>
  <si>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</si>
  <si>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</si>
  <si>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</si>
  <si>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</si>
  <si>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</si>
  <si>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</si>
  <si>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</si>
  <si>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</si>
  <si>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</si>
  <si>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</si>
  <si>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</si>
  <si>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</si>
  <si>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</si>
  <si>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</si>
  <si>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</si>
  <si>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</si>
  <si>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</si>
  <si>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</si>
  <si>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</si>
  <si>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</si>
  <si>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</si>
  <si>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</si>
  <si>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</si>
  <si>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</si>
  <si>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</si>
  <si>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</si>
  <si>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</si>
  <si>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</si>
  <si>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</si>
  <si>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</si>
  <si>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</si>
  <si>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</si>
  <si>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</si>
  <si>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</si>
  <si>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</si>
  <si>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</si>
  <si>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</si>
  <si>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</si>
  <si>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</si>
  <si>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</si>
  <si>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</si>
  <si>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</si>
  <si>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</si>
  <si>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</si>
  <si>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</si>
  <si>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</si>
  <si>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</si>
  <si>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</si>
  <si>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</si>
  <si>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</si>
  <si>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</si>
  <si>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</si>
  <si>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</si>
  <si>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</si>
  <si>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</si>
  <si>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</si>
  <si>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</si>
  <si>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</si>
  <si>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</si>
  <si>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</si>
  <si>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</si>
  <si>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</si>
  <si>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</si>
  <si>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</si>
  <si>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</si>
  <si>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</si>
  <si>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</si>
  <si>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</si>
  <si>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</si>
  <si>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</si>
  <si>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</si>
  <si>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</si>
  <si>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</si>
  <si>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</si>
  <si>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</si>
  <si>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</si>
  <si>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</si>
  <si>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</si>
  <si>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</si>
  <si>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</si>
  <si>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</si>
  <si>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</si>
  <si>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</si>
  <si>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</si>
  <si>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</si>
  <si>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</si>
  <si>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</si>
  <si>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</si>
  <si>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</si>
  <si>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</si>
  <si>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</si>
  <si>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</si>
  <si>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</si>
  <si>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</si>
  <si>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</si>
  <si>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</si>
  <si>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</si>
  <si>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</si>
  <si>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</si>
  <si>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</si>
  <si>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</si>
  <si>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</si>
  <si>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</si>
  <si>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</si>
  <si>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</si>
  <si>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</si>
  <si>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</si>
  <si>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</si>
  <si>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</si>
  <si>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</si>
  <si>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</si>
  <si>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</si>
  <si>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</si>
  <si>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</si>
  <si>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</si>
  <si>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</si>
  <si>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</si>
  <si>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</si>
  <si>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</si>
  <si>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</si>
  <si>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</si>
  <si>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</si>
  <si>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</si>
  <si>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</si>
  <si>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</si>
  <si>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</si>
  <si>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</si>
  <si>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</si>
  <si>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</si>
  <si>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</si>
  <si>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</si>
  <si>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</si>
  <si>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</si>
  <si>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</si>
  <si>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</si>
  <si>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</si>
  <si>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</si>
  <si>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</si>
  <si>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</si>
  <si>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</si>
  <si>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</si>
  <si>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</si>
  <si>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</si>
  <si>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</si>
  <si>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</si>
  <si>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</si>
  <si>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</si>
  <si>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</si>
  <si>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</si>
  <si>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</si>
  <si>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</si>
  <si>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</si>
  <si>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</si>
  <si>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</si>
  <si>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</si>
  <si>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</si>
  <si>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</si>
  <si>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</si>
  <si>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</si>
  <si>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</si>
  <si>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</si>
  <si>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</si>
  <si>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</si>
  <si>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</si>
  <si>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</si>
  <si>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</si>
  <si>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</si>
  <si>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</si>
  <si>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</si>
  <si>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</si>
  <si>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</si>
  <si>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</si>
  <si>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</si>
  <si>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</si>
  <si>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</si>
  <si>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</si>
  <si>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</si>
  <si>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</si>
  <si>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</si>
  <si>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</si>
  <si>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</si>
  <si>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</si>
  <si>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</si>
  <si>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</si>
  <si>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</si>
  <si>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</si>
  <si>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</si>
  <si>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</si>
  <si>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</si>
  <si>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</si>
  <si>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</si>
  <si>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</si>
  <si>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</si>
  <si>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</si>
  <si>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</si>
  <si>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</si>
  <si>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</si>
  <si>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</si>
  <si>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</si>
  <si>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</si>
  <si>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</si>
  <si>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</si>
  <si>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</si>
  <si>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</si>
  <si>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</si>
  <si>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</si>
  <si>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</si>
  <si>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</si>
  <si>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</si>
  <si>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</si>
  <si>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</si>
  <si>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</si>
  <si>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</si>
  <si>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</si>
  <si>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</si>
  <si>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</si>
  <si>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</si>
  <si>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</si>
  <si>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</si>
  <si>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</si>
  <si>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</si>
  <si>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</si>
  <si>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</si>
  <si>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</si>
  <si>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</si>
  <si>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</si>
  <si>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</si>
  <si>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</si>
  <si>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</si>
  <si>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</si>
  <si>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</si>
  <si>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</si>
  <si>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</si>
  <si>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</si>
  <si>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</si>
  <si>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</si>
  <si>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</si>
  <si>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</si>
  <si>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</si>
  <si>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</si>
  <si>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</si>
  <si>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</si>
  <si>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</si>
  <si>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</si>
  <si>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</si>
  <si>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</si>
  <si>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</si>
  <si>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</si>
  <si>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</si>
  <si>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</si>
  <si>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</si>
  <si>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</si>
  <si>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</si>
  <si>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</si>
  <si>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</si>
  <si>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</si>
  <si>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</si>
  <si>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</si>
  <si>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</si>
  <si>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</si>
  <si>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</si>
  <si>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</si>
  <si>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</si>
  <si>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</si>
  <si>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</si>
  <si>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</si>
  <si>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</si>
  <si>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</si>
  <si>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</si>
  <si>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</si>
  <si>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</si>
  <si>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</si>
  <si>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</si>
  <si>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</si>
  <si>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</si>
  <si>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</si>
  <si>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</si>
  <si>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</si>
  <si>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</si>
  <si>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</si>
  <si>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</si>
  <si>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</si>
  <si>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</si>
  <si>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</si>
  <si>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</si>
  <si>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</si>
  <si>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</si>
  <si>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</si>
  <si>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</si>
  <si>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</si>
  <si>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</si>
  <si>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</si>
  <si>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</si>
  <si>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</si>
  <si>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</si>
  <si>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</si>
  <si>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</si>
  <si>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</si>
  <si>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</si>
  <si>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</si>
  <si>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</si>
  <si>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</si>
  <si>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</si>
  <si>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</si>
  <si>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</si>
  <si>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</si>
  <si>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</si>
  <si>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</si>
  <si>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</si>
  <si>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</si>
  <si>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</si>
  <si>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</si>
  <si>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</si>
  <si>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</si>
  <si>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</si>
  <si>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</si>
  <si>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</si>
  <si>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</si>
  <si>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</si>
  <si>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</si>
  <si>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</si>
  <si>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</si>
  <si>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</si>
  <si>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</si>
  <si>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</si>
  <si>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</si>
  <si>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</si>
  <si>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</si>
  <si>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</si>
  <si>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</si>
  <si>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</si>
  <si>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</si>
  <si>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</si>
  <si>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</si>
  <si>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</si>
  <si>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</si>
  <si>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</si>
  <si>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</si>
  <si>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</si>
  <si>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</si>
  <si>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</si>
  <si>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</si>
  <si>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</si>
  <si>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</si>
  <si>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</si>
  <si>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</si>
  <si>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</si>
  <si>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</si>
  <si>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</si>
  <si>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</si>
  <si>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</si>
  <si>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</si>
  <si>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</si>
  <si>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</si>
  <si>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</si>
  <si>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</si>
  <si>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</si>
  <si>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</si>
  <si>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</si>
  <si>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</si>
  <si>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</si>
  <si>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</si>
  <si>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</si>
  <si>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</si>
  <si>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</si>
  <si>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</si>
  <si>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</si>
  <si>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</si>
  <si>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</si>
  <si>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</si>
  <si>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</si>
  <si>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</si>
  <si>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</si>
  <si>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</si>
  <si>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</si>
  <si>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</si>
  <si>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</si>
  <si>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</si>
  <si>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</si>
  <si>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</si>
  <si>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</si>
  <si>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</si>
  <si>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</si>
  <si>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</si>
  <si>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</si>
  <si>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</si>
  <si>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</si>
  <si>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</si>
  <si>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</si>
  <si>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</si>
  <si>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</si>
  <si>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</si>
  <si>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</si>
  <si>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</si>
  <si>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</si>
  <si>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</si>
  <si>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</si>
  <si>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</si>
  <si>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</si>
  <si>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</si>
  <si>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</si>
  <si>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</si>
  <si>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</si>
  <si>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</si>
  <si>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</si>
  <si>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</si>
  <si>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</si>
  <si>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</si>
  <si>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</si>
  <si>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</si>
  <si>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</si>
  <si>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</si>
  <si>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</si>
  <si>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</si>
  <si>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</si>
  <si>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</si>
  <si>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</si>
  <si>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</si>
  <si>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</si>
  <si>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</si>
  <si>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</si>
  <si>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</si>
  <si>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</si>
  <si>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</si>
  <si>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</si>
  <si>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</si>
  <si>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</si>
  <si>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</si>
  <si>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</si>
  <si>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</si>
  <si>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</si>
  <si>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</si>
  <si>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</si>
  <si>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</si>
  <si>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</si>
  <si>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</si>
  <si>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</si>
  <si>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</si>
  <si>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</si>
  <si>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</si>
  <si>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</si>
  <si>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</si>
  <si>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</si>
  <si>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</si>
  <si>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</si>
  <si>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</si>
  <si>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</si>
  <si>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</si>
  <si>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</si>
  <si>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</si>
  <si>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</si>
  <si>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</si>
  <si>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</si>
  <si>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</si>
  <si>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</si>
  <si>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</si>
  <si>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</si>
  <si>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</si>
  <si>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</si>
  <si>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</si>
  <si>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</si>
  <si>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</si>
  <si>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</si>
  <si>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</si>
  <si>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</si>
  <si>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</si>
  <si>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</si>
  <si>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</si>
  <si>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</si>
  <si>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</si>
  <si>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</si>
  <si>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</si>
  <si>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</si>
  <si>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</si>
  <si>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</si>
  <si>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</si>
  <si>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</si>
  <si>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</si>
  <si>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</si>
  <si>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</si>
  <si>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</si>
  <si>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</si>
  <si>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</si>
  <si>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</si>
  <si>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</si>
  <si>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</si>
  <si>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</si>
  <si>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</si>
  <si>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</si>
  <si>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</si>
  <si>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</si>
  <si>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</si>
  <si>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</si>
  <si>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</si>
  <si>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</si>
  <si>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</si>
  <si>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</si>
  <si>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</si>
  <si>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</si>
  <si>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</si>
  <si>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</si>
  <si>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</si>
  <si>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</si>
  <si>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</si>
  <si>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</si>
  <si>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</si>
  <si>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</si>
  <si>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</si>
  <si>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</si>
  <si>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</si>
  <si>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</si>
  <si>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</si>
  <si>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</si>
  <si>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</si>
  <si>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</si>
  <si>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</si>
  <si>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</si>
  <si>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</si>
  <si>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</si>
  <si>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</si>
  <si>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</si>
  <si>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</si>
  <si>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</si>
  <si>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</si>
  <si>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</si>
  <si>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</si>
  <si>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</si>
  <si>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</si>
  <si>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</si>
  <si>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</si>
  <si>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</si>
  <si>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</si>
  <si>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</si>
  <si>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</si>
  <si>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</si>
  <si>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</si>
  <si>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</si>
  <si>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</si>
  <si>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</si>
  <si>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</si>
  <si>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</si>
  <si>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</si>
  <si>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</si>
  <si>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</si>
  <si>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</si>
  <si>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</si>
  <si>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</si>
  <si>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</si>
  <si>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</si>
  <si>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</si>
  <si>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</si>
  <si>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</si>
  <si>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</si>
  <si>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</si>
  <si>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</si>
  <si>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</si>
  <si>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</si>
  <si>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</si>
  <si>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</si>
  <si>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</si>
  <si>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</si>
  <si>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</si>
  <si>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</si>
  <si>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</si>
  <si>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</si>
  <si>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</si>
  <si>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</si>
  <si>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</si>
  <si>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</si>
  <si>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</si>
  <si>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</si>
  <si>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</si>
  <si>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</si>
  <si>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</si>
  <si>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</si>
  <si>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</si>
  <si>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</si>
  <si>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</si>
  <si>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</si>
  <si>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</si>
  <si>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</si>
  <si>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</si>
  <si>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</si>
  <si>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</si>
  <si>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</si>
  <si>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</si>
  <si>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</si>
  <si>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</si>
  <si>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</si>
  <si>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</si>
  <si>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</si>
  <si>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</si>
  <si>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</si>
  <si>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</si>
  <si>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</si>
  <si>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</si>
  <si>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</si>
  <si>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</si>
  <si>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</si>
  <si>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</si>
  <si>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</si>
  <si>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</si>
  <si>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</si>
  <si>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</si>
  <si>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</si>
  <si>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</si>
  <si>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</si>
  <si>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</si>
  <si>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</si>
  <si>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</si>
  <si>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</si>
  <si>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</si>
  <si>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</si>
  <si>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</si>
  <si>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</si>
  <si>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</si>
  <si>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</si>
  <si>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</si>
  <si>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</si>
  <si>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</si>
  <si>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</si>
  <si>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</si>
  <si>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</si>
  <si>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</si>
  <si>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</si>
  <si>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</si>
  <si>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</si>
  <si>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</si>
  <si>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</si>
  <si>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</si>
  <si>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</si>
  <si>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</si>
  <si>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</si>
  <si>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</si>
  <si>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</si>
  <si>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</si>
  <si>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</si>
  <si>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</si>
  <si>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</si>
  <si>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</si>
  <si>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</si>
  <si>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</si>
  <si>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</si>
  <si>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</si>
  <si>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</si>
  <si>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</si>
  <si>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</si>
  <si>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</si>
  <si>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</si>
  <si>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</si>
  <si>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</si>
  <si>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</si>
  <si>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</si>
  <si>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</si>
  <si>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</si>
  <si>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</si>
  <si>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</si>
  <si>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</si>
  <si>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</si>
  <si>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</si>
  <si>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</si>
  <si>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</si>
  <si>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</si>
  <si>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</si>
  <si>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</si>
  <si>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</si>
  <si>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</si>
  <si>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</si>
  <si>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</si>
  <si>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</si>
  <si>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</si>
  <si>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</si>
  <si>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</si>
  <si>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</si>
  <si>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</si>
  <si>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</si>
  <si>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</si>
  <si>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</si>
  <si>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</si>
  <si>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</si>
  <si>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</si>
  <si>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</si>
  <si>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</si>
  <si>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</si>
  <si>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</si>
  <si>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</si>
  <si>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</si>
  <si>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</si>
  <si>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</si>
  <si>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</si>
  <si>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</si>
  <si>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</si>
  <si>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</si>
  <si>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</si>
  <si>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</si>
  <si>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</si>
  <si>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</si>
  <si>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</si>
  <si>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</si>
  <si>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</si>
  <si>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</si>
  <si>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</si>
  <si>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</si>
  <si>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</si>
  <si>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</si>
  <si>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</si>
  <si>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</si>
  <si>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</si>
  <si>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</si>
  <si>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</si>
  <si>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</si>
  <si>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</si>
  <si>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</si>
  <si>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</si>
  <si>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</si>
  <si>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</si>
  <si>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</si>
  <si>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</si>
  <si>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</si>
  <si>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</si>
  <si>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</si>
  <si>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</si>
  <si>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</si>
  <si>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</si>
  <si>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</si>
  <si>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</si>
  <si>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</si>
  <si>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</si>
  <si>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</si>
  <si>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</si>
  <si>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</si>
  <si>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</si>
  <si>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</si>
  <si>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</si>
  <si>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</si>
  <si>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</si>
  <si>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</si>
  <si>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</si>
  <si>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</si>
  <si>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</si>
  <si>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</si>
  <si>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</si>
  <si>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</si>
  <si>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</si>
  <si>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</si>
  <si>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</si>
  <si>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</si>
  <si>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</si>
  <si>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</si>
  <si>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</si>
  <si>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</si>
  <si>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</si>
  <si>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</si>
  <si>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</si>
  <si>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</si>
  <si>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</si>
  <si>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</si>
  <si>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</si>
  <si>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</si>
  <si>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</si>
  <si>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</si>
  <si>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</si>
  <si>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</si>
  <si>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</si>
  <si>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</si>
  <si>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</si>
  <si>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</si>
  <si>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</si>
  <si>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</si>
  <si>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</si>
  <si>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</si>
  <si>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</si>
  <si>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</si>
  <si>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</si>
  <si>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</si>
  <si>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</si>
  <si>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</si>
  <si>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</si>
  <si>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</si>
  <si>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</si>
  <si>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</si>
  <si>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</si>
  <si>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</si>
  <si>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</si>
  <si>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</si>
  <si>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</si>
  <si>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</si>
  <si>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</si>
  <si>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</si>
  <si>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</si>
  <si>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</si>
  <si>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</si>
  <si>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</si>
  <si>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</si>
  <si>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</si>
  <si>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</si>
  <si>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</si>
  <si>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</si>
  <si>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</si>
  <si>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</si>
  <si>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</si>
  <si>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</si>
  <si>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</si>
  <si>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</si>
  <si>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</si>
  <si>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</si>
  <si>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</si>
  <si>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</si>
  <si>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</si>
  <si>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</si>
  <si>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</si>
  <si>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</si>
  <si>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</si>
  <si>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</si>
  <si>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</si>
  <si>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</si>
  <si>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</si>
  <si>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</si>
  <si>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</si>
  <si>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</si>
  <si>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</si>
  <si>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</si>
  <si>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</si>
  <si>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</si>
  <si>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</si>
  <si>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</si>
  <si>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</si>
  <si>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</si>
  <si>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</si>
  <si>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</si>
  <si>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</si>
  <si>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</si>
  <si>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</si>
  <si>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</si>
  <si>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</si>
  <si>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</si>
  <si>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</si>
  <si>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</si>
  <si>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</si>
  <si>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</si>
  <si>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</si>
  <si>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</si>
  <si>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</si>
  <si>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</si>
  <si>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</si>
  <si>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</si>
  <si>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</si>
  <si>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</si>
  <si>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</si>
  <si>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</si>
  <si>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</si>
  <si>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</si>
  <si>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</si>
  <si>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</si>
  <si>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</si>
  <si>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</si>
  <si>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</si>
  <si>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</si>
  <si>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</si>
  <si>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</si>
  <si>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</si>
  <si>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</si>
  <si>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</si>
  <si>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</si>
  <si>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</si>
  <si>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</si>
  <si>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</si>
  <si>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</si>
  <si>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</si>
  <si>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</si>
  <si>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</si>
  <si>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</si>
  <si>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</si>
  <si>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</si>
  <si>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</si>
  <si>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</si>
  <si>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</si>
  <si>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</si>
  <si>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</si>
  <si>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</si>
  <si>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</si>
  <si>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</si>
  <si>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</si>
  <si>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</si>
  <si>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</si>
  <si>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</si>
  <si>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</si>
  <si>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</si>
  <si>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</si>
  <si>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</si>
  <si>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</si>
  <si>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</si>
  <si>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</si>
  <si>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</si>
  <si>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</si>
  <si>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</si>
  <si>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</si>
  <si>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</si>
  <si>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</si>
  <si>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</si>
  <si>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</si>
  <si>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</si>
  <si>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</si>
  <si>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</si>
  <si>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</si>
  <si>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</si>
  <si>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</si>
  <si>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</si>
  <si>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</si>
  <si>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</si>
  <si>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</si>
  <si>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</si>
  <si>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</si>
  <si>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</si>
  <si>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</si>
  <si>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</si>
  <si>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</si>
  <si>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</si>
  <si>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</si>
  <si>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</si>
  <si>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</si>
  <si>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</si>
  <si>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</si>
  <si>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</si>
  <si>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</si>
  <si>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</si>
  <si>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</si>
  <si>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</si>
  <si>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</si>
  <si>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</si>
  <si>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</si>
  <si>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</si>
  <si>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</si>
  <si>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</si>
  <si>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</si>
  <si>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</si>
  <si>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</si>
  <si>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</si>
  <si>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</si>
  <si>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</si>
  <si>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</si>
  <si>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</si>
  <si>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</si>
  <si>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</si>
  <si>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</si>
  <si>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</si>
  <si>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</si>
  <si>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</si>
  <si>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</si>
  <si>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</si>
  <si>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</si>
  <si>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</si>
  <si>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</si>
  <si>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</si>
  <si>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</si>
  <si>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</si>
  <si>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</si>
  <si>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</si>
  <si>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</si>
  <si>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</si>
  <si>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</si>
  <si>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</si>
  <si>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</si>
  <si>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</si>
  <si>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</si>
  <si>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</si>
  <si>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</si>
  <si>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</si>
  <si>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</si>
  <si>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</si>
  <si>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</si>
  <si>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</si>
  <si>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</si>
  <si>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</si>
  <si>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</si>
  <si>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</si>
  <si>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</si>
  <si>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</si>
  <si>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</si>
  <si>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</si>
  <si>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</si>
  <si>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</si>
  <si>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</si>
  <si>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</si>
  <si>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</si>
  <si>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</si>
  <si>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</si>
  <si>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</si>
  <si>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</si>
  <si>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</si>
  <si>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</si>
  <si>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</si>
  <si>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</si>
  <si>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</si>
  <si>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</si>
  <si>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</si>
  <si>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</si>
  <si>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</si>
  <si>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</si>
  <si>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</si>
  <si>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</si>
  <si>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</si>
  <si>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</si>
  <si>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</si>
  <si>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</si>
  <si>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</si>
  <si>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</si>
  <si>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</si>
  <si>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</si>
  <si>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</si>
  <si>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</si>
  <si>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</si>
  <si>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</si>
  <si>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</si>
  <si>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</si>
  <si>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</si>
  <si>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</si>
  <si>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</si>
  <si>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</si>
  <si>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</si>
  <si>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</si>
  <si>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</si>
  <si>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</si>
  <si>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</si>
  <si>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</si>
  <si>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</si>
  <si>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</si>
  <si>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</si>
  <si>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</si>
  <si>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</si>
  <si>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</si>
  <si>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</si>
  <si>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</si>
  <si>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</si>
  <si>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</si>
  <si>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</si>
  <si>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</si>
  <si>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</si>
  <si>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</si>
  <si>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</si>
  <si>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</si>
  <si>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</si>
  <si>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</si>
  <si>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</si>
  <si>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</si>
  <si>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</si>
  <si>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</si>
  <si>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</si>
  <si>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</si>
  <si>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</si>
  <si>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</si>
  <si>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</si>
  <si>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</si>
  <si>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</si>
  <si>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</si>
  <si>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</si>
  <si>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</si>
  <si>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</si>
  <si>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</si>
  <si>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</si>
  <si>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</si>
  <si>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</si>
  <si>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</si>
  <si>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</si>
  <si>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</si>
  <si>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</si>
  <si>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</si>
  <si>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</si>
  <si>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</si>
  <si>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</si>
  <si>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</si>
  <si>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</si>
  <si>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</si>
  <si>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</si>
  <si>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</si>
  <si>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</si>
  <si>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</si>
  <si>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</si>
  <si>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</si>
  <si>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</si>
  <si>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</si>
  <si>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</si>
  <si>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</si>
  <si>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</si>
  <si>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</si>
  <si>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</si>
  <si>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</si>
  <si>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</si>
  <si>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</si>
  <si>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</si>
  <si>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</si>
  <si>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</si>
  <si>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</si>
  <si>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</si>
  <si>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</si>
  <si>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</si>
  <si>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</si>
  <si>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</si>
  <si>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</si>
  <si>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</si>
  <si>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</si>
  <si>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</si>
  <si>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</si>
  <si>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</si>
  <si>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</si>
  <si>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</si>
  <si>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</si>
  <si>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</si>
  <si>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</si>
  <si>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</si>
  <si>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</si>
  <si>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</si>
  <si>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</si>
  <si>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</si>
  <si>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</si>
  <si>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</si>
  <si>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</si>
  <si>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</si>
  <si>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</si>
  <si>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</si>
  <si>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</si>
  <si>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</si>
  <si>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</si>
  <si>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</si>
  <si>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</si>
  <si>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</si>
  <si>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</si>
  <si>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</si>
  <si>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</si>
  <si>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</si>
  <si>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</si>
  <si>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</si>
  <si>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</si>
  <si>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</si>
  <si>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</si>
  <si>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</si>
  <si>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</si>
  <si>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</si>
  <si>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</si>
  <si>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</si>
  <si>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</si>
  <si>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</si>
  <si>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</si>
  <si>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</si>
  <si>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</si>
  <si>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</si>
  <si>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</si>
  <si>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</si>
  <si>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</si>
  <si>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</si>
  <si>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</si>
  <si>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</si>
  <si>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</si>
  <si>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</si>
  <si>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</si>
  <si>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</si>
  <si>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</si>
  <si>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</si>
  <si>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</si>
  <si>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</si>
  <si>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</si>
  <si>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</si>
  <si>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</si>
  <si>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</si>
  <si>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</si>
  <si>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</si>
  <si>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</si>
  <si>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</si>
  <si>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</si>
  <si>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</si>
  <si>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</si>
  <si>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</si>
  <si>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</si>
  <si>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</si>
  <si>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</si>
  <si>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</si>
  <si>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</si>
  <si>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</si>
  <si>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</si>
  <si>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</si>
  <si>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</si>
  <si>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</si>
  <si>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</si>
  <si>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</si>
  <si>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</si>
  <si>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</si>
  <si>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</si>
  <si>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</si>
  <si>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</si>
  <si>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</si>
  <si>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</si>
  <si>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</si>
  <si>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</si>
  <si>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</si>
  <si>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</si>
  <si>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</si>
  <si>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</si>
  <si>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</si>
  <si>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</si>
  <si>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</si>
  <si>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</si>
  <si>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</si>
  <si>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</si>
  <si>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</si>
  <si>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</si>
  <si>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</si>
  <si>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</si>
  <si>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</si>
  <si>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</si>
  <si>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</si>
  <si>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</si>
  <si>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</si>
  <si>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</si>
  <si>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</si>
  <si>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</si>
  <si>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</si>
  <si>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</si>
  <si>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</si>
  <si>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</si>
  <si>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</si>
  <si>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</si>
  <si>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</si>
  <si>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</si>
  <si>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</si>
  <si>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</si>
  <si>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</si>
  <si>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</si>
  <si>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</si>
  <si>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</si>
  <si>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</si>
  <si>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</si>
  <si>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</si>
  <si>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</si>
  <si>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</si>
  <si>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</si>
  <si>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</si>
  <si>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</si>
  <si>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</si>
  <si>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</si>
  <si>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</si>
  <si>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</si>
  <si>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</si>
  <si>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</si>
  <si>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</si>
  <si>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</si>
  <si>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</si>
  <si>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</si>
  <si>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</si>
  <si>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</si>
  <si>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</si>
  <si>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</si>
  <si>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</si>
  <si>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</si>
  <si>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</si>
  <si>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</si>
  <si>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</si>
  <si>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</si>
  <si>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</si>
  <si>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</si>
  <si>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</si>
  <si>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</si>
  <si>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</si>
  <si>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</si>
  <si>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</si>
  <si>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</si>
  <si>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</si>
  <si>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</si>
  <si>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</si>
  <si>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</si>
  <si>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</si>
  <si>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</si>
  <si>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</si>
  <si>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</si>
  <si>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</si>
  <si>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</si>
  <si>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</si>
  <si>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</si>
  <si>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</si>
  <si>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</si>
  <si>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</si>
  <si>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</si>
  <si>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</si>
  <si>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</si>
  <si>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</si>
  <si>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</si>
  <si>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</si>
  <si>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</si>
  <si>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</si>
  <si>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</si>
  <si>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</si>
  <si>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</si>
  <si>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</si>
  <si>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</si>
  <si>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</si>
  <si>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</si>
  <si>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</si>
  <si>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</si>
  <si>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</si>
  <si>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</si>
  <si>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</si>
  <si>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</si>
  <si>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</si>
  <si>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</si>
  <si>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</si>
  <si>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</si>
  <si>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</si>
  <si>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</si>
  <si>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</si>
  <si>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</si>
  <si>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</si>
  <si>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</si>
  <si>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</si>
  <si>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</si>
  <si>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</si>
  <si>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</si>
  <si>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</si>
  <si>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</si>
  <si>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</si>
  <si>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</si>
  <si>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</si>
  <si>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</si>
  <si>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</si>
  <si>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</si>
  <si>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</si>
  <si>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</si>
  <si>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</si>
  <si>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</si>
  <si>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</si>
  <si>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</si>
  <si>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</si>
  <si>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</si>
  <si>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</si>
  <si>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</si>
  <si>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</si>
  <si>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</si>
  <si>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</si>
  <si>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</si>
  <si>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</si>
  <si>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</si>
  <si>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</si>
  <si>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</si>
  <si>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</si>
  <si>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</si>
  <si>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</si>
  <si>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</si>
  <si>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</si>
  <si>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</si>
  <si>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</si>
  <si>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</si>
  <si>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</si>
  <si>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</si>
  <si>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</si>
  <si>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</si>
  <si>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</si>
  <si>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</si>
  <si>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</si>
  <si>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</si>
  <si>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</si>
  <si>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</si>
  <si>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</si>
  <si>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</si>
  <si>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</si>
  <si>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</si>
  <si>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</si>
  <si>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</si>
  <si>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</si>
  <si>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</si>
  <si>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</si>
  <si>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</si>
  <si>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</si>
  <si>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</si>
  <si>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</si>
  <si>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</si>
  <si>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</si>
  <si>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</si>
  <si>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</si>
  <si>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</si>
  <si>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</si>
  <si>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</si>
  <si>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</si>
  <si>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</si>
  <si>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</si>
  <si>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</si>
  <si>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</si>
  <si>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</si>
  <si>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</si>
  <si>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</si>
  <si>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</si>
  <si>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</si>
  <si>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</si>
  <si>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</si>
  <si>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</si>
  <si>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</si>
  <si>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</si>
  <si>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</si>
  <si>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</si>
  <si>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</si>
  <si>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</si>
  <si>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</si>
  <si>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</si>
  <si>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</si>
  <si>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</si>
  <si>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</si>
  <si>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</si>
  <si>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</si>
  <si>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</si>
  <si>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</si>
  <si>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</si>
  <si>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</si>
  <si>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</si>
  <si>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</si>
  <si>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</si>
  <si>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</si>
  <si>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</si>
  <si>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</si>
  <si>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</si>
  <si>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</si>
  <si>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</si>
  <si>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</si>
  <si>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</si>
  <si>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</si>
  <si>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</si>
  <si>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</si>
  <si>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</si>
  <si>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</si>
  <si>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</si>
  <si>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</si>
  <si>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</si>
  <si>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</si>
  <si>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</si>
  <si>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</si>
  <si>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</si>
  <si>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</si>
  <si>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</si>
  <si>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</si>
  <si>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</si>
  <si>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</si>
  <si>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</si>
  <si>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</si>
  <si>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</si>
  <si>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</si>
  <si>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</si>
  <si>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</si>
  <si>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</si>
  <si>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</si>
  <si>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</si>
  <si>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</si>
  <si>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</si>
  <si>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</si>
  <si>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</si>
  <si>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</si>
  <si>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</si>
  <si>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</si>
  <si>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</si>
  <si>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</si>
  <si>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</si>
  <si>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</si>
  <si>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</si>
  <si>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</si>
  <si>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</si>
  <si>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</si>
  <si>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</si>
  <si>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</si>
  <si>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</si>
  <si>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</si>
  <si>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</si>
  <si>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</si>
  <si>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</si>
  <si>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</si>
  <si>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</si>
  <si>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</si>
  <si>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</si>
  <si>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</si>
  <si>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</si>
  <si>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</si>
  <si>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</si>
  <si>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</si>
  <si>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</si>
  <si>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</si>
  <si>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</si>
  <si>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</si>
  <si>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</si>
  <si>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</si>
  <si>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</si>
  <si>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</si>
  <si>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</si>
  <si>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</si>
  <si>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</si>
  <si>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</si>
  <si>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</si>
  <si>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</si>
  <si>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</si>
  <si>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</si>
  <si>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</si>
  <si>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</si>
  <si>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</si>
  <si>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</si>
  <si>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</si>
  <si>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</si>
  <si>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</si>
  <si>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</si>
  <si>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</si>
  <si>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</si>
  <si>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</si>
  <si>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</si>
  <si>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</si>
  <si>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</si>
  <si>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</si>
  <si>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</si>
  <si>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</si>
  <si>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</si>
  <si>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</si>
  <si>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</si>
  <si>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</si>
  <si>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</si>
  <si>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</si>
  <si>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</si>
  <si>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</si>
  <si>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</si>
  <si>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</si>
  <si>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</si>
  <si>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</si>
  <si>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</si>
  <si>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</si>
  <si>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</si>
  <si>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</si>
  <si>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</si>
  <si>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</si>
  <si>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</si>
  <si>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</si>
  <si>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</si>
  <si>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</si>
  <si>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</si>
  <si>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</si>
  <si>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</si>
  <si>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</si>
  <si>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</si>
  <si>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</si>
  <si>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</si>
  <si>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</si>
  <si>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</si>
  <si>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</si>
  <si>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</si>
  <si>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</si>
  <si>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</si>
  <si>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</si>
  <si>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</si>
  <si>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</si>
  <si>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</si>
  <si>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</si>
  <si>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</si>
  <si>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</si>
  <si>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</si>
  <si>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</si>
  <si>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</si>
  <si>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</si>
  <si>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</si>
  <si>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</si>
  <si>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</si>
  <si>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</si>
  <si>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</si>
  <si>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</si>
  <si>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</si>
  <si>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</si>
  <si>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</si>
  <si>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</si>
  <si>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</si>
  <si>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</si>
  <si>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</si>
  <si>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</si>
  <si>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</si>
  <si>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</si>
  <si>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</si>
  <si>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</si>
  <si>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</si>
  <si>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</si>
  <si>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</si>
  <si>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</si>
  <si>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</si>
  <si>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</si>
  <si>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</si>
  <si>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</si>
  <si>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</si>
  <si>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</si>
  <si>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</si>
  <si>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</si>
  <si>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</si>
  <si>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</si>
  <si>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</si>
  <si>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</si>
  <si>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</si>
  <si>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</si>
  <si>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</si>
  <si>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</si>
  <si>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</si>
  <si>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</si>
  <si>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</si>
  <si>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</si>
  <si>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</si>
  <si>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</si>
  <si>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</si>
  <si>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</si>
  <si>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</si>
  <si>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</si>
  <si>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</si>
  <si>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</si>
  <si>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</si>
  <si>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</si>
  <si>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</si>
  <si>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</si>
  <si>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</si>
  <si>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</si>
  <si>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</si>
  <si>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</si>
  <si>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</si>
  <si>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</si>
  <si>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</si>
  <si>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</si>
  <si>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</si>
  <si>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</si>
  <si>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</si>
  <si>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</si>
  <si>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</si>
  <si>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</si>
  <si>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</si>
  <si>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</si>
  <si>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</si>
  <si>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</si>
  <si>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</si>
  <si>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</si>
  <si>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</si>
  <si>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</si>
  <si>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</si>
  <si>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</si>
  <si>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</si>
  <si>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</si>
  <si>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</si>
  <si>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</si>
  <si>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</si>
  <si>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</si>
  <si>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</si>
  <si>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</si>
  <si>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</si>
  <si>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</si>
  <si>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</si>
  <si>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</si>
  <si>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</si>
  <si>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</si>
  <si>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</si>
  <si>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</si>
  <si>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</si>
  <si>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</si>
  <si>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</si>
  <si>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</si>
  <si>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</si>
  <si>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</si>
  <si>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</si>
  <si>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</si>
  <si>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</si>
  <si>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</si>
  <si>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</si>
  <si>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</si>
  <si>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</si>
  <si>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</si>
  <si>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</si>
  <si>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</si>
  <si>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</si>
  <si>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</si>
  <si>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</si>
  <si>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</si>
  <si>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</si>
  <si>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</si>
  <si>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</si>
  <si>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</si>
  <si>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</si>
  <si>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</si>
  <si>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</si>
  <si>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</si>
  <si>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</si>
  <si>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</si>
  <si>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</si>
  <si>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</si>
  <si>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</si>
  <si>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</si>
  <si>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</si>
  <si>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</si>
  <si>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</si>
  <si>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</si>
  <si>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</si>
  <si>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</si>
  <si>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</si>
  <si>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</si>
  <si>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</si>
  <si>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</si>
  <si>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</si>
  <si>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</si>
  <si>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</si>
  <si>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</si>
  <si>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</si>
  <si>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</si>
  <si>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</si>
  <si>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</si>
  <si>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</si>
  <si>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</si>
  <si>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</si>
  <si>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</si>
  <si>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</si>
  <si>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</si>
  <si>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</si>
  <si>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</si>
  <si>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</si>
  <si>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</si>
  <si>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</si>
  <si>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</si>
  <si>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</si>
  <si>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</si>
  <si>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</si>
  <si>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</si>
  <si>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</si>
  <si>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</si>
  <si>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</si>
  <si>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</si>
  <si>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</si>
  <si>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</si>
  <si>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</si>
  <si>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</si>
  <si>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</si>
  <si>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</si>
  <si>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</si>
  <si>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</si>
  <si>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</si>
  <si>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</si>
  <si>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</si>
  <si>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</si>
  <si>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</si>
  <si>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</si>
  <si>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</si>
  <si>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</si>
  <si>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</si>
  <si>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</si>
  <si>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</si>
  <si>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</si>
  <si>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</si>
  <si>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</si>
  <si>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</si>
  <si>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</si>
  <si>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</si>
  <si>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</si>
  <si>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</si>
  <si>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</si>
  <si>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</si>
  <si>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</si>
  <si>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</si>
  <si>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</si>
  <si>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</si>
  <si>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</si>
  <si>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</si>
  <si>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</si>
  <si>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</si>
  <si>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</si>
  <si>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</si>
  <si>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</si>
  <si>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</si>
  <si>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</si>
  <si>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</si>
  <si>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</si>
  <si>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</si>
  <si>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</si>
  <si>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</si>
  <si>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</si>
  <si>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</si>
  <si>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</si>
  <si>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</si>
  <si>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</si>
  <si>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</si>
  <si>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</si>
  <si>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</si>
  <si>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</si>
  <si>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</si>
  <si>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</si>
  <si>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</si>
  <si>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</si>
  <si>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</si>
  <si>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</si>
  <si>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</si>
  <si>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</si>
  <si>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</si>
  <si>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</si>
  <si>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</si>
  <si>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</si>
  <si>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</si>
  <si>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</si>
  <si>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</si>
  <si>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</si>
  <si>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</si>
  <si>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</si>
  <si>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</si>
  <si>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</si>
  <si>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</si>
  <si>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</si>
  <si>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</si>
  <si>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</si>
  <si>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</si>
  <si>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</si>
  <si>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</si>
  <si>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</si>
  <si>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</si>
  <si>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</si>
  <si>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</si>
  <si>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</si>
  <si>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</si>
  <si>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</si>
  <si>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</si>
  <si>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</si>
  <si>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</si>
  <si>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</si>
  <si>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</si>
  <si>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</si>
  <si>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</si>
  <si>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</si>
  <si>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</si>
  <si>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</si>
  <si>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</si>
  <si>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</si>
  <si>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</si>
  <si>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</si>
  <si>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</si>
  <si>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</si>
  <si>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</si>
  <si>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</si>
  <si>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</si>
  <si>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</si>
  <si>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</si>
  <si>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</si>
  <si>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</si>
  <si>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</si>
  <si>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</si>
  <si>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</si>
  <si>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</si>
  <si>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</si>
  <si>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</si>
  <si>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</si>
  <si>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</si>
  <si>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</si>
  <si>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</si>
  <si>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</si>
  <si>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</si>
  <si>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</si>
  <si>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</si>
  <si>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</si>
  <si>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</si>
  <si>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</si>
  <si>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</si>
  <si>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</si>
  <si>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</si>
  <si>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</si>
  <si>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</si>
  <si>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</si>
  <si>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</si>
  <si>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</si>
  <si>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</si>
  <si>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</si>
  <si>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</si>
  <si>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</si>
  <si>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</si>
  <si>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</si>
  <si>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</si>
  <si>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</si>
  <si>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</si>
  <si>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</si>
  <si>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</si>
  <si>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</si>
  <si>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</si>
  <si>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</si>
  <si>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</si>
  <si>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</si>
  <si>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</si>
  <si>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</si>
  <si>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</si>
  <si>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</si>
  <si>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</si>
  <si>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</si>
  <si>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</si>
  <si>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</si>
  <si>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</si>
  <si>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</si>
  <si>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</si>
  <si>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</si>
  <si>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</si>
  <si>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</si>
  <si>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</si>
  <si>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</si>
  <si>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</si>
  <si>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</si>
  <si>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</si>
  <si>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</si>
  <si>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</si>
  <si>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</si>
  <si>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</si>
  <si>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</si>
  <si>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</si>
  <si>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</si>
  <si>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</si>
  <si>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</si>
  <si>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</si>
  <si>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</si>
  <si>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</si>
  <si>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</si>
  <si>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</si>
  <si>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</si>
  <si>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</si>
  <si>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</si>
  <si>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</si>
  <si>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</si>
  <si>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</si>
  <si>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</si>
  <si>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</si>
  <si>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</si>
  <si>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</si>
  <si>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</si>
  <si>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</si>
  <si>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</si>
  <si>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</si>
  <si>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</si>
  <si>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</si>
  <si>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</si>
  <si>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</si>
  <si>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</si>
  <si>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</si>
  <si>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</si>
  <si>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</si>
  <si>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</si>
  <si>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</si>
  <si>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</si>
  <si>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</si>
  <si>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</si>
  <si>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</si>
  <si>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</si>
  <si>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</si>
  <si>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</si>
  <si>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</si>
  <si>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</si>
  <si>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</si>
  <si>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</si>
  <si>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</si>
  <si>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</si>
  <si>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</si>
  <si>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</si>
  <si>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</si>
  <si>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</si>
  <si>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</si>
  <si>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</si>
  <si>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</si>
  <si>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</si>
  <si>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</si>
  <si>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</si>
  <si>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</si>
  <si>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</si>
  <si>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</si>
  <si>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</si>
  <si>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</si>
  <si>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</si>
  <si>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</si>
  <si>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</si>
  <si>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</si>
  <si>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</si>
  <si>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</si>
  <si>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</si>
  <si>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</si>
  <si>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</si>
  <si>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</si>
  <si>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</si>
  <si>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</si>
  <si>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</si>
  <si>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</si>
  <si>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</si>
  <si>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</si>
  <si>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</si>
  <si>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</si>
  <si>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</si>
  <si>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</si>
  <si>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</si>
  <si>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</si>
  <si>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</si>
  <si>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</si>
  <si>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</si>
  <si>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</si>
  <si>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</si>
  <si>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</si>
  <si>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</si>
  <si>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</si>
  <si>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</si>
  <si>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</si>
  <si>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</si>
  <si>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</si>
  <si>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</si>
  <si>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</si>
  <si>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</si>
  <si>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</si>
  <si>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</si>
  <si>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</si>
  <si>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</si>
  <si>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</si>
  <si>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</si>
  <si>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</si>
  <si>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</si>
  <si>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</si>
  <si>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</si>
  <si>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</si>
  <si>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</si>
  <si>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</si>
  <si>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</si>
  <si>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</si>
  <si>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</si>
  <si>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</si>
  <si>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</si>
  <si>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</si>
  <si>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</si>
  <si>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</si>
  <si>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</si>
  <si>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</si>
  <si>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</si>
  <si>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</si>
  <si>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</si>
  <si>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</si>
  <si>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</si>
  <si>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</si>
  <si>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</si>
  <si>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</si>
  <si>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</si>
  <si>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</si>
  <si>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</si>
  <si>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</si>
  <si>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</si>
  <si>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</si>
  <si>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</si>
  <si>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</si>
  <si>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</si>
  <si>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</si>
  <si>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</si>
  <si>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</si>
  <si>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</si>
  <si>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</si>
  <si>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</si>
  <si>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</si>
  <si>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</si>
  <si>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</si>
  <si>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</si>
  <si>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</si>
  <si>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</si>
  <si>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</si>
  <si>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</si>
  <si>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</si>
  <si>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</si>
  <si>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</si>
  <si>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</si>
  <si>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</si>
  <si>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</si>
  <si>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</si>
  <si>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</si>
  <si>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</si>
  <si>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</si>
  <si>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</si>
  <si>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</si>
  <si>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</si>
  <si>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</si>
  <si>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</si>
  <si>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</si>
  <si>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</si>
  <si>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</si>
  <si>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</si>
  <si>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</si>
  <si>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</si>
  <si>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</si>
  <si>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</si>
  <si>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</si>
  <si>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</si>
  <si>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</si>
  <si>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</si>
  <si>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</si>
  <si>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</si>
  <si>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</si>
  <si>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</si>
  <si>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</si>
  <si>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</si>
  <si>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</si>
  <si>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</si>
  <si>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</si>
  <si>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</si>
  <si>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</si>
  <si>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</si>
  <si>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</si>
  <si>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</si>
  <si>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</si>
  <si>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</si>
  <si>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</si>
  <si>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</si>
  <si>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</si>
  <si>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</si>
  <si>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</si>
  <si>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</si>
  <si>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</si>
  <si>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</si>
  <si>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</si>
  <si>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</si>
  <si>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</si>
  <si>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</si>
  <si>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</si>
  <si>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</si>
  <si>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</si>
  <si>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</si>
  <si>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</si>
  <si>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</si>
  <si>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</si>
  <si>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</si>
  <si>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</si>
  <si>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</si>
  <si>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</si>
  <si>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</si>
  <si>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</si>
  <si>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</si>
  <si>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</si>
  <si>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</si>
  <si>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</si>
  <si>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</si>
  <si>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</si>
  <si>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</si>
  <si>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</si>
  <si>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</si>
  <si>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</si>
  <si>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</si>
  <si>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</si>
  <si>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</si>
  <si>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</si>
  <si>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</si>
  <si>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</si>
  <si>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</si>
  <si>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</si>
  <si>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</si>
  <si>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</si>
  <si>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</si>
  <si>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</si>
  <si>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</si>
  <si>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</si>
  <si>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</si>
  <si>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</si>
  <si>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</si>
  <si>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</si>
  <si>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</si>
  <si>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</si>
  <si>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</si>
  <si>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</si>
  <si>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</si>
  <si>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</si>
  <si>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</si>
  <si>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</si>
  <si>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</si>
  <si>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</si>
  <si>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</si>
  <si>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</si>
  <si>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</si>
  <si>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</si>
  <si>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</si>
  <si>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</si>
  <si>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</si>
  <si>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</si>
  <si>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</si>
  <si>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</si>
  <si>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</si>
  <si>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</si>
  <si>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</si>
  <si>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</si>
  <si>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</si>
  <si>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</si>
  <si>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</si>
  <si>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</si>
  <si>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</si>
  <si>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</si>
  <si>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</si>
  <si>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</si>
  <si>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</si>
  <si>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</si>
  <si>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</si>
  <si>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</si>
  <si>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</si>
  <si>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</si>
  <si>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</si>
  <si>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</si>
  <si>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</si>
  <si>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</si>
  <si>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</si>
  <si>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</si>
  <si>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</si>
  <si>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</si>
  <si>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</si>
  <si>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</si>
  <si>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</si>
  <si>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</si>
  <si>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</si>
  <si>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</si>
  <si>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</si>
  <si>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</si>
  <si>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</si>
  <si>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</si>
  <si>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</si>
  <si>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</si>
  <si>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</si>
  <si>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</si>
  <si>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</si>
  <si>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</si>
  <si>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</si>
  <si>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</si>
  <si>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</si>
  <si>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</si>
  <si>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</si>
  <si>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</si>
  <si>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</si>
  <si>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</si>
  <si>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</si>
  <si>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</si>
  <si>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</si>
  <si>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</si>
  <si>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</si>
  <si>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</si>
  <si>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</si>
  <si>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</si>
  <si>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</si>
  <si>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</si>
  <si>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</si>
  <si>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</si>
  <si>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</si>
  <si>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</si>
  <si>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</si>
  <si>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</si>
  <si>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</si>
  <si>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</si>
  <si>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</si>
  <si>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</si>
  <si>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</si>
  <si>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</si>
  <si>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</si>
  <si>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</si>
  <si>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</si>
  <si>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</si>
  <si>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</si>
  <si>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</si>
  <si>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</si>
  <si>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</si>
  <si>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</si>
  <si>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</si>
  <si>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</si>
  <si>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</si>
  <si>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</si>
  <si>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</si>
  <si>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</si>
  <si>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</si>
  <si>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</si>
  <si>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</si>
  <si>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</si>
  <si>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</si>
  <si>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</si>
  <si>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</si>
  <si>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</si>
  <si>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</si>
  <si>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</si>
  <si>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</si>
  <si>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</si>
  <si>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</si>
  <si>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</si>
  <si>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</si>
  <si>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</si>
  <si>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</si>
  <si>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</si>
  <si>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</si>
  <si>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</si>
  <si>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</si>
  <si>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</si>
  <si>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</si>
  <si>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</si>
  <si>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</si>
  <si>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</si>
  <si>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</si>
  <si>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</si>
  <si>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</si>
  <si>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</si>
  <si>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</si>
  <si>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</si>
  <si>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</si>
  <si>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</si>
  <si>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</si>
  <si>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</si>
  <si>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</si>
  <si>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</si>
  <si>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</si>
  <si>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</si>
  <si>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</si>
  <si>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</si>
  <si>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</si>
  <si>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</si>
  <si>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</si>
  <si>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</si>
  <si>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</si>
  <si>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</si>
  <si>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</si>
  <si>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</si>
  <si>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</si>
  <si>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</si>
  <si>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</si>
  <si>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</si>
  <si>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</si>
  <si>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</si>
  <si>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</si>
  <si>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</si>
  <si>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</si>
  <si>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</si>
  <si>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</si>
  <si>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</si>
  <si>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</si>
  <si>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</si>
  <si>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</si>
  <si>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</si>
  <si>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</si>
  <si>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</si>
  <si>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</si>
  <si>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</si>
  <si>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</si>
  <si>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</si>
  <si>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</si>
  <si>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</si>
  <si>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</si>
  <si>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</si>
  <si>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</si>
  <si>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</si>
  <si>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</si>
  <si>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</si>
  <si>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</si>
  <si>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</si>
  <si>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</si>
  <si>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</si>
  <si>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</si>
  <si>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</si>
  <si>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</si>
  <si>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</si>
  <si>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</si>
  <si>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</si>
  <si>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</si>
  <si>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</si>
  <si>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</si>
  <si>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</si>
  <si>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</si>
  <si>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</si>
  <si>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</si>
  <si>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</si>
  <si>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</si>
  <si>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</si>
  <si>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</si>
  <si>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</si>
  <si>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</si>
  <si>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</si>
  <si>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</si>
  <si>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</si>
  <si>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</si>
  <si>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</si>
  <si>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</si>
  <si>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</si>
  <si>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</si>
  <si>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</si>
  <si>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</si>
  <si>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</si>
  <si>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</si>
  <si>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</si>
  <si>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</si>
  <si>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</si>
  <si>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</si>
  <si>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</si>
  <si>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</si>
  <si>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</si>
  <si>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</si>
  <si>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</si>
  <si>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</si>
  <si>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</si>
  <si>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</si>
  <si>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</si>
  <si>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</si>
  <si>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</si>
  <si>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</si>
  <si>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</si>
  <si>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</si>
  <si>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</si>
  <si>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</si>
  <si>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</si>
  <si>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</si>
  <si>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</si>
  <si>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</si>
  <si>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</si>
  <si>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</si>
  <si>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</si>
  <si>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</si>
  <si>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</si>
  <si>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</si>
  <si>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</si>
  <si>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</si>
  <si>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</si>
  <si>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</si>
  <si>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</si>
  <si>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</si>
  <si>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</si>
  <si>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</si>
  <si>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</si>
  <si>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</si>
  <si>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</si>
  <si>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</si>
  <si>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</si>
  <si>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</si>
  <si>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</si>
  <si>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</si>
  <si>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</si>
  <si>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</si>
  <si>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</si>
  <si>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</si>
  <si>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</si>
  <si>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</si>
  <si>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</si>
  <si>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</si>
  <si>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</si>
  <si>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</si>
  <si>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</si>
  <si>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</si>
  <si>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</si>
  <si>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</si>
  <si>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</si>
  <si>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</si>
  <si>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</si>
  <si>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</si>
  <si>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</si>
  <si>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</si>
  <si>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</si>
  <si>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</si>
  <si>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</si>
  <si>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</si>
  <si>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</si>
  <si>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</si>
  <si>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</si>
  <si>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</si>
  <si>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</si>
  <si>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</si>
  <si>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</si>
  <si>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</si>
  <si>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</si>
  <si>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</si>
  <si>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</si>
  <si>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</si>
  <si>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</si>
  <si>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</si>
  <si>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</si>
  <si>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</si>
  <si>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</si>
  <si>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</si>
  <si>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</si>
  <si>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</si>
  <si>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</si>
  <si>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</si>
  <si>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</si>
  <si>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</si>
  <si>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</si>
  <si>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</si>
  <si>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</si>
  <si>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</si>
  <si>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</si>
  <si>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</si>
  <si>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</si>
  <si>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</si>
  <si>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</si>
  <si>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</si>
  <si>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</si>
  <si>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</si>
  <si>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</si>
  <si>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</si>
  <si>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</si>
  <si>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</si>
  <si>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</si>
  <si>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</si>
  <si>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</si>
  <si>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</si>
  <si>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</si>
  <si>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</si>
  <si>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</si>
  <si>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</si>
  <si>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</si>
  <si>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</si>
  <si>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</si>
  <si>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</si>
  <si>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</si>
  <si>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</si>
  <si>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</si>
  <si>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</si>
  <si>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</si>
  <si>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</si>
  <si>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</si>
  <si>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</si>
  <si>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</si>
  <si>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</si>
  <si>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</si>
  <si>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</si>
  <si>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</si>
  <si>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</si>
  <si>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</si>
  <si>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</si>
  <si>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</si>
  <si>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</si>
  <si>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</si>
  <si>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</si>
  <si>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</si>
  <si>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</si>
  <si>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</si>
  <si>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</si>
  <si>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</si>
  <si>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</si>
  <si>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</si>
  <si>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</si>
  <si>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</si>
  <si>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</si>
  <si>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</si>
  <si>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</si>
  <si>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</si>
  <si>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</si>
  <si>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</si>
  <si>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</si>
  <si>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</si>
  <si>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</si>
  <si>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</si>
  <si>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</si>
  <si>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</si>
  <si>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</si>
  <si>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</si>
  <si>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</si>
  <si>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</si>
  <si>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</si>
  <si>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</si>
  <si>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</si>
  <si>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</si>
  <si>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</si>
  <si>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</si>
  <si>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</si>
  <si>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</si>
  <si>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</si>
  <si>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</si>
  <si>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</si>
  <si>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</si>
  <si>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</si>
  <si>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</si>
  <si>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</si>
  <si>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</si>
  <si>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</si>
  <si>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</si>
  <si>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</si>
  <si>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</si>
  <si>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</si>
  <si>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</si>
  <si>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</si>
  <si>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</si>
  <si>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</si>
  <si>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</si>
  <si>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</si>
  <si>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</si>
  <si>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</si>
  <si>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</si>
  <si>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</si>
  <si>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</si>
  <si>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</si>
  <si>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</si>
  <si>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</si>
  <si>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</si>
  <si>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</si>
  <si>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</si>
  <si>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</si>
  <si>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</si>
  <si>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</si>
  <si>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</si>
  <si>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</si>
  <si>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</si>
  <si>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</si>
  <si>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</si>
  <si>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</si>
  <si>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</si>
  <si>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</si>
  <si>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</si>
  <si>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</si>
  <si>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</si>
  <si>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</si>
  <si>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</si>
  <si>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</si>
  <si>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</si>
  <si>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</si>
  <si>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</si>
  <si>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</si>
  <si>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</si>
  <si>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</si>
  <si>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</si>
  <si>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</si>
  <si>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</si>
  <si>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</si>
  <si>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</si>
  <si>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</si>
  <si>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</si>
  <si>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</si>
  <si>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</si>
  <si>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</si>
  <si>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</si>
  <si>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</si>
  <si>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</si>
  <si>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</si>
  <si>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</si>
  <si>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</si>
  <si>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</si>
  <si>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</si>
  <si>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</si>
  <si>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</si>
  <si>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</si>
  <si>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</si>
  <si>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</si>
  <si>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</si>
  <si>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</si>
  <si>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</si>
  <si>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</si>
  <si>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</si>
  <si>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</si>
  <si>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</si>
  <si>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</si>
  <si>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</si>
  <si>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</si>
  <si>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</si>
  <si>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</si>
  <si>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</si>
  <si>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</si>
  <si>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</si>
  <si>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</si>
  <si>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</si>
  <si>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</si>
  <si>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</si>
  <si>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</si>
  <si>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</si>
  <si>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</si>
  <si>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</si>
  <si>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</si>
  <si>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</si>
  <si>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</si>
  <si>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</si>
  <si>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</si>
  <si>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</si>
  <si>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</si>
  <si>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</si>
  <si>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</si>
  <si>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</si>
  <si>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</si>
  <si>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</si>
  <si>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</si>
  <si>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</si>
  <si>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</si>
  <si>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</si>
  <si>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</si>
  <si>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</si>
  <si>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</si>
  <si>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</si>
  <si>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</si>
  <si>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</si>
  <si>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</si>
  <si>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</si>
  <si>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</si>
  <si>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</si>
  <si>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</si>
  <si>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</si>
  <si>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</si>
  <si>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</si>
  <si>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</si>
  <si>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</si>
  <si>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</si>
  <si>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</si>
  <si>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</si>
  <si>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</si>
  <si>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</si>
  <si>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</si>
  <si>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</si>
  <si>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</si>
  <si>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</si>
  <si>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</si>
  <si>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</si>
  <si>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</si>
  <si>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</si>
  <si>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</si>
  <si>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</si>
  <si>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</si>
  <si>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</si>
  <si>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</si>
  <si>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</si>
  <si>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</si>
  <si>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</si>
  <si>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</si>
  <si>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</si>
  <si>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</si>
  <si>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</si>
  <si>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</si>
  <si>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</si>
  <si>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</si>
  <si>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</si>
  <si>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</si>
  <si>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</si>
  <si>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</si>
  <si>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</si>
  <si>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</si>
  <si>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</si>
  <si>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</si>
  <si>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</si>
  <si>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</si>
  <si>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</si>
  <si>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</si>
  <si>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</si>
  <si>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</si>
  <si>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</si>
  <si>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</si>
  <si>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</si>
  <si>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</si>
  <si>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</si>
  <si>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</si>
  <si>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</si>
  <si>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</si>
  <si>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</si>
  <si>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</si>
  <si>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</si>
  <si>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</si>
  <si>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</si>
  <si>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</si>
  <si>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</si>
  <si>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</si>
  <si>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</si>
  <si>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</si>
  <si>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</si>
  <si>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</si>
  <si>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</si>
  <si>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</si>
  <si>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</si>
  <si>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</si>
  <si>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</si>
  <si>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</si>
  <si>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</si>
  <si>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</si>
  <si>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</si>
  <si>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</si>
  <si>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</si>
  <si>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</si>
  <si>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</si>
  <si>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</si>
  <si>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</si>
  <si>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</si>
  <si>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</si>
  <si>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</si>
  <si>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</si>
  <si>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</si>
  <si>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</si>
  <si>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</si>
  <si>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</si>
  <si>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</si>
  <si>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</si>
  <si>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</si>
  <si>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</si>
  <si>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</si>
  <si>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</si>
  <si>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</si>
  <si>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</si>
  <si>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</si>
  <si>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</si>
  <si>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</si>
  <si>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</si>
  <si>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</si>
  <si>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</si>
  <si>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</si>
  <si>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</si>
  <si>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</si>
  <si>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</si>
  <si>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</si>
  <si>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</si>
  <si>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</si>
  <si>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</si>
  <si>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</si>
  <si>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</si>
  <si>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</si>
  <si>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</si>
  <si>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</si>
  <si>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</si>
  <si>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</si>
  <si>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</si>
  <si>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</si>
  <si>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</si>
  <si>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</si>
  <si>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</si>
  <si>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</si>
  <si>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</si>
  <si>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</si>
  <si>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</si>
  <si>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</si>
  <si>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</si>
  <si>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</si>
  <si>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</si>
  <si>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</si>
  <si>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</si>
  <si>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</si>
  <si>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</si>
  <si>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</si>
  <si>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</si>
  <si>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</si>
  <si>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</si>
  <si>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</si>
  <si>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</si>
  <si>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</si>
  <si>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</si>
  <si>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</si>
  <si>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</si>
  <si>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</si>
  <si>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</si>
  <si>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</si>
  <si>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</si>
  <si>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</si>
  <si>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</si>
  <si>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</si>
  <si>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</si>
  <si>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</si>
  <si>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</si>
  <si>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</si>
  <si>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</si>
  <si>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</si>
  <si>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</si>
  <si>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</si>
  <si>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</si>
  <si>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</si>
  <si>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</si>
  <si>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</si>
  <si>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</si>
  <si>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</si>
  <si>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</si>
  <si>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</si>
  <si>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</si>
  <si>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</si>
  <si>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</si>
  <si>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</si>
  <si>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</si>
  <si>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</si>
  <si>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</si>
  <si>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</si>
  <si>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</si>
  <si>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</si>
  <si>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</si>
  <si>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</si>
  <si>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</si>
  <si>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</si>
  <si>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</si>
  <si>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</si>
  <si>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</si>
  <si>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</si>
  <si>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</si>
  <si>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</si>
  <si>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</si>
  <si>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</si>
  <si>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</si>
  <si>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</si>
  <si>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</si>
  <si>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</si>
  <si>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</si>
  <si>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</si>
  <si>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</si>
  <si>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</si>
  <si>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</si>
  <si>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</si>
  <si>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</si>
  <si>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</si>
  <si>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</si>
  <si>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</si>
  <si>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</si>
  <si>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</si>
  <si>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</si>
  <si>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</si>
  <si>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</si>
  <si>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</si>
  <si>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</si>
  <si>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</si>
  <si>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</si>
  <si>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</si>
  <si>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</si>
  <si>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</si>
  <si>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</si>
  <si>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</si>
  <si>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</si>
  <si>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</si>
  <si>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</si>
  <si>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</si>
  <si>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</si>
  <si>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</si>
  <si>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</si>
  <si>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</si>
  <si>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</si>
  <si>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</si>
  <si>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</si>
  <si>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</si>
  <si>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</si>
  <si>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</si>
  <si>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</si>
  <si>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</si>
  <si>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</si>
  <si>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</si>
  <si>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</si>
  <si>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</si>
  <si>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</si>
  <si>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</si>
  <si>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</si>
  <si>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</si>
  <si>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</si>
  <si>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</si>
  <si>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</si>
  <si>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</si>
  <si>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</si>
  <si>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</si>
  <si>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</si>
  <si>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</si>
  <si>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</si>
  <si>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</si>
  <si>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</si>
  <si>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</si>
  <si>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</si>
  <si>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</si>
  <si>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</si>
  <si>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</si>
  <si>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</si>
  <si>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</si>
  <si>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</si>
  <si>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</si>
  <si>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</si>
  <si>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</si>
  <si>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</si>
  <si>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</si>
  <si>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</si>
  <si>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</si>
  <si>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</si>
  <si>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</si>
  <si>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</si>
  <si>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</si>
  <si>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</si>
  <si>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</si>
  <si>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</si>
  <si>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</si>
  <si>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</si>
  <si>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</si>
  <si>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</si>
  <si>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</si>
  <si>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</si>
  <si>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</si>
  <si>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</si>
  <si>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</si>
  <si>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</si>
  <si>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</si>
  <si>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</si>
  <si>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</si>
  <si>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</si>
  <si>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</si>
  <si>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</si>
  <si>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</si>
  <si>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</si>
  <si>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</si>
  <si>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</si>
  <si>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</si>
  <si>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</si>
  <si>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</si>
  <si>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</si>
  <si>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</si>
  <si>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</si>
  <si>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</si>
  <si>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</si>
  <si>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</si>
  <si>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</si>
  <si>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</si>
  <si>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</si>
  <si>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</si>
  <si>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</si>
  <si>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</si>
  <si>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</si>
  <si>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</si>
  <si>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</si>
  <si>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</si>
  <si>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</si>
  <si>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</si>
  <si>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</si>
  <si>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</si>
  <si>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</si>
  <si>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</si>
  <si>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</si>
  <si>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</si>
  <si>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</si>
  <si>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</si>
  <si>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</si>
  <si>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</si>
  <si>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</si>
  <si>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</si>
  <si>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</si>
  <si>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</si>
  <si>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</si>
  <si>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</si>
  <si>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</si>
  <si>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</si>
  <si>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</si>
  <si>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</si>
  <si>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</si>
  <si>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</si>
  <si>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</si>
  <si>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</si>
  <si>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</si>
  <si>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</si>
  <si>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</si>
  <si>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</si>
  <si>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</si>
  <si>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</si>
  <si>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</si>
  <si>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</si>
  <si>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</si>
  <si>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</si>
  <si>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</si>
  <si>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</si>
  <si>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</si>
  <si>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</si>
  <si>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</si>
  <si>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</si>
  <si>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</si>
  <si>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</si>
  <si>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</si>
  <si>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</si>
  <si>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</si>
  <si>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</si>
  <si>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</si>
  <si>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</si>
  <si>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</si>
  <si>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</si>
  <si>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</si>
  <si>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</si>
  <si>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</si>
  <si>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</si>
  <si>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</si>
  <si>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</si>
  <si>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</si>
  <si>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</si>
  <si>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</si>
  <si>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</si>
  <si>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</si>
  <si>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</si>
  <si>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</si>
  <si>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</si>
  <si>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</si>
  <si>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</si>
  <si>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</si>
  <si>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</si>
  <si>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</si>
  <si>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</si>
  <si>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</si>
  <si>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</si>
  <si>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</si>
  <si>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</si>
  <si>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</si>
  <si>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</si>
  <si>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</si>
  <si>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</si>
  <si>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</si>
  <si>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</si>
  <si>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</si>
  <si>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</si>
  <si>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</si>
  <si>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</si>
  <si>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</si>
  <si>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</si>
  <si>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</si>
  <si>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</si>
  <si>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</si>
  <si>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</si>
  <si>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</si>
  <si>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</si>
  <si>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</si>
  <si>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</si>
  <si>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</si>
  <si>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</si>
  <si>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</si>
  <si>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</si>
  <si>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</si>
  <si>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</si>
  <si>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</si>
  <si>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</si>
  <si>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</si>
  <si>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</si>
  <si>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</si>
  <si>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</si>
  <si>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</si>
  <si>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</si>
  <si>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</si>
  <si>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</si>
  <si>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</si>
  <si>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</si>
  <si>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</si>
  <si>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</si>
  <si>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</si>
  <si>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</si>
  <si>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</si>
  <si>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</si>
  <si>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</si>
  <si>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</si>
  <si>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</si>
  <si>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</si>
  <si>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</si>
  <si>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</si>
  <si>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</si>
  <si>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</si>
  <si>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</si>
  <si>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</si>
  <si>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</si>
  <si>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</si>
  <si>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</si>
  <si>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</si>
  <si>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</si>
  <si>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</si>
  <si>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</si>
  <si>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</si>
  <si>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</si>
  <si>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</si>
  <si>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</si>
  <si>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</si>
  <si>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</si>
  <si>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</si>
  <si>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</si>
  <si>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</si>
  <si>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</si>
  <si>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</si>
  <si>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</si>
  <si>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</si>
  <si>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</si>
  <si>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</si>
  <si>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</si>
  <si>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</si>
  <si>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</si>
  <si>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</si>
  <si>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</si>
  <si>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</si>
  <si>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</si>
  <si>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</si>
  <si>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</si>
  <si>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</si>
  <si>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</si>
  <si>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</si>
  <si>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</si>
  <si>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</si>
  <si>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</si>
  <si>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</si>
  <si>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</si>
  <si>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</si>
  <si>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</si>
  <si>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</si>
  <si>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</si>
  <si>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</si>
  <si>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</si>
  <si>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</si>
  <si>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</si>
  <si>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</si>
  <si>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</si>
  <si>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</si>
  <si>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</si>
  <si>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</si>
  <si>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</si>
  <si>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</si>
  <si>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</si>
  <si>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</si>
  <si>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</si>
  <si>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</si>
  <si>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</si>
  <si>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</si>
  <si>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</si>
  <si>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</si>
  <si>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</si>
  <si>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</si>
  <si>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</si>
  <si>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</si>
  <si>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</si>
  <si>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</si>
  <si>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</si>
  <si>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</si>
  <si>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</si>
  <si>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</si>
  <si>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</si>
  <si>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</si>
  <si>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</si>
  <si>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</si>
  <si>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</si>
  <si>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</si>
  <si>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</si>
  <si>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</si>
  <si>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</si>
  <si>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</si>
  <si>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</si>
  <si>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</si>
  <si>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</si>
  <si>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</si>
  <si>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</si>
  <si>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</si>
  <si>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</si>
  <si>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</si>
  <si>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</si>
  <si>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</si>
  <si>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</si>
  <si>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</si>
  <si>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</si>
  <si>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</si>
  <si>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</si>
  <si>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</si>
  <si>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</si>
  <si>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</si>
  <si>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</si>
  <si>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</si>
  <si>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</si>
  <si>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</si>
  <si>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</si>
  <si>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</si>
  <si>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</si>
  <si>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</si>
  <si>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</si>
  <si>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</si>
  <si>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</si>
  <si>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</si>
  <si>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</si>
  <si>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</si>
  <si>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</si>
  <si>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</si>
  <si>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</si>
  <si>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</si>
  <si>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</si>
  <si>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</si>
  <si>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</si>
  <si>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</si>
  <si>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</si>
  <si>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</si>
  <si>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</si>
  <si>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</si>
  <si>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</si>
  <si>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</si>
  <si>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</si>
  <si>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</si>
  <si>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</si>
  <si>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</si>
  <si>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</si>
  <si>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</si>
  <si>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</si>
  <si>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</si>
  <si>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</si>
  <si>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</si>
  <si>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</si>
  <si>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</si>
  <si>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</si>
  <si>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</si>
  <si>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</si>
  <si>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</si>
  <si>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</si>
  <si>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</si>
  <si>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</si>
  <si>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</si>
  <si>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</si>
  <si>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</si>
  <si>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</si>
  <si>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</si>
  <si>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</si>
  <si>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</si>
  <si>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</si>
  <si>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</si>
  <si>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</si>
  <si>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</si>
  <si>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</si>
  <si>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</si>
  <si>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</si>
  <si>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</si>
  <si>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</si>
  <si>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</si>
  <si>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</si>
  <si>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</si>
  <si>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</si>
  <si>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</si>
  <si>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</si>
  <si>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</si>
  <si>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</si>
  <si>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</si>
  <si>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</si>
  <si>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</si>
  <si>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</si>
  <si>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</si>
  <si>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</si>
  <si>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</si>
  <si>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</si>
  <si>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</si>
  <si>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</si>
  <si>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</si>
  <si>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</si>
  <si>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</si>
  <si>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</si>
  <si>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</si>
  <si>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</si>
  <si>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</si>
  <si>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</si>
  <si>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</si>
  <si>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</si>
  <si>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</si>
  <si>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</si>
  <si>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</si>
  <si>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</si>
  <si>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</si>
  <si>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</si>
  <si>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</si>
  <si>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</si>
  <si>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</si>
  <si>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</si>
  <si>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</si>
  <si>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</si>
  <si>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</si>
  <si>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</si>
  <si>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</si>
  <si>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</si>
  <si>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</si>
  <si>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</si>
  <si>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</si>
  <si>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</si>
  <si>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</si>
  <si>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</si>
  <si>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</si>
  <si>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</si>
  <si>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</si>
  <si>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</si>
  <si>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</si>
  <si>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</si>
  <si>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</si>
  <si>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</si>
  <si>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</si>
  <si>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</si>
  <si>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</si>
  <si>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</si>
  <si>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</si>
  <si>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</si>
  <si>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</si>
  <si>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</si>
  <si>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</si>
  <si>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</si>
  <si>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</si>
  <si>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</si>
  <si>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</si>
  <si>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</si>
  <si>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</si>
  <si>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</si>
  <si>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</si>
  <si>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</si>
  <si>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</si>
  <si>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</si>
  <si>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</si>
  <si>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</si>
  <si>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</si>
  <si>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</si>
  <si>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</si>
  <si>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</si>
  <si>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</si>
  <si>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</si>
  <si>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</si>
  <si>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</si>
  <si>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</si>
  <si>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</si>
  <si>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</si>
  <si>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</si>
  <si>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</si>
  <si>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</si>
  <si>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</si>
  <si>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</si>
  <si>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</si>
  <si>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</si>
  <si>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</si>
  <si>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</si>
  <si>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</si>
  <si>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</si>
  <si>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</si>
  <si>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</si>
  <si>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</si>
  <si>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</si>
  <si>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</si>
  <si>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</si>
  <si>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</si>
  <si>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</si>
  <si>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</si>
  <si>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</si>
  <si>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</si>
  <si>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</si>
  <si>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</si>
  <si>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</si>
  <si>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</si>
  <si>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</si>
  <si>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</si>
  <si>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</si>
  <si>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</si>
  <si>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</si>
  <si>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</si>
  <si>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</si>
  <si>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</si>
  <si>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</si>
  <si>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</si>
  <si>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</si>
  <si>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</si>
  <si>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</si>
  <si>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</si>
  <si>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</si>
  <si>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</si>
  <si>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</si>
  <si>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</si>
  <si>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</si>
  <si>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</si>
  <si>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</si>
  <si>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</si>
  <si>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</si>
  <si>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</si>
  <si>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</si>
  <si>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</si>
  <si>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</si>
  <si>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</si>
  <si>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</si>
  <si>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</si>
  <si>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</si>
  <si>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</si>
  <si>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</si>
  <si>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</si>
  <si>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</si>
  <si>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</si>
  <si>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</si>
  <si>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</si>
  <si>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</si>
  <si>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</si>
  <si>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</si>
  <si>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</si>
  <si>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</si>
  <si>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</si>
  <si>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</si>
  <si>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</si>
  <si>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</si>
  <si>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</si>
  <si>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</si>
  <si>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</si>
  <si>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</si>
  <si>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</si>
  <si>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</si>
  <si>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</si>
  <si>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</si>
  <si>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</si>
  <si>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</si>
  <si>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</si>
  <si>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</si>
  <si>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</si>
  <si>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</si>
  <si>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</si>
  <si>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</si>
  <si>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</si>
  <si>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</si>
  <si>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</si>
  <si>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</si>
  <si>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</si>
  <si>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</si>
  <si>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</si>
  <si>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</si>
  <si>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</si>
  <si>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</si>
  <si>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</si>
  <si>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</si>
  <si>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</si>
  <si>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</si>
  <si>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</si>
  <si>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</si>
  <si>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</si>
  <si>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</si>
  <si>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</si>
  <si>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</si>
  <si>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</si>
  <si>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</si>
  <si>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</si>
  <si>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</si>
  <si>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</si>
  <si>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</si>
  <si>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</si>
  <si>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</si>
  <si>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</si>
  <si>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</si>
  <si>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</si>
  <si>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</si>
  <si>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</si>
  <si>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</si>
  <si>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</si>
  <si>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</si>
  <si>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</si>
  <si>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</si>
  <si>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</si>
  <si>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</si>
  <si>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</si>
  <si>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</si>
  <si>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</si>
  <si>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</si>
  <si>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</si>
  <si>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</si>
  <si>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</si>
  <si>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</si>
  <si>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</si>
  <si>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</si>
  <si>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</si>
  <si>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</si>
  <si>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</si>
  <si>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</si>
  <si>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</si>
  <si>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</si>
  <si>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</si>
  <si>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</si>
  <si>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</si>
  <si>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</si>
  <si>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</si>
  <si>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</si>
  <si>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</si>
  <si>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</si>
  <si>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</si>
  <si>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</si>
  <si>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</si>
  <si>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</si>
  <si>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</si>
  <si>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</si>
  <si>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</si>
  <si>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</si>
  <si>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</si>
  <si>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</si>
  <si>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</si>
  <si>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</si>
  <si>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</si>
  <si>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</si>
  <si>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</si>
  <si>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</si>
  <si>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</si>
  <si>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</si>
  <si>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</si>
  <si>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</si>
  <si>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</si>
  <si>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</si>
  <si>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</si>
  <si>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</si>
  <si>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</si>
  <si>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</si>
  <si>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</si>
  <si>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</si>
  <si>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</si>
  <si>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</si>
  <si>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</si>
  <si>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</si>
  <si>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</si>
  <si>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</si>
  <si>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</si>
  <si>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</si>
  <si>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</si>
  <si>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</si>
  <si>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</si>
  <si>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</si>
  <si>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</si>
  <si>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</si>
  <si>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</si>
  <si>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</si>
  <si>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</si>
  <si>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</si>
  <si>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</si>
  <si>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</si>
  <si>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</si>
  <si>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</si>
  <si>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</si>
  <si>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</si>
  <si>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</si>
  <si>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</si>
  <si>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</si>
  <si>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</si>
  <si>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</si>
  <si>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</si>
  <si>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</si>
  <si>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</si>
  <si>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</si>
  <si>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</si>
  <si>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</si>
  <si>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</si>
  <si>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</si>
  <si>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</si>
  <si>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</si>
  <si>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</si>
  <si>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</si>
  <si>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</si>
  <si>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</si>
  <si>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</si>
  <si>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</si>
  <si>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</si>
  <si>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</si>
  <si>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</si>
  <si>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</si>
  <si>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</si>
  <si>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</si>
  <si>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</si>
  <si>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</si>
  <si>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</si>
  <si>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</si>
  <si>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</si>
  <si>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</si>
  <si>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</si>
  <si>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</si>
  <si>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</si>
  <si>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</si>
  <si>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</si>
  <si>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</si>
  <si>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</si>
  <si>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</si>
  <si>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</si>
  <si>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</si>
  <si>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</si>
  <si>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</si>
  <si>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</si>
  <si>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</si>
  <si>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</si>
  <si>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</si>
  <si>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</si>
  <si>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</si>
  <si>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</si>
  <si>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</si>
  <si>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</si>
  <si>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</si>
  <si>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</si>
  <si>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</si>
  <si>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</si>
  <si>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</si>
  <si>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</si>
  <si>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</si>
  <si>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</si>
  <si>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</si>
  <si>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</si>
  <si>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</si>
  <si>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</si>
  <si>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</si>
  <si>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</si>
  <si>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</si>
  <si>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</si>
  <si>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</si>
  <si>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</si>
  <si>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</si>
  <si>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</si>
  <si>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</si>
  <si>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</si>
  <si>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</si>
  <si>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</si>
  <si>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</si>
  <si>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</si>
  <si>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</si>
  <si>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</si>
  <si>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</si>
  <si>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</si>
  <si>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</si>
  <si>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</si>
  <si>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</si>
  <si>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</si>
  <si>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</si>
  <si>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</si>
  <si>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</si>
  <si>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</si>
  <si>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</si>
  <si>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</si>
  <si>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</si>
  <si>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</si>
  <si>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</si>
  <si>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</si>
  <si>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</si>
  <si>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</si>
  <si>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</si>
  <si>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</si>
  <si>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</si>
  <si>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</si>
  <si>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</si>
  <si>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</si>
  <si>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</si>
  <si>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</si>
  <si>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</si>
  <si>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</si>
  <si>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</si>
  <si>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</si>
  <si>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</si>
  <si>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</si>
  <si>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</si>
  <si>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</si>
  <si>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</si>
  <si>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</si>
  <si>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</si>
  <si>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</si>
  <si>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</si>
  <si>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</si>
  <si>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</si>
  <si>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</si>
  <si>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</si>
  <si>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</si>
  <si>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</si>
  <si>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</si>
  <si>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</si>
  <si>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</si>
  <si>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</si>
  <si>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</si>
  <si>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</si>
  <si>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</si>
  <si>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</si>
  <si>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</si>
  <si>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</si>
  <si>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</si>
  <si>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</si>
  <si>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</si>
  <si>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</si>
  <si>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</si>
  <si>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</si>
  <si>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</si>
  <si>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</si>
  <si>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</si>
  <si>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</si>
  <si>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</si>
  <si>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</si>
  <si>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</si>
  <si>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</si>
  <si>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</si>
  <si>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</si>
  <si>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</si>
  <si>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</si>
  <si>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</si>
  <si>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</si>
  <si>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</si>
  <si>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</si>
  <si>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</si>
  <si>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</si>
  <si>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</si>
  <si>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</si>
  <si>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</si>
  <si>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</si>
  <si>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</si>
  <si>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</si>
  <si>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</si>
  <si>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</si>
  <si>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</si>
  <si>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</si>
  <si>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</si>
  <si>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</si>
  <si>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</si>
  <si>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</si>
  <si>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</si>
  <si>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</si>
  <si>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</si>
  <si>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</si>
  <si>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</si>
  <si>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</si>
  <si>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</si>
  <si>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</si>
  <si>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</si>
  <si>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</si>
  <si>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</si>
  <si>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</si>
  <si>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</si>
  <si>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</si>
  <si>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</si>
  <si>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</si>
  <si>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</si>
  <si>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</si>
  <si>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</si>
  <si>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</si>
  <si>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</si>
  <si>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</si>
  <si>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</si>
  <si>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</si>
  <si>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</si>
  <si>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</si>
  <si>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</si>
  <si>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</si>
  <si>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</si>
  <si>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</si>
  <si>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</si>
  <si>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</si>
  <si>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</si>
  <si>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</si>
  <si>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</si>
  <si>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</si>
  <si>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</si>
  <si>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</si>
  <si>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</si>
  <si>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</si>
  <si>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</si>
  <si>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</si>
  <si>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</si>
  <si>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</si>
  <si>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</si>
  <si>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</si>
  <si>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</si>
  <si>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</si>
  <si>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</si>
  <si>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</si>
  <si>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</si>
  <si>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</si>
  <si>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</si>
  <si>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</si>
  <si>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</si>
  <si>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</si>
  <si>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</si>
  <si>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</si>
  <si>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</si>
  <si>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</si>
  <si>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</si>
  <si>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</si>
  <si>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</si>
  <si>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</si>
  <si>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</si>
  <si>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</si>
  <si>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</si>
  <si>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</si>
  <si>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</si>
  <si>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</si>
  <si>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</si>
  <si>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</si>
  <si>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</si>
  <si>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</si>
  <si>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</si>
  <si>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</si>
  <si>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</si>
  <si>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</si>
  <si>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</si>
  <si>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</si>
  <si>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</si>
  <si>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</si>
  <si>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</si>
  <si>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</si>
  <si>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</si>
  <si>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</si>
  <si>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</si>
  <si>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</si>
  <si>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</si>
  <si>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</si>
  <si>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</si>
  <si>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</si>
  <si>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</si>
  <si>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</si>
  <si>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</si>
  <si>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</si>
  <si>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</si>
  <si>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</si>
  <si>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</si>
  <si>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</si>
  <si>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</si>
  <si>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</si>
  <si>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</si>
  <si>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</si>
  <si>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</si>
  <si>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</si>
  <si>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</si>
  <si>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</si>
  <si>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</si>
  <si>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</si>
  <si>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</si>
  <si>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</si>
  <si>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</si>
  <si>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</si>
  <si>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</si>
  <si>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</si>
  <si>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</si>
  <si>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</si>
  <si>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</si>
  <si>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</si>
  <si>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</si>
  <si>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</si>
  <si>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</si>
  <si>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</si>
  <si>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</si>
  <si>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</si>
  <si>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</si>
  <si>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</si>
  <si>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</si>
  <si>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</si>
  <si>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</si>
  <si>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</si>
  <si>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</si>
  <si>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</si>
  <si>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</si>
  <si>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</si>
  <si>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</si>
  <si>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</si>
  <si>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</si>
  <si>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</si>
  <si>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</si>
  <si>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</si>
  <si>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</si>
  <si>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</si>
  <si>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</si>
  <si>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</si>
  <si>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</si>
  <si>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</si>
  <si>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</si>
  <si>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</si>
  <si>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</si>
  <si>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</si>
  <si>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</si>
  <si>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</si>
  <si>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</si>
  <si>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</si>
  <si>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</si>
  <si>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</si>
  <si>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</si>
  <si>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</si>
  <si>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</si>
  <si>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</si>
  <si>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</si>
  <si>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</si>
  <si>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</si>
  <si>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</si>
  <si>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</si>
  <si>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</si>
  <si>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</si>
  <si>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</si>
  <si>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</si>
  <si>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</si>
  <si>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</si>
  <si>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</si>
  <si>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</si>
  <si>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</si>
  <si>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</si>
  <si>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</si>
  <si>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</si>
  <si>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</si>
  <si>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</si>
  <si>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</si>
  <si>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</si>
  <si>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</si>
  <si>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</si>
  <si>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</si>
  <si>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</si>
  <si>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</si>
  <si>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</si>
  <si>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</si>
  <si>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</si>
  <si>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</si>
  <si>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</si>
  <si>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</si>
  <si>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</si>
  <si>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</si>
  <si>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</si>
  <si>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</si>
  <si>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</si>
  <si>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</si>
  <si>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</si>
  <si>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</si>
  <si>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</si>
  <si>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</si>
  <si>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</si>
  <si>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</si>
  <si>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</si>
  <si>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</si>
  <si>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</si>
  <si>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</si>
  <si>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</si>
  <si>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</si>
  <si>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</si>
  <si>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</si>
  <si>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</si>
  <si>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</si>
  <si>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</si>
  <si>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</si>
  <si>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</si>
  <si>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</si>
  <si>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</si>
  <si>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</si>
  <si>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</si>
  <si>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</si>
  <si>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</si>
  <si>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</si>
  <si>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</si>
  <si>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</si>
  <si>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</si>
  <si>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</si>
  <si>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</si>
  <si>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</si>
  <si>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</si>
  <si>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</si>
  <si>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</si>
  <si>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</si>
  <si>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</si>
  <si>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</si>
  <si>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</si>
  <si>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</si>
  <si>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</si>
  <si>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</si>
  <si>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</si>
  <si>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</si>
  <si>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</si>
  <si>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</si>
  <si>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</si>
  <si>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</si>
  <si>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</si>
  <si>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</si>
  <si>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</si>
  <si>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</si>
  <si>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</si>
  <si>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</si>
  <si>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</si>
  <si>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</si>
  <si>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</si>
  <si>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</si>
  <si>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</si>
  <si>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</si>
  <si>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</si>
  <si>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</si>
  <si>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</si>
  <si>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</si>
  <si>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</si>
  <si>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</si>
  <si>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</si>
  <si>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</si>
  <si>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</si>
  <si>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</si>
  <si>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</si>
  <si>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</si>
  <si>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</si>
  <si>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</si>
  <si>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</si>
  <si>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</si>
  <si>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</si>
  <si>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</si>
  <si>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</si>
  <si>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</si>
  <si>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</si>
  <si>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</si>
  <si>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</si>
  <si>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</si>
  <si>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</si>
  <si>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</si>
  <si>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</si>
  <si>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</si>
  <si>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</si>
  <si>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</si>
  <si>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</si>
  <si>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</si>
  <si>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</si>
  <si>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</si>
  <si>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</si>
  <si>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</si>
  <si>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</si>
  <si>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</si>
  <si>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</si>
  <si>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</si>
  <si>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</si>
  <si>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</si>
  <si>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</si>
  <si>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</si>
  <si>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</si>
  <si>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</si>
  <si>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</si>
  <si>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</si>
  <si>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</si>
  <si>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</si>
  <si>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</si>
  <si>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</si>
  <si>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</si>
  <si>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</si>
  <si>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</si>
  <si>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</si>
  <si>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</si>
  <si>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</si>
  <si>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</si>
  <si>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</si>
  <si>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</si>
  <si>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</si>
  <si>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</si>
  <si>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</si>
  <si>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</si>
  <si>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</si>
  <si>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</si>
  <si>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</si>
  <si>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</si>
  <si>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</si>
  <si>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</si>
  <si>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</si>
  <si>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</si>
  <si>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</si>
  <si>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</si>
  <si>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</si>
  <si>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</si>
  <si>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</si>
  <si>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</si>
  <si>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</si>
  <si>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</si>
  <si>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</si>
  <si>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</si>
  <si>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</si>
  <si>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</si>
  <si>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</si>
  <si>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</si>
  <si>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</si>
  <si>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</si>
  <si>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</si>
  <si>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</si>
  <si>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</si>
  <si>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</si>
  <si>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</si>
  <si>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</si>
  <si>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</si>
  <si>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</si>
  <si>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</si>
  <si>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</si>
  <si>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</si>
  <si>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</si>
  <si>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</si>
  <si>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</si>
  <si>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</si>
  <si>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</si>
  <si>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</si>
  <si>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</si>
  <si>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</si>
  <si>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</si>
  <si>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</si>
  <si>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</si>
  <si>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</si>
  <si>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</si>
  <si>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</si>
  <si>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</si>
  <si>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</si>
  <si>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</si>
  <si>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</si>
  <si>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</si>
  <si>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</si>
  <si>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</si>
  <si>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</si>
  <si>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</si>
  <si>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</si>
  <si>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</si>
  <si>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</si>
  <si>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</si>
  <si>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</si>
  <si>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</si>
  <si>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</si>
  <si>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</si>
  <si>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</si>
  <si>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</si>
  <si>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</si>
  <si>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</si>
  <si>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</si>
  <si>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</si>
  <si>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</si>
  <si>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</si>
  <si>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</si>
  <si>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</si>
  <si>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</si>
  <si>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</si>
  <si>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</si>
  <si>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</si>
  <si>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</si>
  <si>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</si>
  <si>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</si>
  <si>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</si>
  <si>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</si>
  <si>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</si>
  <si>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</si>
  <si>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</si>
  <si>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</si>
  <si>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</si>
  <si>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</si>
  <si>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</si>
  <si>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</si>
  <si>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</si>
  <si>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</si>
  <si>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</si>
  <si>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</si>
  <si>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</si>
  <si>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</si>
  <si>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</si>
  <si>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</si>
  <si>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</si>
  <si>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</si>
  <si>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</si>
  <si>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</si>
  <si>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</si>
  <si>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</si>
  <si>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</si>
  <si>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</si>
  <si>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</si>
  <si>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</si>
  <si>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</si>
  <si>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</si>
  <si>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</si>
  <si>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</si>
  <si>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</si>
  <si>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</si>
  <si>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</si>
  <si>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</si>
  <si>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</si>
  <si>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</si>
  <si>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</si>
  <si>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</si>
  <si>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</si>
  <si>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</si>
  <si>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</si>
  <si>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</si>
  <si>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</si>
  <si>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</si>
  <si>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</si>
  <si>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</si>
  <si>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</si>
  <si>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</si>
  <si>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</si>
  <si>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</si>
  <si>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</si>
  <si>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</si>
  <si>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</si>
  <si>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</si>
  <si>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</si>
  <si>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</si>
  <si>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</si>
  <si>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</si>
  <si>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</si>
  <si>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</si>
  <si>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</si>
  <si>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</si>
  <si>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</si>
  <si>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</si>
  <si>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</si>
  <si>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</si>
  <si>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</si>
  <si>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</si>
  <si>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</si>
  <si>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</si>
  <si>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</si>
  <si>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</si>
  <si>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</si>
  <si>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</si>
  <si>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</si>
  <si>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</si>
  <si>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</si>
  <si>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</si>
  <si>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</si>
  <si>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</si>
  <si>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</si>
  <si>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</si>
  <si>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</si>
  <si>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</si>
  <si>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</si>
  <si>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</si>
  <si>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</si>
  <si>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</si>
  <si>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</si>
  <si>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</si>
  <si>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</si>
  <si>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</si>
  <si>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</si>
  <si>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</si>
  <si>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</si>
  <si>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</si>
  <si>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</si>
  <si>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</si>
  <si>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</si>
  <si>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</si>
  <si>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</si>
  <si>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</si>
  <si>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</si>
  <si>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</si>
  <si>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</si>
  <si>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</si>
  <si>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</si>
  <si>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</si>
  <si>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</si>
  <si>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</si>
  <si>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</si>
  <si>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</si>
  <si>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</si>
  <si>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</si>
  <si>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</si>
  <si>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</si>
  <si>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</si>
  <si>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</si>
  <si>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</si>
  <si>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</si>
  <si>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</si>
  <si>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</si>
  <si>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</si>
  <si>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</si>
  <si>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</si>
  <si>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</si>
  <si>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</si>
  <si>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</si>
  <si>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</si>
  <si>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</si>
  <si>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</si>
  <si>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</si>
  <si>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</si>
  <si>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</si>
  <si>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</si>
  <si>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</si>
  <si>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</si>
  <si>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</si>
  <si>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</si>
  <si>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</si>
  <si>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</si>
  <si>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</si>
  <si>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</si>
  <si>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</si>
  <si>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</si>
  <si>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</si>
  <si>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</si>
  <si>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</si>
  <si>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</si>
  <si>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</si>
  <si>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</si>
  <si>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</si>
  <si>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</si>
  <si>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</si>
  <si>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</si>
  <si>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</si>
  <si>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</si>
  <si>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</si>
  <si>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</si>
  <si>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</si>
  <si>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</si>
  <si>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</si>
  <si>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</si>
  <si>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</si>
  <si>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</si>
  <si>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</si>
  <si>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</si>
  <si>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</si>
  <si>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</si>
  <si>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</si>
  <si>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</si>
  <si>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</si>
  <si>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</si>
  <si>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</si>
  <si>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</si>
  <si>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</si>
  <si>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</si>
  <si>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</si>
  <si>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</si>
  <si>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</si>
  <si>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</si>
  <si>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</si>
  <si>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</si>
  <si>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</si>
  <si>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</si>
  <si>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</si>
  <si>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</si>
  <si>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</si>
  <si>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</si>
  <si>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</si>
  <si>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</si>
  <si>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</si>
  <si>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</si>
  <si>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</si>
  <si>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</si>
  <si>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</si>
  <si>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</si>
  <si>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</si>
  <si>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</si>
  <si>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</si>
  <si>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</si>
  <si>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</si>
  <si>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</si>
  <si>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</si>
  <si>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</si>
  <si>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</si>
  <si>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</si>
  <si>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</si>
  <si>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</si>
  <si>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</si>
  <si>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</si>
  <si>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</si>
  <si>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</si>
  <si>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</si>
  <si>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</si>
  <si>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</si>
  <si>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</si>
  <si>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</si>
  <si>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</si>
  <si>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</si>
  <si>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</si>
  <si>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</si>
  <si>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</si>
  <si>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</si>
  <si>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</si>
  <si>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</si>
  <si>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</si>
  <si>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</si>
  <si>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</si>
  <si>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</si>
  <si>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</si>
  <si>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</si>
  <si>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</si>
  <si>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</si>
  <si>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</si>
  <si>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</si>
  <si>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</si>
  <si>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</si>
  <si>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</si>
  <si>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</si>
  <si>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</si>
  <si>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</si>
  <si>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</si>
  <si>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</si>
  <si>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</si>
  <si>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</si>
  <si>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</si>
  <si>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</si>
  <si>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</si>
  <si>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</si>
  <si>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</si>
  <si>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</si>
  <si>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</si>
  <si>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</si>
  <si>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</si>
  <si>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</si>
  <si>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</si>
  <si>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</si>
  <si>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</si>
  <si>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</si>
  <si>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</si>
  <si>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</si>
  <si>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</si>
  <si>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</si>
  <si>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</si>
  <si>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</si>
  <si>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</si>
  <si>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</si>
  <si>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</si>
  <si>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</si>
  <si>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</si>
  <si>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</si>
  <si>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</si>
  <si>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</si>
  <si>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</si>
  <si>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</si>
  <si>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</si>
  <si>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</si>
  <si>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</si>
  <si>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</si>
  <si>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</si>
  <si>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</si>
  <si>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</si>
  <si>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</si>
  <si>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</si>
  <si>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</si>
  <si>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</si>
  <si>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</si>
  <si>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</si>
  <si>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</si>
  <si>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</si>
  <si>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</si>
  <si>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</si>
  <si>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</si>
  <si>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</si>
  <si>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</si>
  <si>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</si>
  <si>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</si>
  <si>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</si>
  <si>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</si>
  <si>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</si>
  <si>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</si>
  <si>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</si>
  <si>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</si>
  <si>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</si>
  <si>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</si>
  <si>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</si>
  <si>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</si>
  <si>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</si>
  <si>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</si>
  <si>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</si>
  <si>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</si>
  <si>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</si>
  <si>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</si>
  <si>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</si>
  <si>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</si>
  <si>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</si>
  <si>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</si>
  <si>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</si>
  <si>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</si>
  <si>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</si>
  <si>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</si>
  <si>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</si>
  <si>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</si>
  <si>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</si>
  <si>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</si>
  <si>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</si>
  <si>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</si>
  <si>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</si>
  <si>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</si>
  <si>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</si>
  <si>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</si>
  <si>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</si>
  <si>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</si>
  <si>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</si>
  <si>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</si>
  <si>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</si>
  <si>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</si>
  <si>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</si>
  <si>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</si>
  <si>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</si>
  <si>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</si>
  <si>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</si>
  <si>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</si>
  <si>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</si>
  <si>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</si>
  <si>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</si>
  <si>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</si>
  <si>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</si>
  <si>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</si>
  <si>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</si>
  <si>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</si>
  <si>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</si>
  <si>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</si>
  <si>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</si>
  <si>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</si>
  <si>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</si>
  <si>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</si>
  <si>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</si>
  <si>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</si>
  <si>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</si>
  <si>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</si>
  <si>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</si>
  <si>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</si>
  <si>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</si>
  <si>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</si>
  <si>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</si>
  <si>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</si>
  <si>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</si>
  <si>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</si>
  <si>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</si>
  <si>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</si>
  <si>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</si>
  <si>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</si>
  <si>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</si>
  <si>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</si>
  <si>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</si>
  <si>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</si>
  <si>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</si>
  <si>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</si>
  <si>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</si>
  <si>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</si>
  <si>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</si>
  <si>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</si>
  <si>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</si>
  <si>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</si>
  <si>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</si>
  <si>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</si>
  <si>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</si>
  <si>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</si>
  <si>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</si>
  <si>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</si>
  <si>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</si>
  <si>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</si>
  <si>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</si>
  <si>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</si>
  <si>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</si>
  <si>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</si>
  <si>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</si>
  <si>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</si>
  <si>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</si>
  <si>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</si>
  <si>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</si>
  <si>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</si>
  <si>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</si>
  <si>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</si>
  <si>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</si>
  <si>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</si>
  <si>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</si>
  <si>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</si>
  <si>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</si>
  <si>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</si>
  <si>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</si>
  <si>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</si>
  <si>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</si>
  <si>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</si>
  <si>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</si>
  <si>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</si>
  <si>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</si>
  <si>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</si>
  <si>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</si>
  <si>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</si>
  <si>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</si>
  <si>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</si>
  <si>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</si>
  <si>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</si>
  <si>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</si>
  <si>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</si>
  <si>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</si>
  <si>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</si>
  <si>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</si>
  <si>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</si>
  <si>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</si>
  <si>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</si>
  <si>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</si>
  <si>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</si>
  <si>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</si>
  <si>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</si>
  <si>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</si>
  <si>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</si>
  <si>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</si>
  <si>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</si>
  <si>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</si>
  <si>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</si>
  <si>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</si>
  <si>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</si>
  <si>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</si>
  <si>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</si>
  <si>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</si>
  <si>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</si>
  <si>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</si>
  <si>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</si>
  <si>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</si>
  <si>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</si>
  <si>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</si>
  <si>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</si>
  <si>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</si>
  <si>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</si>
  <si>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</si>
  <si>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</si>
  <si>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</si>
  <si>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</si>
  <si>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</si>
  <si>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</si>
  <si>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</si>
  <si>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</si>
  <si>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</si>
  <si>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</si>
  <si>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</si>
  <si>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</si>
  <si>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</si>
  <si>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</si>
  <si>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</si>
  <si>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</si>
  <si>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</si>
  <si>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</si>
  <si>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</si>
  <si>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</si>
  <si>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</si>
  <si>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</si>
  <si>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</si>
  <si>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</si>
  <si>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</si>
  <si>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</si>
  <si>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</si>
  <si>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</si>
  <si>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</si>
  <si>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</si>
  <si>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</si>
  <si>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</si>
  <si>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</si>
  <si>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</si>
  <si>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</si>
  <si>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</si>
  <si>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</si>
  <si>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</si>
  <si>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</si>
  <si>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</si>
  <si>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</si>
  <si>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</si>
  <si>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</si>
  <si>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</si>
  <si>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</si>
  <si>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</si>
  <si>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</si>
  <si>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</si>
  <si>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</si>
  <si>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</si>
  <si>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</si>
  <si>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</si>
  <si>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</si>
  <si>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</si>
  <si>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</si>
  <si>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</si>
  <si>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</si>
  <si>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</si>
  <si>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</si>
  <si>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</si>
  <si>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</si>
  <si>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</si>
  <si>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</si>
  <si>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</si>
  <si>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</si>
  <si>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</si>
  <si>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</si>
  <si>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</si>
  <si>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</si>
  <si>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</si>
  <si>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</si>
  <si>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</si>
  <si>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</si>
  <si>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</si>
  <si>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</si>
  <si>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</si>
  <si>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</si>
  <si>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</si>
  <si>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</si>
  <si>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</si>
  <si>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</si>
  <si>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</si>
  <si>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</si>
  <si>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</si>
  <si>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</si>
  <si>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</si>
  <si>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</si>
  <si>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</si>
  <si>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</si>
  <si>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</si>
  <si>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</si>
  <si>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</si>
  <si>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</si>
  <si>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</si>
  <si>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</si>
  <si>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</si>
  <si>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</si>
  <si>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</si>
  <si>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</si>
  <si>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</si>
  <si>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</si>
  <si>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</si>
  <si>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</si>
  <si>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</si>
  <si>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</si>
  <si>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</si>
  <si>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</si>
  <si>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</si>
  <si>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</si>
  <si>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</si>
  <si>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</si>
  <si>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</si>
  <si>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</si>
  <si>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</si>
  <si>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</si>
  <si>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</si>
  <si>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</si>
  <si>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</si>
  <si>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</si>
  <si>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</si>
  <si>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</si>
  <si>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</si>
  <si>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</si>
  <si>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</si>
  <si>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</si>
  <si>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</si>
  <si>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</si>
  <si>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</si>
  <si>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</si>
  <si>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</si>
  <si>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</si>
  <si>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</si>
  <si>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</si>
  <si>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</si>
  <si>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</si>
  <si>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</si>
  <si>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</si>
  <si>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</si>
  <si>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</si>
  <si>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</si>
  <si>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</si>
  <si>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</si>
  <si>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</si>
  <si>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</si>
  <si>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</si>
  <si>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</si>
  <si>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</si>
  <si>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</si>
  <si>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</si>
  <si>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</si>
  <si>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</si>
  <si>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</si>
  <si>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</si>
  <si>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</si>
  <si>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</si>
  <si>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</si>
  <si>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</si>
  <si>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</si>
  <si>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</si>
  <si>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</si>
  <si>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</si>
  <si>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</si>
  <si>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</si>
  <si>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</si>
  <si>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</si>
  <si>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</si>
  <si>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</si>
  <si>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</si>
  <si>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</si>
  <si>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</si>
  <si>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</si>
  <si>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</si>
  <si>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</si>
  <si>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</si>
  <si>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</si>
  <si>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</si>
  <si>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</si>
  <si>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</si>
  <si>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</si>
  <si>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</si>
  <si>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</si>
  <si>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</si>
  <si>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</si>
  <si>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</si>
  <si>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</si>
  <si>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</si>
  <si>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</si>
  <si>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</si>
  <si>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</si>
  <si>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</si>
  <si>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</si>
  <si>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</si>
  <si>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</si>
  <si>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</si>
  <si>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</si>
  <si>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</si>
  <si>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</si>
  <si>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</si>
  <si>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</si>
  <si>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</si>
  <si>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</si>
  <si>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</si>
  <si>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</si>
  <si>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</si>
  <si>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</si>
  <si>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</si>
  <si>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</si>
  <si>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</si>
  <si>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</si>
  <si>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</si>
  <si>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</si>
  <si>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</si>
  <si>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</si>
  <si>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</si>
  <si>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</si>
  <si>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</si>
  <si>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</si>
  <si>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</si>
  <si>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</si>
  <si>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</si>
  <si>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</si>
  <si>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</si>
  <si>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</si>
  <si>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</si>
  <si>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</si>
  <si>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</si>
  <si>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</si>
  <si>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</si>
  <si>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</si>
  <si>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</si>
  <si>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</si>
  <si>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</si>
  <si>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</si>
  <si>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</si>
  <si>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</si>
  <si>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</si>
  <si>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</si>
  <si>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</si>
  <si>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</si>
  <si>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</si>
  <si>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</si>
  <si>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</si>
  <si>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</si>
  <si>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</si>
  <si>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</si>
  <si>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</si>
  <si>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</si>
  <si>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</si>
  <si>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</si>
  <si>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</si>
  <si>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</si>
  <si>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</si>
  <si>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</si>
  <si>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</si>
  <si>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</si>
  <si>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</si>
  <si>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</si>
  <si>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</si>
  <si>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</si>
  <si>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</si>
  <si>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</si>
  <si>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</si>
  <si>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</si>
  <si>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</si>
  <si>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</si>
  <si>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</si>
  <si>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</si>
  <si>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</si>
  <si>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</si>
  <si>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</si>
  <si>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</si>
  <si>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</si>
  <si>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</si>
  <si>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</si>
  <si>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</si>
  <si>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</si>
  <si>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</si>
  <si>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</si>
  <si>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</si>
  <si>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</si>
  <si>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</si>
  <si>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</si>
  <si>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</si>
  <si>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</si>
  <si>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</si>
  <si>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</si>
  <si>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</si>
  <si>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</si>
  <si>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</si>
  <si>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</si>
  <si>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</si>
  <si>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</si>
  <si>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</si>
  <si>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</si>
  <si>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</si>
  <si>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</si>
  <si>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</si>
  <si>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</si>
  <si>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</si>
  <si>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</si>
  <si>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</si>
  <si>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</si>
  <si>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</si>
  <si>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</si>
  <si>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</si>
  <si>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</si>
  <si>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</si>
  <si>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</si>
  <si>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</si>
  <si>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</si>
  <si>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</si>
  <si>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</si>
  <si>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</si>
  <si>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</si>
  <si>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</si>
  <si>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</si>
  <si>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</si>
  <si>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</si>
  <si>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</si>
  <si>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</si>
  <si>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</si>
  <si>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</si>
  <si>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</si>
  <si>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</si>
  <si>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</si>
  <si>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</si>
  <si>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</si>
  <si>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</si>
  <si>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</si>
  <si>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</si>
  <si>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</si>
  <si>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</si>
  <si>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</si>
  <si>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</si>
  <si>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</si>
  <si>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</si>
  <si>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</si>
  <si>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</si>
  <si>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</si>
  <si>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</si>
  <si>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</si>
  <si>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</si>
  <si>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</si>
  <si>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</si>
  <si>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</si>
  <si>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</si>
  <si>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</si>
  <si>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</si>
  <si>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</si>
  <si>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</si>
  <si>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</si>
  <si>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</si>
  <si>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</si>
  <si>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</si>
  <si>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</si>
  <si>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</si>
  <si>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</si>
  <si>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</si>
  <si>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</si>
  <si>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</si>
  <si>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</si>
  <si>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</si>
  <si>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</si>
  <si>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</si>
  <si>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</si>
  <si>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</si>
  <si>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</si>
  <si>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</si>
  <si>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</si>
  <si>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</si>
  <si>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</si>
  <si>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</si>
  <si>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</si>
  <si>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</si>
  <si>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</si>
  <si>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</si>
  <si>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</si>
  <si>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</si>
  <si>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</si>
  <si>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</si>
  <si>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</si>
  <si>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</si>
  <si>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</si>
  <si>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</si>
  <si>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</si>
  <si>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</si>
  <si>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</si>
  <si>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</si>
  <si>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</si>
  <si>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</si>
  <si>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</si>
  <si>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</si>
  <si>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</si>
  <si>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</si>
  <si>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</si>
  <si>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</si>
  <si>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</si>
  <si>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</si>
  <si>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</si>
  <si>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</si>
  <si>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</si>
  <si>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</si>
  <si>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</si>
  <si>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</si>
  <si>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</si>
  <si>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</si>
  <si>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</si>
  <si>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</si>
  <si>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</si>
  <si>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</si>
  <si>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</si>
  <si>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</si>
  <si>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</si>
  <si>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</si>
  <si>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</si>
  <si>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</si>
  <si>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</si>
  <si>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</si>
  <si>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</si>
  <si>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</si>
  <si>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</si>
  <si>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</si>
  <si>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</si>
  <si>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</si>
  <si>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</si>
  <si>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</si>
  <si>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</si>
  <si>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</si>
  <si>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</si>
  <si>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</si>
  <si>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</si>
  <si>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</si>
  <si>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</si>
  <si>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</si>
  <si>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</si>
  <si>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</si>
  <si>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</si>
  <si>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</si>
  <si>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</si>
  <si>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</si>
  <si>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</si>
  <si>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</si>
  <si>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</si>
  <si>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</si>
  <si>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</si>
  <si>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</si>
  <si>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</si>
  <si>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</si>
  <si>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</si>
  <si>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</si>
  <si>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</si>
  <si>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</si>
  <si>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</si>
  <si>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</si>
  <si>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</si>
  <si>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</si>
  <si>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</si>
  <si>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</si>
  <si>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</si>
  <si>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</si>
  <si>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</si>
  <si>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</si>
  <si>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</si>
  <si>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</si>
  <si>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</si>
  <si>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</si>
  <si>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</si>
  <si>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</si>
  <si>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</si>
  <si>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</si>
  <si>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</si>
  <si>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</si>
  <si>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</si>
  <si>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</si>
  <si>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</si>
  <si>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</si>
  <si>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</si>
  <si>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</si>
  <si>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</si>
  <si>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</si>
  <si>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</si>
  <si>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</si>
  <si>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</si>
  <si>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</si>
  <si>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</si>
  <si>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</si>
  <si>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</si>
  <si>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</si>
  <si>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</si>
  <si>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</si>
  <si>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</si>
  <si>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</si>
  <si>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</si>
  <si>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</si>
  <si>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</si>
  <si>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</si>
  <si>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</si>
  <si>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</si>
  <si>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</si>
  <si>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</si>
  <si>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</si>
  <si>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</si>
  <si>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</si>
  <si>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</si>
  <si>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</si>
  <si>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</si>
  <si>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</si>
  <si>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</si>
  <si>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</si>
  <si>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</si>
  <si>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</si>
  <si>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</si>
  <si>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</si>
  <si>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</si>
  <si>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</si>
  <si>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</si>
  <si>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</si>
  <si>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</si>
  <si>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</si>
  <si>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</si>
  <si>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</si>
  <si>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</si>
  <si>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</si>
  <si>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</si>
  <si>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</si>
  <si>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</si>
  <si>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</si>
  <si>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</si>
  <si>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</si>
  <si>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</si>
  <si>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</si>
  <si>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</si>
  <si>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</si>
  <si>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</si>
  <si>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</si>
  <si>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</si>
  <si>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</si>
  <si>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</si>
  <si>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</si>
  <si>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</si>
  <si>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</si>
  <si>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</si>
  <si>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</si>
  <si>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</si>
  <si>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</si>
  <si>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</si>
  <si>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</si>
  <si>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</si>
  <si>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</si>
  <si>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</si>
  <si>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</si>
  <si>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</si>
  <si>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</si>
  <si>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</si>
  <si>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</si>
  <si>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</si>
  <si>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</si>
  <si>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</si>
  <si>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</si>
  <si>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</si>
  <si>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</si>
  <si>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</si>
  <si>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</si>
  <si>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</si>
  <si>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</si>
  <si>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</si>
  <si>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</si>
  <si>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</si>
  <si>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</si>
  <si>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</si>
  <si>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</si>
  <si>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</si>
  <si>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</si>
  <si>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</si>
  <si>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</si>
  <si>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</si>
  <si>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</si>
  <si>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</si>
  <si>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</si>
  <si>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</si>
  <si>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</si>
  <si>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</si>
  <si>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</si>
  <si>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</si>
  <si>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</si>
  <si>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</si>
  <si>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</si>
  <si>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</si>
  <si>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</si>
  <si>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</si>
  <si>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</si>
  <si>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</si>
  <si>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</si>
  <si>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</si>
  <si>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</si>
  <si>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</si>
  <si>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</si>
  <si>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</si>
  <si>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</si>
  <si>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</si>
  <si>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</si>
  <si>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</si>
  <si>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</si>
  <si>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</si>
  <si>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</si>
  <si>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</si>
  <si>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</si>
  <si>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</si>
  <si>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</si>
  <si>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</si>
  <si>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</si>
  <si>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</si>
  <si>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</si>
  <si>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</si>
  <si>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</si>
  <si>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</si>
  <si>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</si>
  <si>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</si>
  <si>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</si>
  <si>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</si>
  <si>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</si>
  <si>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</si>
  <si>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</si>
  <si>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</si>
  <si>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</si>
  <si>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</si>
  <si>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</si>
  <si>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</si>
  <si>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</si>
  <si>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</si>
  <si>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</si>
  <si>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</si>
  <si>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</si>
  <si>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</si>
  <si>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</si>
  <si>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</si>
  <si>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</si>
  <si>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</si>
  <si>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</si>
  <si>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</si>
  <si>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</si>
  <si>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</si>
  <si>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</si>
  <si>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</si>
  <si>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</si>
  <si>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</si>
  <si>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</si>
  <si>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</si>
  <si>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</si>
  <si>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</si>
  <si>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</si>
  <si>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</si>
  <si>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</si>
  <si>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</si>
  <si>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</si>
  <si>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</si>
  <si>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</si>
  <si>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</si>
  <si>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</si>
  <si>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</si>
  <si>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</si>
  <si>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</si>
  <si>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</si>
  <si>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</si>
  <si>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</si>
  <si>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</si>
  <si>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</si>
  <si>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</si>
  <si>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</si>
  <si>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</si>
  <si>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</si>
  <si>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</si>
  <si>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</si>
  <si>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</si>
  <si>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</si>
  <si>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</si>
  <si>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</si>
  <si>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</si>
  <si>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</si>
  <si>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</si>
  <si>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</si>
  <si>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</si>
  <si>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</si>
  <si>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</si>
  <si>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</si>
  <si>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</si>
  <si>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</si>
  <si>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</si>
  <si>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</si>
  <si>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</si>
  <si>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</si>
  <si>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</si>
  <si>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</si>
  <si>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</si>
  <si>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</si>
  <si>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</si>
  <si>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</si>
  <si>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</si>
  <si>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</si>
  <si>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</si>
  <si>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</si>
  <si>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</si>
  <si>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</si>
  <si>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</si>
  <si>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</si>
  <si>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</si>
  <si>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</si>
  <si>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</si>
  <si>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</si>
  <si>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</si>
  <si>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</si>
  <si>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</si>
  <si>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</si>
  <si>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</si>
  <si>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</si>
  <si>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</si>
  <si>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</si>
  <si>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</si>
  <si>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</si>
  <si>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</si>
  <si>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</si>
  <si>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</si>
  <si>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</si>
  <si>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</si>
  <si>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</si>
  <si>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</si>
  <si>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</si>
  <si>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</si>
  <si>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</si>
  <si>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</si>
  <si>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</si>
  <si>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</si>
  <si>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</si>
  <si>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</si>
  <si>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</si>
  <si>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</si>
  <si>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</si>
  <si>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</si>
  <si>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</si>
  <si>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</si>
  <si>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</si>
  <si>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</si>
  <si>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</si>
  <si>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</si>
  <si>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</si>
  <si>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</si>
  <si>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</si>
  <si>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</si>
  <si>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</si>
  <si>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</si>
  <si>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</si>
  <si>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</si>
  <si>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</si>
  <si>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</si>
  <si>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</si>
  <si>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</si>
  <si>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</si>
  <si>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</si>
  <si>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</si>
  <si>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</si>
  <si>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</si>
  <si>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</si>
  <si>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</si>
  <si>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</si>
  <si>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</si>
  <si>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</si>
  <si>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</si>
  <si>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</si>
  <si>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</si>
  <si>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</si>
  <si>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</si>
  <si>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</si>
  <si>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</si>
  <si>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</si>
  <si>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</si>
  <si>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</si>
  <si>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</si>
  <si>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</si>
  <si>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</si>
  <si>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</si>
  <si>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</si>
  <si>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</si>
  <si>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</si>
  <si>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</si>
  <si>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</si>
  <si>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</si>
  <si>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</si>
  <si>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</si>
  <si>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</si>
  <si>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</si>
  <si>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</si>
  <si>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</si>
  <si>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</si>
  <si>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</si>
  <si>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</si>
  <si>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</si>
  <si>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</si>
  <si>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</si>
  <si>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</si>
  <si>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</si>
  <si>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</si>
  <si>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</si>
  <si>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</si>
  <si>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</si>
  <si>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</si>
  <si>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</si>
  <si>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</si>
  <si>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</si>
  <si>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</si>
  <si>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</si>
  <si>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</si>
  <si>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</si>
  <si>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</si>
  <si>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</si>
  <si>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</si>
  <si>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</si>
  <si>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</si>
  <si>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</si>
  <si>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</si>
  <si>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</si>
  <si>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</si>
  <si>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</si>
  <si>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</si>
  <si>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</si>
  <si>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</si>
  <si>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</si>
  <si>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</si>
  <si>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</si>
  <si>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</si>
  <si>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</si>
  <si>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</si>
  <si>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</si>
  <si>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</si>
  <si>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</si>
  <si>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</si>
  <si>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</si>
  <si>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</si>
  <si>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</si>
  <si>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</si>
  <si>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</si>
  <si>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</si>
  <si>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</si>
  <si>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</si>
  <si>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</si>
  <si>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</si>
  <si>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</si>
  <si>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</si>
  <si>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</si>
  <si>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</si>
  <si>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</si>
  <si>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</si>
  <si>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</si>
  <si>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</si>
  <si>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</si>
  <si>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</si>
  <si>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</si>
  <si>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</si>
  <si>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</si>
  <si>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</si>
  <si>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</si>
  <si>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</si>
  <si>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</si>
  <si>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</si>
  <si>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</si>
  <si>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</si>
  <si>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</si>
  <si>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</si>
  <si>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</si>
  <si>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</si>
  <si>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</si>
  <si>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</si>
  <si>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</si>
  <si>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</si>
  <si>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</si>
  <si>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</si>
  <si>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</si>
  <si>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</si>
  <si>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</si>
  <si>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</si>
  <si>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</si>
  <si>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</si>
  <si>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</si>
  <si>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</si>
  <si>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</si>
  <si>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</si>
  <si>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</si>
  <si>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</si>
  <si>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</si>
  <si>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</si>
  <si>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</si>
  <si>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</si>
  <si>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</si>
  <si>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</si>
  <si>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</si>
  <si>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</si>
  <si>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</si>
  <si>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</si>
  <si>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</si>
  <si>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</si>
  <si>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</si>
  <si>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</si>
  <si>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</si>
  <si>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</si>
  <si>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</si>
  <si>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</si>
  <si>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</si>
  <si>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</si>
  <si>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</si>
  <si>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</si>
  <si>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</si>
  <si>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</si>
  <si>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</si>
  <si>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</si>
  <si>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</si>
  <si>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</si>
  <si>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</si>
  <si>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</si>
  <si>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</si>
  <si>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</si>
  <si>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</si>
  <si>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</si>
  <si>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</si>
  <si>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</si>
  <si>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</si>
  <si>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</si>
  <si>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</si>
  <si>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</si>
  <si>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</si>
  <si>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</si>
  <si>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</si>
  <si>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</si>
  <si>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</si>
  <si>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</si>
  <si>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</si>
  <si>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</si>
  <si>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</si>
  <si>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</si>
  <si>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</si>
  <si>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</si>
  <si>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</si>
  <si>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</si>
  <si>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</si>
  <si>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</si>
  <si>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</si>
  <si>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</si>
  <si>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</si>
  <si>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</si>
  <si>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</si>
  <si>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</si>
  <si>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</si>
  <si>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</si>
  <si>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</si>
  <si>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</si>
  <si>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</si>
  <si>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</si>
  <si>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</si>
  <si>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</si>
  <si>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</si>
  <si>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</si>
  <si>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</si>
  <si>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</si>
  <si>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</si>
  <si>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</si>
  <si>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</si>
  <si>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</si>
  <si>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</si>
  <si>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</si>
  <si>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</si>
  <si>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</si>
  <si>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</si>
  <si>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</si>
  <si>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</si>
  <si>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</si>
  <si>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</si>
  <si>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</si>
  <si>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</si>
  <si>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</si>
  <si>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</si>
  <si>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</si>
  <si>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</si>
  <si>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</si>
  <si>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</si>
  <si>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</si>
  <si>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</si>
  <si>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</si>
  <si>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</si>
  <si>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</si>
  <si>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</si>
  <si>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</si>
  <si>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</si>
  <si>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</si>
  <si>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</si>
  <si>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</si>
  <si>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</si>
  <si>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</si>
  <si>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</si>
  <si>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</si>
  <si>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</si>
  <si>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</si>
  <si>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</si>
  <si>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</si>
  <si>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</si>
  <si>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</si>
  <si>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</si>
  <si>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</si>
  <si>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</si>
  <si>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</si>
  <si>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</si>
  <si>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</si>
  <si>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</si>
  <si>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</si>
  <si>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</si>
  <si>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</si>
  <si>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</si>
  <si>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</si>
  <si>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</si>
  <si>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</si>
  <si>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</si>
  <si>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</si>
  <si>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</si>
  <si>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</si>
  <si>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</si>
  <si>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</si>
  <si>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</si>
  <si>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</si>
  <si>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</si>
  <si>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</si>
  <si>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</si>
  <si>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</si>
  <si>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</si>
  <si>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</si>
  <si>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</si>
  <si>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</si>
  <si>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</si>
  <si>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</si>
  <si>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</si>
  <si>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</si>
  <si>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</si>
  <si>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</si>
  <si>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</si>
  <si>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</si>
  <si>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</si>
  <si>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</si>
  <si>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</si>
  <si>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</si>
  <si>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</si>
  <si>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</si>
  <si>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</si>
  <si>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</si>
  <si>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</si>
  <si>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</si>
  <si>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</si>
  <si>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</si>
  <si>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</si>
  <si>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</si>
  <si>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</si>
  <si>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</si>
  <si>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</si>
  <si>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</si>
  <si>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</si>
  <si>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</si>
  <si>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</si>
  <si>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</si>
  <si>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</si>
  <si>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</si>
  <si>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</si>
  <si>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</si>
  <si>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</si>
  <si>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</si>
  <si>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</si>
  <si>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</si>
  <si>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</si>
  <si>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</si>
  <si>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</si>
  <si>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</si>
  <si>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</si>
  <si>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</si>
  <si>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</si>
  <si>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</si>
  <si>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</si>
  <si>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</si>
  <si>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</si>
  <si>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</si>
  <si>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</si>
  <si>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</si>
  <si>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</si>
  <si>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</si>
  <si>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</si>
  <si>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</si>
  <si>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</si>
  <si>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</si>
  <si>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</si>
  <si>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</si>
  <si>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</si>
  <si>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</si>
  <si>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</si>
  <si>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</si>
  <si>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</si>
  <si>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</si>
  <si>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</si>
  <si>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</si>
  <si>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</si>
  <si>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</si>
  <si>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</si>
  <si>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</si>
  <si>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</si>
  <si>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</si>
  <si>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</si>
  <si>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</si>
  <si>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</si>
  <si>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</si>
  <si>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</si>
  <si>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</si>
  <si>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</si>
  <si>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</si>
  <si>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</si>
  <si>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</si>
  <si>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</si>
  <si>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</si>
  <si>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</si>
  <si>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</si>
  <si>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</si>
  <si>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</si>
  <si>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</si>
  <si>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</si>
  <si>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</si>
  <si>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</si>
  <si>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</si>
  <si>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</si>
  <si>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</si>
  <si>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</si>
  <si>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</si>
  <si>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</si>
  <si>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</si>
  <si>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</si>
  <si>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</si>
  <si>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</si>
  <si>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</si>
  <si>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</si>
  <si>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</si>
  <si>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</si>
  <si>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</si>
  <si>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</si>
  <si>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</si>
  <si>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</si>
  <si>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</si>
  <si>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</si>
  <si>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</si>
  <si>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</si>
  <si>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</si>
  <si>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</si>
  <si>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</si>
  <si>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</si>
  <si>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</si>
  <si>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</si>
  <si>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</si>
  <si>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</si>
  <si>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</si>
  <si>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</si>
  <si>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</si>
  <si>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</si>
  <si>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</si>
  <si>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</si>
  <si>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</si>
  <si>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</si>
  <si>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</si>
  <si>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</si>
  <si>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</si>
  <si>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</si>
  <si>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</si>
  <si>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</si>
  <si>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</si>
  <si>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</si>
  <si>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</si>
  <si>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</si>
  <si>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</si>
  <si>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</si>
  <si>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</si>
  <si>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</si>
  <si>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</si>
  <si>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</si>
  <si>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</si>
  <si>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</si>
  <si>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</si>
  <si>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</si>
  <si>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</si>
  <si>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</si>
  <si>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</si>
  <si>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</si>
  <si>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</si>
  <si>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</si>
  <si>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</si>
  <si>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</si>
  <si>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</si>
  <si>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</si>
  <si>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</si>
  <si>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</si>
  <si>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</si>
  <si>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</si>
  <si>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</si>
  <si>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</si>
  <si>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</si>
  <si>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</si>
  <si>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</si>
  <si>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</si>
  <si>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</si>
  <si>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</si>
  <si>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</si>
  <si>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</si>
  <si>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</si>
  <si>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</si>
  <si>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</si>
  <si>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</si>
  <si>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</si>
  <si>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</si>
  <si>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</si>
  <si>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</si>
  <si>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</si>
  <si>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</si>
  <si>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</si>
  <si>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</si>
  <si>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</si>
  <si>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</si>
  <si>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</si>
  <si>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</si>
  <si>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</si>
  <si>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</si>
  <si>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</si>
  <si>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</si>
  <si>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</si>
  <si>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</si>
  <si>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</si>
  <si>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</si>
  <si>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</si>
  <si>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</si>
  <si>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</si>
  <si>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</si>
  <si>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</si>
  <si>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</si>
  <si>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</si>
  <si>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</si>
  <si>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</si>
  <si>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</si>
  <si>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</si>
  <si>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</si>
  <si>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</si>
  <si>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</si>
  <si>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</si>
  <si>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</si>
  <si>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</si>
  <si>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</si>
  <si>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</si>
  <si>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</si>
  <si>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</si>
  <si>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</si>
  <si>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</si>
  <si>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</si>
  <si>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</si>
  <si>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</si>
  <si>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</si>
  <si>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</si>
  <si>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</si>
  <si>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</si>
  <si>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</si>
  <si>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</si>
  <si>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</si>
  <si>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</si>
  <si>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</si>
  <si>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</si>
  <si>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</si>
  <si>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</si>
  <si>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</si>
  <si>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</si>
  <si>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</si>
  <si>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</si>
  <si>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</si>
  <si>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</si>
  <si>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</si>
  <si>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</si>
  <si>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</si>
  <si>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</si>
  <si>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</si>
  <si>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</si>
  <si>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</si>
  <si>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</si>
  <si>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</si>
  <si>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</si>
  <si>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</si>
  <si>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</si>
  <si>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</si>
  <si>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</si>
  <si>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</si>
  <si>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</si>
  <si>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</si>
  <si>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</si>
  <si>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</si>
  <si>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</si>
  <si>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</si>
  <si>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</si>
  <si>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</si>
  <si>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</si>
  <si>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</si>
  <si>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</si>
  <si>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</si>
  <si>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</si>
  <si>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</si>
  <si>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</si>
  <si>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</si>
  <si>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</si>
  <si>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</si>
  <si>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</si>
  <si>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</si>
  <si>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</si>
  <si>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</si>
  <si>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</si>
  <si>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</si>
  <si>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</si>
  <si>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</si>
  <si>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</si>
  <si>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</si>
  <si>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</si>
  <si>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</si>
  <si>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</si>
  <si>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</si>
  <si>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</si>
  <si>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</si>
  <si>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</si>
  <si>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</si>
  <si>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</si>
  <si>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</si>
  <si>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</si>
  <si>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</si>
  <si>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</si>
  <si>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</si>
  <si>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</si>
  <si>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</si>
  <si>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</si>
  <si>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</si>
  <si>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</si>
  <si>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</si>
  <si>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</si>
  <si>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</si>
  <si>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</si>
  <si>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</si>
  <si>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</si>
  <si>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</si>
  <si>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</si>
  <si>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</si>
  <si>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</si>
  <si>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</si>
  <si>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</si>
  <si>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</si>
  <si>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</si>
  <si>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</si>
  <si>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</si>
  <si>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</si>
  <si>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</si>
  <si>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</si>
  <si>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</si>
  <si>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</si>
  <si>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</si>
  <si>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</si>
  <si>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</si>
  <si>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</si>
  <si>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</si>
  <si>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</si>
  <si>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</si>
  <si>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</si>
  <si>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</si>
  <si>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</si>
  <si>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</si>
  <si>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</si>
  <si>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</si>
  <si>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</si>
  <si>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</si>
  <si>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</si>
  <si>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</si>
  <si>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</si>
  <si>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</si>
  <si>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</si>
  <si>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</si>
  <si>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</si>
  <si>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</si>
  <si>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</si>
  <si>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</si>
  <si>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</si>
  <si>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</si>
  <si>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</si>
  <si>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</si>
  <si>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</si>
  <si>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</si>
  <si>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</si>
  <si>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</si>
  <si>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</si>
  <si>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</si>
  <si>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</si>
  <si>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</si>
  <si>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</si>
  <si>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</si>
  <si>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</si>
  <si>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</si>
  <si>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</si>
  <si>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</si>
  <si>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</si>
  <si>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</si>
  <si>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</si>
  <si>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</si>
  <si>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</si>
  <si>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</si>
  <si>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</si>
  <si>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</si>
  <si>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</si>
  <si>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</si>
  <si>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</si>
  <si>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</si>
  <si>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</si>
  <si>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</si>
  <si>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</si>
  <si>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</si>
  <si>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</si>
  <si>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</si>
  <si>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</si>
  <si>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</si>
  <si>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</si>
  <si>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</si>
  <si>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</si>
  <si>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</si>
  <si>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</si>
  <si>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</si>
  <si>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</si>
  <si>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</si>
  <si>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</si>
  <si>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</si>
  <si>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</si>
  <si>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</si>
  <si>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</si>
  <si>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</si>
  <si>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</si>
  <si>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</si>
  <si>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</si>
  <si>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</si>
  <si>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</si>
  <si>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</si>
  <si>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</si>
  <si>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</si>
  <si>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</si>
  <si>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</si>
  <si>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</si>
  <si>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</si>
  <si>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</si>
  <si>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</si>
  <si>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</si>
  <si>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</si>
  <si>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</si>
  <si>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</si>
  <si>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</si>
  <si>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</si>
  <si>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</si>
  <si>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</si>
  <si>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</si>
  <si>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</si>
  <si>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</si>
  <si>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</si>
  <si>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</si>
  <si>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</si>
  <si>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</si>
  <si>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</si>
  <si>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</si>
  <si>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</si>
  <si>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</si>
  <si>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</si>
  <si>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</si>
  <si>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</si>
  <si>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</si>
  <si>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</si>
  <si>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</si>
  <si>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</si>
  <si>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</si>
  <si>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</si>
  <si>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</si>
  <si>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</si>
  <si>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</si>
  <si>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</si>
  <si>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</si>
  <si>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</si>
  <si>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</si>
  <si>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</si>
  <si>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</si>
  <si>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</si>
  <si>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</si>
  <si>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</si>
  <si>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</si>
  <si>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</si>
  <si>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</si>
  <si>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</si>
  <si>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</si>
  <si>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</si>
  <si>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</si>
  <si>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</si>
  <si>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</si>
  <si>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</si>
  <si>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</si>
  <si>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</si>
  <si>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</si>
  <si>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</si>
  <si>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</si>
  <si>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</si>
  <si>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</si>
  <si>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</si>
  <si>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</si>
  <si>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</si>
  <si>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</si>
  <si>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</si>
  <si>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</si>
  <si>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</si>
  <si>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</si>
  <si>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</si>
  <si>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</si>
  <si>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</si>
  <si>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</si>
  <si>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</si>
  <si>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</si>
  <si>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</si>
  <si>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</si>
  <si>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</si>
  <si>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</si>
  <si>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</si>
  <si>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</si>
  <si>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</si>
  <si>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</si>
  <si>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</si>
  <si>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</si>
  <si>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</si>
  <si>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</si>
  <si>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</si>
  <si>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</si>
  <si>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</si>
  <si>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</si>
  <si>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</si>
  <si>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</si>
  <si>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</si>
  <si>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</si>
  <si>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</si>
  <si>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</si>
  <si>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</si>
  <si>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</si>
  <si>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</si>
  <si>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</si>
  <si>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</si>
  <si>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</si>
  <si>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</si>
  <si>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</si>
  <si>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</si>
  <si>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</si>
  <si>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</si>
  <si>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</si>
  <si>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</si>
  <si>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</si>
  <si>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</si>
  <si>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</si>
  <si>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</si>
  <si>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</si>
  <si>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</si>
  <si>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</si>
  <si>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</si>
  <si>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</si>
  <si>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</si>
  <si>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</si>
  <si>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</si>
  <si>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</si>
  <si>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</si>
  <si>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</si>
  <si>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</si>
  <si>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</si>
  <si>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</si>
  <si>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</si>
  <si>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</si>
  <si>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</si>
  <si>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</si>
  <si>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</si>
  <si>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</si>
  <si>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</si>
  <si>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</si>
  <si>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</si>
  <si>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</si>
  <si>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</si>
  <si>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</si>
  <si>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</si>
  <si>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</si>
  <si>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</si>
  <si>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</si>
  <si>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</si>
  <si>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</si>
  <si>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</si>
  <si>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</si>
  <si>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</si>
  <si>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</si>
  <si>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</si>
  <si>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</si>
  <si>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</si>
  <si>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</si>
  <si>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</si>
  <si>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</si>
  <si>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</si>
  <si>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</si>
  <si>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</si>
  <si>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</si>
  <si>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</si>
  <si>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</si>
  <si>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</si>
  <si>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</si>
  <si>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</si>
  <si>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</si>
  <si>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</si>
  <si>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</si>
  <si>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</si>
  <si>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</si>
  <si>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</si>
  <si>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</si>
  <si>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</si>
  <si>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</si>
  <si>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</si>
  <si>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</si>
  <si>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</si>
  <si>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</si>
  <si>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</si>
  <si>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</si>
  <si>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</si>
  <si>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</si>
  <si>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</si>
  <si>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</si>
  <si>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</si>
  <si>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</si>
  <si>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</si>
  <si>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</si>
  <si>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</si>
  <si>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</si>
  <si>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</si>
  <si>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</si>
  <si>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</si>
  <si>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</si>
  <si>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</si>
  <si>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</si>
  <si>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</si>
  <si>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</si>
  <si>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</si>
  <si>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</si>
  <si>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</si>
  <si>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</si>
  <si>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</si>
  <si>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</si>
  <si>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</si>
  <si>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</si>
  <si>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</si>
  <si>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</si>
  <si>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</si>
  <si>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</si>
  <si>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</si>
  <si>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</si>
  <si>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</si>
  <si>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</si>
  <si>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</si>
  <si>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</si>
  <si>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</si>
  <si>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</si>
  <si>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</si>
  <si>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</si>
  <si>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</si>
  <si>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</si>
  <si>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</si>
  <si>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</si>
  <si>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</si>
  <si>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</si>
  <si>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</si>
  <si>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</si>
  <si>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</si>
  <si>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</si>
  <si>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</si>
  <si>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</si>
  <si>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</si>
  <si>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</si>
  <si>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</si>
  <si>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</si>
  <si>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</si>
  <si>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</si>
  <si>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</si>
  <si>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</si>
  <si>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</si>
  <si>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</si>
  <si>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</si>
  <si>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</si>
  <si>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</si>
  <si>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</si>
  <si>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</si>
  <si>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</si>
  <si>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</si>
  <si>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</si>
  <si>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</si>
  <si>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</si>
  <si>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</si>
  <si>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</si>
  <si>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</si>
  <si>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</si>
  <si>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</si>
  <si>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</si>
  <si>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</si>
  <si>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</si>
  <si>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</si>
  <si>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</si>
  <si>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</si>
  <si>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</si>
  <si>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</si>
  <si>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</si>
  <si>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</si>
  <si>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</si>
  <si>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</si>
  <si>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</si>
  <si>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</si>
  <si>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</si>
  <si>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</si>
  <si>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</si>
  <si>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</si>
  <si>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</si>
  <si>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</si>
  <si>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</si>
  <si>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</si>
  <si>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</si>
  <si>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</si>
  <si>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</si>
  <si>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</si>
  <si>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</si>
  <si>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</si>
  <si>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</si>
  <si>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</si>
  <si>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</si>
  <si>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</si>
  <si>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</si>
  <si>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</si>
  <si>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</si>
  <si>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</si>
  <si>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</si>
  <si>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</si>
  <si>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</si>
  <si>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</si>
  <si>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</si>
  <si>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</si>
  <si>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</si>
  <si>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</si>
  <si>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</si>
  <si>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</si>
  <si>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</si>
  <si>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</si>
  <si>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</si>
  <si>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</si>
  <si>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</si>
  <si>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</si>
  <si>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</si>
  <si>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</si>
  <si>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</si>
  <si>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</si>
  <si>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</si>
  <si>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</si>
  <si>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</si>
  <si>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</si>
  <si>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</si>
  <si>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</si>
  <si>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</si>
  <si>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</si>
  <si>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</si>
  <si>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</si>
  <si>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</si>
  <si>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</si>
  <si>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</si>
  <si>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</si>
  <si>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</si>
  <si>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</si>
  <si>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</si>
  <si>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</si>
  <si>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</si>
  <si>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</si>
  <si>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</si>
  <si>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</si>
  <si>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</si>
  <si>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</si>
  <si>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</si>
  <si>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</si>
  <si>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</si>
  <si>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</si>
  <si>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</si>
  <si>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</si>
  <si>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</si>
  <si>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</si>
  <si>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</si>
  <si>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</si>
  <si>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</si>
  <si>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</si>
  <si>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</si>
  <si>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</si>
  <si>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</si>
  <si>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</si>
  <si>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</si>
  <si>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</si>
  <si>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</si>
  <si>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</si>
  <si>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</si>
  <si>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</si>
  <si>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</si>
  <si>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</si>
  <si>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</si>
  <si>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</si>
  <si>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</si>
  <si>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</si>
  <si>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</si>
  <si>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</si>
  <si>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</si>
  <si>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</si>
  <si>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</si>
  <si>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</si>
  <si>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</si>
  <si>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</si>
  <si>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</si>
  <si>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</si>
  <si>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</si>
  <si>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</si>
  <si>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</si>
  <si>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</si>
  <si>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</si>
  <si>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</si>
  <si>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</si>
  <si>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</si>
  <si>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</si>
  <si>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</si>
  <si>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</si>
  <si>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</si>
  <si>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</si>
  <si>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</si>
  <si>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</si>
  <si>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</si>
  <si>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</si>
  <si>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</si>
  <si>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</si>
  <si>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</si>
  <si>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</si>
  <si>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</si>
  <si>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</si>
  <si>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</si>
  <si>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</si>
  <si>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</si>
  <si>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</si>
  <si>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</si>
  <si>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</si>
  <si>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</si>
  <si>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</si>
  <si>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</si>
  <si>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</si>
  <si>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</si>
  <si>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</si>
  <si>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</si>
  <si>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</si>
  <si>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</si>
  <si>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</si>
  <si>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</si>
  <si>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</si>
  <si>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</si>
  <si>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</si>
  <si>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</si>
  <si>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</si>
  <si>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</si>
  <si>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</si>
  <si>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</si>
  <si>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</si>
  <si>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</si>
  <si>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</si>
  <si>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</si>
  <si>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</si>
  <si>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</si>
  <si>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</si>
  <si>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</si>
  <si>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</si>
  <si>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</si>
  <si>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</si>
  <si>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</si>
  <si>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</si>
  <si>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</si>
  <si>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</si>
  <si>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</si>
  <si>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</si>
  <si>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</si>
  <si>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</si>
  <si>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</si>
  <si>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</si>
  <si>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</si>
  <si>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</si>
  <si>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</si>
  <si>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</si>
  <si>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</si>
  <si>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</si>
  <si>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</si>
  <si>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</si>
  <si>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</si>
  <si>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</si>
  <si>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</si>
  <si>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</si>
  <si>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</si>
  <si>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</si>
  <si>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</si>
  <si>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</si>
  <si>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</si>
  <si>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</si>
  <si>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</si>
  <si>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</si>
  <si>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</si>
  <si>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</si>
  <si>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</si>
  <si>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</si>
  <si>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</si>
  <si>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</si>
  <si>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</si>
  <si>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</si>
  <si>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</si>
  <si>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</si>
  <si>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</si>
  <si>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</si>
  <si>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</si>
  <si>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</si>
  <si>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</si>
  <si>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</si>
  <si>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</si>
  <si>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</si>
  <si>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</si>
  <si>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</si>
  <si>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</si>
  <si>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</si>
  <si>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</si>
  <si>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</si>
  <si>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</si>
  <si>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</si>
  <si>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</si>
  <si>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</si>
  <si>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</si>
  <si>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</si>
  <si>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</si>
  <si>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</si>
  <si>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</si>
  <si>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</si>
  <si>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</si>
  <si>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</si>
  <si>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</si>
  <si>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</si>
  <si>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</si>
  <si>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</si>
  <si>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</si>
  <si>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</si>
  <si>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</si>
  <si>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</si>
  <si>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</si>
  <si>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</si>
  <si>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</si>
  <si>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</si>
  <si>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</si>
  <si>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</si>
  <si>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</si>
  <si>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</si>
  <si>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</si>
  <si>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</si>
  <si>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</si>
  <si>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</si>
  <si>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</si>
  <si>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</si>
  <si>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</si>
  <si>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</si>
  <si>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</si>
  <si>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</si>
  <si>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</si>
  <si>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</si>
  <si>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</si>
  <si>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</si>
  <si>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</si>
  <si>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</si>
  <si>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</si>
  <si>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</si>
  <si>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</si>
  <si>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</si>
  <si>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</si>
  <si>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</si>
  <si>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</si>
  <si>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</si>
  <si>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</si>
  <si>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</si>
  <si>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</si>
  <si>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</si>
  <si>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</si>
  <si>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</si>
  <si>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</si>
  <si>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</si>
  <si>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</si>
  <si>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</si>
  <si>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</si>
  <si>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</si>
  <si>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</si>
  <si>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</si>
  <si>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</si>
  <si>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</si>
  <si>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</si>
  <si>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</si>
  <si>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</si>
  <si>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</si>
  <si>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</si>
  <si>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</si>
  <si>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</si>
  <si>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</si>
  <si>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</si>
  <si>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</si>
  <si>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</si>
  <si>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</si>
  <si>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</si>
  <si>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</si>
  <si>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</si>
  <si>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</si>
  <si>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</si>
  <si>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</si>
  <si>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</si>
  <si>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</si>
  <si>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</si>
  <si>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</si>
  <si>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</si>
  <si>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</si>
  <si>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</si>
  <si>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</si>
  <si>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</si>
  <si>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</si>
  <si>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</si>
  <si>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</si>
  <si>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</si>
  <si>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</si>
  <si>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</si>
  <si>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</si>
  <si>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</si>
  <si>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</si>
  <si>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</si>
  <si>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</si>
  <si>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</si>
  <si>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</si>
  <si>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</si>
  <si>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</si>
  <si>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</si>
  <si>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</si>
  <si>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</si>
  <si>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</si>
  <si>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</si>
  <si>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</si>
  <si>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</si>
  <si>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</si>
  <si>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</si>
  <si>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</si>
  <si>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</si>
  <si>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</si>
  <si>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</si>
  <si>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</si>
  <si>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</si>
  <si>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</si>
  <si>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</si>
  <si>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</si>
  <si>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</si>
  <si>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</si>
  <si>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</si>
  <si>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</si>
  <si>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</si>
  <si>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</si>
  <si>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</si>
  <si>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</si>
  <si>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</si>
  <si>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</si>
  <si>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</si>
  <si>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</si>
  <si>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</si>
  <si>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</si>
  <si>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</si>
  <si>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</si>
  <si>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</si>
  <si>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</si>
  <si>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</si>
  <si>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</si>
  <si>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</si>
  <si>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</si>
  <si>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</si>
  <si>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</si>
  <si>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</si>
  <si>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</si>
  <si>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</si>
  <si>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</si>
  <si>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</si>
  <si>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</si>
  <si>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</si>
  <si>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</si>
  <si>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</si>
  <si>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</si>
  <si>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</si>
  <si>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</si>
  <si>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</si>
  <si>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</si>
  <si>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</si>
  <si>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</si>
  <si>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</si>
  <si>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</si>
  <si>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</si>
  <si>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</si>
  <si>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</si>
  <si>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</si>
  <si>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</si>
  <si>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</si>
  <si>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</si>
  <si>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</si>
  <si>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</si>
  <si>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</si>
  <si>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</si>
  <si>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</si>
  <si>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</si>
  <si>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</si>
  <si>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</si>
  <si>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</si>
  <si>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</si>
  <si>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</si>
  <si>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</si>
  <si>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</si>
  <si>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</si>
  <si>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</si>
  <si>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</si>
  <si>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</si>
  <si>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</si>
  <si>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</si>
  <si>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</si>
  <si>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</si>
  <si>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</si>
  <si>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</si>
  <si>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</si>
  <si>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</si>
  <si>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</si>
  <si>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</si>
  <si>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</si>
  <si>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</si>
  <si>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</si>
  <si>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</si>
  <si>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</si>
  <si>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</si>
  <si>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</si>
  <si>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</si>
  <si>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</si>
  <si>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</si>
  <si>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</si>
  <si>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</si>
  <si>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</si>
  <si>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</si>
  <si>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</si>
  <si>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</si>
  <si>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</si>
  <si>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</si>
  <si>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</si>
  <si>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</si>
  <si>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</si>
  <si>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</si>
  <si>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</si>
  <si>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</si>
  <si>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</si>
  <si>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</si>
  <si>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</si>
  <si>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</si>
  <si>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</si>
  <si>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</si>
  <si>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</si>
  <si>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</si>
  <si>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</si>
  <si>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</si>
  <si>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</si>
  <si>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</si>
  <si>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</si>
  <si>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</si>
  <si>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</si>
  <si>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</si>
  <si>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</si>
  <si>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</si>
  <si>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</si>
  <si>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</si>
  <si>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</si>
  <si>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</si>
  <si>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</si>
  <si>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</si>
  <si>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</si>
  <si>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</si>
  <si>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</si>
  <si>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</si>
  <si>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</si>
  <si>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</si>
  <si>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</si>
  <si>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</si>
  <si>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</si>
  <si>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</si>
  <si>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</si>
  <si>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</si>
  <si>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</si>
  <si>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</si>
  <si>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</si>
  <si>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</si>
  <si>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</si>
  <si>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</si>
  <si>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</si>
  <si>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</si>
  <si>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</si>
  <si>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</si>
  <si>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</si>
  <si>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</si>
  <si>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</si>
  <si>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</si>
  <si>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</si>
  <si>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</si>
  <si>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</si>
  <si>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</si>
  <si>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</si>
  <si>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</si>
  <si>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</si>
  <si>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</si>
  <si>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</si>
  <si>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</si>
  <si>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</si>
  <si>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</si>
  <si>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</si>
  <si>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</si>
  <si>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</si>
  <si>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</si>
  <si>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</si>
  <si>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</si>
  <si>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</si>
  <si>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</si>
  <si>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</si>
  <si>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</si>
  <si>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</si>
  <si>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</si>
  <si>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</si>
  <si>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</si>
  <si>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</si>
  <si>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</si>
  <si>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</si>
  <si>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</si>
  <si>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</si>
  <si>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</si>
  <si>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</si>
  <si>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</si>
  <si>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</si>
  <si>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</si>
  <si>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</si>
  <si>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</si>
  <si>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</si>
  <si>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</si>
  <si>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</si>
  <si>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</si>
  <si>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</si>
  <si>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</si>
  <si>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</si>
  <si>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</si>
  <si>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</si>
  <si>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</si>
  <si>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</si>
  <si>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</si>
  <si>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</si>
  <si>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</si>
  <si>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</si>
  <si>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</si>
  <si>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</si>
  <si>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</si>
  <si>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</si>
  <si>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</si>
  <si>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</si>
  <si>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</si>
  <si>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</si>
  <si>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</si>
  <si>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</si>
  <si>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</si>
  <si>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</si>
  <si>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</si>
  <si>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</si>
  <si>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</si>
  <si>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</si>
  <si>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</si>
  <si>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</si>
  <si>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</si>
  <si>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</si>
  <si>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</si>
  <si>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</si>
  <si>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</si>
  <si>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</si>
  <si>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</si>
  <si>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</si>
  <si>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</si>
  <si>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</si>
  <si>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</si>
  <si>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</si>
  <si>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</si>
  <si>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</si>
  <si>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</si>
  <si>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</si>
  <si>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</si>
  <si>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</si>
  <si>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</si>
  <si>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</si>
  <si>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</si>
  <si>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</si>
  <si>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</si>
  <si>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</si>
  <si>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</si>
  <si>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</si>
  <si>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</si>
  <si>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</si>
  <si>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</si>
  <si>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</si>
  <si>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</si>
  <si>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</si>
  <si>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</si>
  <si>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</si>
  <si>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</si>
  <si>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</si>
  <si>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</si>
  <si>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</si>
  <si>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</si>
  <si>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</si>
  <si>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</si>
  <si>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</si>
  <si>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</si>
  <si>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</si>
  <si>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</si>
  <si>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</si>
  <si>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</si>
  <si>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</si>
  <si>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</si>
  <si>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</si>
  <si>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</si>
  <si>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</si>
  <si>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</si>
  <si>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</si>
  <si>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</si>
  <si>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</si>
  <si>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</si>
  <si>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</si>
  <si>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</si>
  <si>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</si>
  <si>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</si>
  <si>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</si>
  <si>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</si>
  <si>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</si>
  <si>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</si>
  <si>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</si>
  <si>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</si>
  <si>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</si>
  <si>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</si>
  <si>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</si>
  <si>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</si>
  <si>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</si>
  <si>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</si>
  <si>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</si>
  <si>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</si>
  <si>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</si>
  <si>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</si>
  <si>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</si>
  <si>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</si>
  <si>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</si>
  <si>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</si>
  <si>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</si>
  <si>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</si>
  <si>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</si>
  <si>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</si>
  <si>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</si>
  <si>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</si>
  <si>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</si>
  <si>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</si>
  <si>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</si>
  <si>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</si>
  <si>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</si>
  <si>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</si>
  <si>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</si>
  <si>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</si>
  <si>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</si>
  <si>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</si>
  <si>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</si>
  <si>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</si>
  <si>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</si>
  <si>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</si>
  <si>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</si>
  <si>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</si>
  <si>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</si>
  <si>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</si>
  <si>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</si>
  <si>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</si>
  <si>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</si>
  <si>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</si>
  <si>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</si>
  <si>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</si>
  <si>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</si>
  <si>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</si>
  <si>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</si>
  <si>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</si>
  <si>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</si>
  <si>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</si>
  <si>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</si>
  <si>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</si>
  <si>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</si>
  <si>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</si>
  <si>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</si>
  <si>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</si>
  <si>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</si>
  <si>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</si>
  <si>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</si>
  <si>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</si>
  <si>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</si>
  <si>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</si>
  <si>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</si>
  <si>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</si>
  <si>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</si>
  <si>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</si>
  <si>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</si>
  <si>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</si>
  <si>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</si>
  <si>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</si>
  <si>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</si>
  <si>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</si>
  <si>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</si>
  <si>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</si>
  <si>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</si>
  <si>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</si>
  <si>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</si>
  <si>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</si>
  <si>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</si>
  <si>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</si>
  <si>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</si>
  <si>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</si>
  <si>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</si>
  <si>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</si>
  <si>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</si>
  <si>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</si>
  <si>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</si>
  <si>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</si>
  <si>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</si>
  <si>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</si>
  <si>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</si>
  <si>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</si>
  <si>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</si>
  <si>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</si>
  <si>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</si>
  <si>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</si>
  <si>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</si>
  <si>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</si>
  <si>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</si>
  <si>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</si>
  <si>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</si>
  <si>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</si>
  <si>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</si>
  <si>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</si>
  <si>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</si>
  <si>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</si>
  <si>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</si>
  <si>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</si>
  <si>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</si>
  <si>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</si>
  <si>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</si>
  <si>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</si>
  <si>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</si>
  <si>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</si>
  <si>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</si>
  <si>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</si>
  <si>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</si>
  <si>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</si>
  <si>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</si>
  <si>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</si>
  <si>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</si>
  <si>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</si>
  <si>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</si>
  <si>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</si>
  <si>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</si>
  <si>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</si>
  <si>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</si>
  <si>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</si>
  <si>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</si>
  <si>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</si>
  <si>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</si>
  <si>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</si>
  <si>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</si>
  <si>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</si>
  <si>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</si>
  <si>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</si>
  <si>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</si>
  <si>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</si>
  <si>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</si>
  <si>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</si>
  <si>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</si>
  <si>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</si>
  <si>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</si>
  <si>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</si>
  <si>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</si>
  <si>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</si>
  <si>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</si>
  <si>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</si>
  <si>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</si>
  <si>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</si>
  <si>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</si>
  <si>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</si>
  <si>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</si>
  <si>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</si>
  <si>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</si>
  <si>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</si>
  <si>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</si>
  <si>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</si>
  <si>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</si>
  <si>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</si>
  <si>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</si>
  <si>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</si>
  <si>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</si>
  <si>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</si>
  <si>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</si>
  <si>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</si>
  <si>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</si>
  <si>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</si>
  <si>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</si>
  <si>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</si>
  <si>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</si>
  <si>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</si>
  <si>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</si>
  <si>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</si>
  <si>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</si>
  <si>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</si>
  <si>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</si>
  <si>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</si>
  <si>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</si>
  <si>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</si>
  <si>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</si>
  <si>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</si>
  <si>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</si>
  <si>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</si>
  <si>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</si>
  <si>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</si>
  <si>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</si>
  <si>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</si>
  <si>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</si>
  <si>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</si>
  <si>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</si>
  <si>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</si>
  <si>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</si>
  <si>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</si>
  <si>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</si>
  <si>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</si>
  <si>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</si>
  <si>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</si>
  <si>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</si>
  <si>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</si>
  <si>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</si>
  <si>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</si>
  <si>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</si>
  <si>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</si>
  <si>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</si>
  <si>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</si>
  <si>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</si>
  <si>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</si>
  <si>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</si>
  <si>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</si>
  <si>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</si>
  <si>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</si>
  <si>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</si>
  <si>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</si>
  <si>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</si>
  <si>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</si>
  <si>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</si>
  <si>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</si>
  <si>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</si>
  <si>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</si>
  <si>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</si>
  <si>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</si>
  <si>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</si>
  <si>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</si>
  <si>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</si>
  <si>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</si>
  <si>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</si>
  <si>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</si>
  <si>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</si>
  <si>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</si>
  <si>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</si>
  <si>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</si>
  <si>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</si>
  <si>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</si>
  <si>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</si>
  <si>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</si>
  <si>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</si>
  <si>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</si>
  <si>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</si>
  <si>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</si>
  <si>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</si>
  <si>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</si>
  <si>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</si>
  <si>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</si>
  <si>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</si>
  <si>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</si>
  <si>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</si>
  <si>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</si>
  <si>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</si>
  <si>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</si>
  <si>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</si>
  <si>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</si>
  <si>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</si>
  <si>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</si>
  <si>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</si>
  <si>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</si>
  <si>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</si>
  <si>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</si>
  <si>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</si>
  <si>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</si>
  <si>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</si>
  <si>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</si>
  <si>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</si>
  <si>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</si>
  <si>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</si>
  <si>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</si>
  <si>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</si>
  <si>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</si>
  <si>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</si>
  <si>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</si>
  <si>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</si>
  <si>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</si>
  <si>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</si>
  <si>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</si>
  <si>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</si>
  <si>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</si>
  <si>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</si>
  <si>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</si>
  <si>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</si>
  <si>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</si>
  <si>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</si>
  <si>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</si>
  <si>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</si>
  <si>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</si>
  <si>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</si>
  <si>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</si>
  <si>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</si>
  <si>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</si>
  <si>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</si>
  <si>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</si>
  <si>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</si>
  <si>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</si>
  <si>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</si>
  <si>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</si>
  <si>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</si>
  <si>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</si>
  <si>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</si>
  <si>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</si>
  <si>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</si>
  <si>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</si>
  <si>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</si>
  <si>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</si>
  <si>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</si>
  <si>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</si>
  <si>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</si>
  <si>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</si>
  <si>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</si>
  <si>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</si>
  <si>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</si>
  <si>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</si>
  <si>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</si>
  <si>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</si>
  <si>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</si>
  <si>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</si>
  <si>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</si>
  <si>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</si>
  <si>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</si>
  <si>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</si>
  <si>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</si>
  <si>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</si>
  <si>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</si>
  <si>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</si>
  <si>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</si>
  <si>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</si>
  <si>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</si>
  <si>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</si>
  <si>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</si>
  <si>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</si>
  <si>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</si>
  <si>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</si>
  <si>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</si>
  <si>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</si>
  <si>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</si>
  <si>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</si>
  <si>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</si>
  <si>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</si>
  <si>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</si>
  <si>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</si>
  <si>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</si>
  <si>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</si>
  <si>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</si>
  <si>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</si>
  <si>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</si>
  <si>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</si>
  <si>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</si>
  <si>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</si>
  <si>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</si>
  <si>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</si>
  <si>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</si>
  <si>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</si>
  <si>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</si>
  <si>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</si>
  <si>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</si>
  <si>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</si>
  <si>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</si>
  <si>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</si>
  <si>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</si>
  <si>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</si>
  <si>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</si>
  <si>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</si>
  <si>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</si>
  <si>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</si>
  <si>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</si>
  <si>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</si>
  <si>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</si>
  <si>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</si>
  <si>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</si>
  <si>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</si>
  <si>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</si>
  <si>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</si>
  <si>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</si>
  <si>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</si>
  <si>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</si>
  <si>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</si>
  <si>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</si>
  <si>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</si>
  <si>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</si>
  <si>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</si>
  <si>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</si>
  <si>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</si>
  <si>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</si>
  <si>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</si>
  <si>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</si>
  <si>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</si>
  <si>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</si>
  <si>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</si>
  <si>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</si>
  <si>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</si>
  <si>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</si>
  <si>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</si>
  <si>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</si>
  <si>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</si>
  <si>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</si>
  <si>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</si>
  <si>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</si>
  <si>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</si>
  <si>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</si>
  <si>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</si>
  <si>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</si>
  <si>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</si>
  <si>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</si>
  <si>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</si>
  <si>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</si>
  <si>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</si>
  <si>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</si>
  <si>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</si>
  <si>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</si>
  <si>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</si>
  <si>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</si>
  <si>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</si>
  <si>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</si>
  <si>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</si>
  <si>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</si>
  <si>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</si>
  <si>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</si>
  <si>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</si>
  <si>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</si>
  <si>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</si>
  <si>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</si>
  <si>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</si>
  <si>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</si>
  <si>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</si>
  <si>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</si>
  <si>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</si>
  <si>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</si>
  <si>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</si>
  <si>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</si>
  <si>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</si>
  <si>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</si>
  <si>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</si>
  <si>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</si>
  <si>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</si>
  <si>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</si>
  <si>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</si>
  <si>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</si>
  <si>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</si>
  <si>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</si>
  <si>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</si>
  <si>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</si>
  <si>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</si>
  <si>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</si>
  <si>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</si>
  <si>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</si>
  <si>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</si>
  <si>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</si>
  <si>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</si>
  <si>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</si>
  <si>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</si>
  <si>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</si>
  <si>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</si>
  <si>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</si>
  <si>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</si>
  <si>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</si>
  <si>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</si>
  <si>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</si>
  <si>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</si>
  <si>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</si>
  <si>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</si>
  <si>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</si>
  <si>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</si>
  <si>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</si>
  <si>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</si>
  <si>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</si>
  <si>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</si>
  <si>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</si>
  <si>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</si>
  <si>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</si>
  <si>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</si>
  <si>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</si>
  <si>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</si>
  <si>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</si>
  <si>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</si>
  <si>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</si>
  <si>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</si>
  <si>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</si>
  <si>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</si>
  <si>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</si>
  <si>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</si>
  <si>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</si>
  <si>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</si>
  <si>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</si>
  <si>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</si>
  <si>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</si>
  <si>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</si>
  <si>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</si>
  <si>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</si>
  <si>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</si>
  <si>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</si>
  <si>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</si>
  <si>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</si>
  <si>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</si>
  <si>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</si>
  <si>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</si>
  <si>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</si>
  <si>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</si>
  <si>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</si>
  <si>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</si>
  <si>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</si>
  <si>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</si>
  <si>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</si>
  <si>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</si>
  <si>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</si>
  <si>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</si>
  <si>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</si>
  <si>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</si>
  <si>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</si>
  <si>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</si>
  <si>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</si>
  <si>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</si>
  <si>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</si>
  <si>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</si>
  <si>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</si>
  <si>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</si>
  <si>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</si>
  <si>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</si>
  <si>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</si>
  <si>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</si>
  <si>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</si>
  <si>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</si>
  <si>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</si>
  <si>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</si>
  <si>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</si>
  <si>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</si>
  <si>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</si>
  <si>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</si>
  <si>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</si>
  <si>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</si>
  <si>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</si>
  <si>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</si>
  <si>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</si>
  <si>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</si>
  <si>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</si>
  <si>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</si>
  <si>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</si>
  <si>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</si>
  <si>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</si>
  <si>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</si>
  <si>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</si>
  <si>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</si>
  <si>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</si>
  <si>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</si>
  <si>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</si>
  <si>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</si>
  <si>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</si>
  <si>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</si>
  <si>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</si>
  <si>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</si>
  <si>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</si>
  <si>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</si>
  <si>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</si>
  <si>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</si>
  <si>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</si>
  <si>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</si>
  <si>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</si>
  <si>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</si>
  <si>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</si>
  <si>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</si>
  <si>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</si>
  <si>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</si>
  <si>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</si>
  <si>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</si>
  <si>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</si>
  <si>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</si>
  <si>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</si>
  <si>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</si>
  <si>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</si>
  <si>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</si>
  <si>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</si>
  <si>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</si>
  <si>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</si>
  <si>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</si>
  <si>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</si>
  <si>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</si>
  <si>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</si>
  <si>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</si>
  <si>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</si>
  <si>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</si>
  <si>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</si>
  <si>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</si>
  <si>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</si>
  <si>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</si>
  <si>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</si>
  <si>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</si>
  <si>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</si>
  <si>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</si>
  <si>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</si>
  <si>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</si>
  <si>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</si>
  <si>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</si>
  <si>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</si>
  <si>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</si>
  <si>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</si>
  <si>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</si>
  <si>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</si>
  <si>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</si>
  <si>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</si>
  <si>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</si>
  <si>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</si>
  <si>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</si>
  <si>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</si>
  <si>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</si>
  <si>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</si>
  <si>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</si>
  <si>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</si>
  <si>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</si>
  <si>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</si>
  <si>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</si>
  <si>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</si>
  <si>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</si>
  <si>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</si>
  <si>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</si>
  <si>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</si>
  <si>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</si>
  <si>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</si>
  <si>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</si>
  <si>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</si>
  <si>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</si>
  <si>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</si>
  <si>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</si>
  <si>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</si>
  <si>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</si>
  <si>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</si>
  <si>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</si>
  <si>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</si>
  <si>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</si>
  <si>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</si>
  <si>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</si>
  <si>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</si>
  <si>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</si>
  <si>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</si>
  <si>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</si>
  <si>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</si>
  <si>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</si>
  <si>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</si>
  <si>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</si>
  <si>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</si>
  <si>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</si>
  <si>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</si>
  <si>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</si>
  <si>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</si>
  <si>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</si>
  <si>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</si>
  <si>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</si>
  <si>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</si>
  <si>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</si>
  <si>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</si>
  <si>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</si>
  <si>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</si>
  <si>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</si>
  <si>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</si>
  <si>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</si>
  <si>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</si>
  <si>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</si>
  <si>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</si>
  <si>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</si>
  <si>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</si>
  <si>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</si>
  <si>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</si>
  <si>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</si>
  <si>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</si>
  <si>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</si>
  <si>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</si>
  <si>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</si>
  <si>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</si>
  <si>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</si>
  <si>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</si>
  <si>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</si>
  <si>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</si>
  <si>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</si>
  <si>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</si>
  <si>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</si>
  <si>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</si>
  <si>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</si>
  <si>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</si>
  <si>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</si>
  <si>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</si>
  <si>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</si>
  <si>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</si>
  <si>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</si>
  <si>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</si>
  <si>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</si>
  <si>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</si>
  <si>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</si>
  <si>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</si>
  <si>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</si>
  <si>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</si>
  <si>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</si>
  <si>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</si>
  <si>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</si>
  <si>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</si>
  <si>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</si>
  <si>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</si>
  <si>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</si>
  <si>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</si>
  <si>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</si>
  <si>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</si>
  <si>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</si>
  <si>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</si>
  <si>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</si>
  <si>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</si>
  <si>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</si>
  <si>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</si>
  <si>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</si>
  <si>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</si>
  <si>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</si>
  <si>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</si>
  <si>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</si>
  <si>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</si>
  <si>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</si>
  <si>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</si>
  <si>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</si>
  <si>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</si>
  <si>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</si>
  <si>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</si>
  <si>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</si>
  <si>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</si>
  <si>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</si>
  <si>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</si>
  <si>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</si>
  <si>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</si>
  <si>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</si>
  <si>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</si>
  <si>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</si>
  <si>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</si>
  <si>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</si>
  <si>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</si>
  <si>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</si>
  <si>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</si>
  <si>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</si>
  <si>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</si>
  <si>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</si>
  <si>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</si>
  <si>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</si>
  <si>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</si>
  <si>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</si>
  <si>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</si>
  <si>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</si>
  <si>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</si>
  <si>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</si>
  <si>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</si>
  <si>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</si>
  <si>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</si>
  <si>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</si>
  <si>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</si>
  <si>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</si>
  <si>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</si>
  <si>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</si>
  <si>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</si>
  <si>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</si>
  <si>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</si>
  <si>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</si>
  <si>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</si>
  <si>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</si>
  <si>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</si>
  <si>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</si>
  <si>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</si>
  <si>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</si>
  <si>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</si>
  <si>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</si>
  <si>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</si>
  <si>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</si>
  <si>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</si>
  <si>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</si>
  <si>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</si>
  <si>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</si>
  <si>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</si>
  <si>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</si>
  <si>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</si>
  <si>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</si>
  <si>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</si>
  <si>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</si>
  <si>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</si>
  <si>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</si>
  <si>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</si>
  <si>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</si>
  <si>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</si>
  <si>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</si>
  <si>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</si>
  <si>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</si>
  <si>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</si>
  <si>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</si>
  <si>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</si>
  <si>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</si>
  <si>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</si>
  <si>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</si>
  <si>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</si>
  <si>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</si>
  <si>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</si>
  <si>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</si>
  <si>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</si>
  <si>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</si>
  <si>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</si>
  <si>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</si>
  <si>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</si>
  <si>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</si>
  <si>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</si>
  <si>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</si>
  <si>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</si>
  <si>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</si>
  <si>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</si>
  <si>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</si>
  <si>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</si>
  <si>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</si>
  <si>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</si>
  <si>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</si>
  <si>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</si>
  <si>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</si>
  <si>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</si>
  <si>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</si>
  <si>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</si>
  <si>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</si>
  <si>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</si>
  <si>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</si>
  <si>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</si>
  <si>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</si>
  <si>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</si>
  <si>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</si>
  <si>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</si>
  <si>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</si>
  <si>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</si>
  <si>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</si>
  <si>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</si>
  <si>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</si>
  <si>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</si>
  <si>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</si>
  <si>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</si>
  <si>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</si>
  <si>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</si>
  <si>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</si>
  <si>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</si>
  <si>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</si>
  <si>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</si>
  <si>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</si>
  <si>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</si>
  <si>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</si>
  <si>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</si>
  <si>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</si>
  <si>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</si>
  <si>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</si>
  <si>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</si>
  <si>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</si>
  <si>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</si>
  <si>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</si>
  <si>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</si>
  <si>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</si>
  <si>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</si>
  <si>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</si>
  <si>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</si>
  <si>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</si>
  <si>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</si>
  <si>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</si>
  <si>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</si>
  <si>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</si>
  <si>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</si>
  <si>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</si>
  <si>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</si>
  <si>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</si>
  <si>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</si>
  <si>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</si>
  <si>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</si>
  <si>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</si>
  <si>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</si>
  <si>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</si>
  <si>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</si>
  <si>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</si>
  <si>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</si>
  <si>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</si>
  <si>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</si>
  <si>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</si>
  <si>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</si>
  <si>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</si>
  <si>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</si>
  <si>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</si>
  <si>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</si>
  <si>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</si>
  <si>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</si>
  <si>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</si>
  <si>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</si>
  <si>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</si>
  <si>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</si>
  <si>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</si>
  <si>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</si>
  <si>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</si>
  <si>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</si>
  <si>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</si>
  <si>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</si>
  <si>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</si>
  <si>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</si>
  <si>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</si>
  <si>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</si>
  <si>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</si>
  <si>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</si>
  <si>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</si>
  <si>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</si>
  <si>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</si>
  <si>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</si>
  <si>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</si>
  <si>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</si>
  <si>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</si>
  <si>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</si>
  <si>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</si>
  <si>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</si>
  <si>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</si>
  <si>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</si>
  <si>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</si>
  <si>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</si>
  <si>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</si>
  <si>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</si>
  <si>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</si>
  <si>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</si>
  <si>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</si>
  <si>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</si>
  <si>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</si>
  <si>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</si>
  <si>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</si>
  <si>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</si>
  <si>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</si>
  <si>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</si>
  <si>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</si>
  <si>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</si>
  <si>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</si>
  <si>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</si>
  <si>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</si>
  <si>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</si>
  <si>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</si>
  <si>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</si>
  <si>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</si>
  <si>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</si>
  <si>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</si>
  <si>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</si>
  <si>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</si>
  <si>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</si>
  <si>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</si>
  <si>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</si>
  <si>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</si>
  <si>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</si>
  <si>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</si>
  <si>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</si>
  <si>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</si>
  <si>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</si>
  <si>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</si>
  <si>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</si>
  <si>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</si>
  <si>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</si>
  <si>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</si>
  <si>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</si>
  <si>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</si>
  <si>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</si>
  <si>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</si>
  <si>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</si>
  <si>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</si>
  <si>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</si>
  <si>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</si>
  <si>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</si>
  <si>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</si>
  <si>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</si>
  <si>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</si>
  <si>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</si>
  <si>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</si>
  <si>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</si>
  <si>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</si>
  <si>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</si>
  <si>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</si>
  <si>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</si>
  <si>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</si>
  <si>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</si>
  <si>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</si>
  <si>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</si>
  <si>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</si>
  <si>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</si>
  <si>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</si>
  <si>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</si>
  <si>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</si>
  <si>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</si>
  <si>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</si>
  <si>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</si>
  <si>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</si>
  <si>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</si>
  <si>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</si>
  <si>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</si>
  <si>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</si>
  <si>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</si>
  <si>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</si>
  <si>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</si>
  <si>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</si>
  <si>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</si>
  <si>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</si>
  <si>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</si>
  <si>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</si>
  <si>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</si>
  <si>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</si>
  <si>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</si>
  <si>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</si>
  <si>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</si>
  <si>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</si>
  <si>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</si>
  <si>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</si>
  <si>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</si>
  <si>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</si>
  <si>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</si>
  <si>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</si>
  <si>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</si>
  <si>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</si>
  <si>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</si>
  <si>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</si>
  <si>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</si>
  <si>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</si>
  <si>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</si>
  <si>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</si>
  <si>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</si>
  <si>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</si>
  <si>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</si>
  <si>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</si>
  <si>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</si>
  <si>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</si>
  <si>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</si>
  <si>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</si>
  <si>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</si>
  <si>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</si>
  <si>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</si>
  <si>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</si>
  <si>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</si>
  <si>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</si>
  <si>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</si>
  <si>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</si>
  <si>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</si>
  <si>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</si>
  <si>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</si>
  <si>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</si>
  <si>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</si>
  <si>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</si>
  <si>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</si>
  <si>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</si>
  <si>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</si>
  <si>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</si>
  <si>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</si>
  <si>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</si>
  <si>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</si>
  <si>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</si>
  <si>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</si>
  <si>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</si>
  <si>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</si>
  <si>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</si>
  <si>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</si>
  <si>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</si>
  <si>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</si>
  <si>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</si>
  <si>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</si>
  <si>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</si>
  <si>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</si>
  <si>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</si>
  <si>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</si>
  <si>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</si>
  <si>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</si>
  <si>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</si>
  <si>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</si>
  <si>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</si>
  <si>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</si>
  <si>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</si>
  <si>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</si>
  <si>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</si>
  <si>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</si>
  <si>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</si>
  <si>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</si>
  <si>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</si>
  <si>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</si>
  <si>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</si>
  <si>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</si>
  <si>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</si>
  <si>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</si>
  <si>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</si>
  <si>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</si>
  <si>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</si>
  <si>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</si>
  <si>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</si>
  <si>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</si>
  <si>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</si>
  <si>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</si>
  <si>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</si>
  <si>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</si>
  <si>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</si>
  <si>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</si>
  <si>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</si>
  <si>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</si>
  <si>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</si>
  <si>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</si>
  <si>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</si>
  <si>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</si>
  <si>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</si>
  <si>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</si>
  <si>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</si>
  <si>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</si>
  <si>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</si>
  <si>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</si>
  <si>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</si>
  <si>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</si>
  <si>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</si>
  <si>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</si>
  <si>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</si>
  <si>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</si>
  <si>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</si>
  <si>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</si>
  <si>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</si>
  <si>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</si>
  <si>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</si>
  <si>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</si>
  <si>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</si>
  <si>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</si>
  <si>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</si>
  <si>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</si>
  <si>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</si>
  <si>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</si>
  <si>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</si>
  <si>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</si>
  <si>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</si>
  <si>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</si>
  <si>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</si>
  <si>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</si>
  <si>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</si>
  <si>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</si>
  <si>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</si>
  <si>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</si>
  <si>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</si>
  <si>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</si>
  <si>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</si>
  <si>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</si>
  <si>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</si>
  <si>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</si>
  <si>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</si>
  <si>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</si>
  <si>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</si>
  <si>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</si>
  <si>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</si>
  <si>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</si>
  <si>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</si>
  <si>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</si>
  <si>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</si>
  <si>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</si>
  <si>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</si>
  <si>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</si>
  <si>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</si>
  <si>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</si>
  <si>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</si>
  <si>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</si>
  <si>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</si>
  <si>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</si>
  <si>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</si>
  <si>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</si>
  <si>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</si>
  <si>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</si>
  <si>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</si>
  <si>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</si>
  <si>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</si>
  <si>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</si>
  <si>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</si>
  <si>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</si>
  <si>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</si>
  <si>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</si>
  <si>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</si>
  <si>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</si>
  <si>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</si>
  <si>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</si>
  <si>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</si>
  <si>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</si>
  <si>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</si>
  <si>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</si>
  <si>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</si>
  <si>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</si>
  <si>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</si>
  <si>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</si>
  <si>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</si>
  <si>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</si>
  <si>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</si>
  <si>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</si>
  <si>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</si>
  <si>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</si>
  <si>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</si>
  <si>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</si>
  <si>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</si>
  <si>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</si>
  <si>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</si>
  <si>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</si>
  <si>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</si>
  <si>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</si>
  <si>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</si>
  <si>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</si>
  <si>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</si>
  <si>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</si>
  <si>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</si>
  <si>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</si>
  <si>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</si>
  <si>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</si>
  <si>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</si>
  <si>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</si>
  <si>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</si>
  <si>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</si>
  <si>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</si>
  <si>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</si>
  <si>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</si>
  <si>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</si>
  <si>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</si>
  <si>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</si>
  <si>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</si>
  <si>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</si>
  <si>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</si>
  <si>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</si>
  <si>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</si>
  <si>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</si>
  <si>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</si>
  <si>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</si>
  <si>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</si>
  <si>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</si>
  <si>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</si>
  <si>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</si>
  <si>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</si>
  <si>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</si>
  <si>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</si>
  <si>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</si>
  <si>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</si>
  <si>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</si>
  <si>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</si>
  <si>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</si>
  <si>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</si>
  <si>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</si>
  <si>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</si>
  <si>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</si>
  <si>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</si>
  <si>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</si>
  <si>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</si>
  <si>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</si>
  <si>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</si>
  <si>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</si>
  <si>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</si>
  <si>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</si>
  <si>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</si>
  <si>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</si>
  <si>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</si>
  <si>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</si>
  <si>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</si>
  <si>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</si>
  <si>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</si>
  <si>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</si>
  <si>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</si>
  <si>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</si>
  <si>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</si>
  <si>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</si>
  <si>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</si>
  <si>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</si>
  <si>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</si>
  <si>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</si>
  <si>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</si>
  <si>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</si>
  <si>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</si>
  <si>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</si>
  <si>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</si>
  <si>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</si>
  <si>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</si>
  <si>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</si>
  <si>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</si>
  <si>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</si>
  <si>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</si>
  <si>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</si>
  <si>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</si>
  <si>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</si>
  <si>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</si>
  <si>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</si>
  <si>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</si>
  <si>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</si>
  <si>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</si>
  <si>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</si>
  <si>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</si>
  <si>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</si>
  <si>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</si>
  <si>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</si>
  <si>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</si>
  <si>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</si>
  <si>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</si>
  <si>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</si>
  <si>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</si>
  <si>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</si>
  <si>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</si>
  <si>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</si>
  <si>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</si>
  <si>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</si>
  <si>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</si>
  <si>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</si>
  <si>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</si>
  <si>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</si>
  <si>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</si>
  <si>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</si>
  <si>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</si>
  <si>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</si>
  <si>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</si>
  <si>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</si>
  <si>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</si>
  <si>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</si>
  <si>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</si>
  <si>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</si>
  <si>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</si>
  <si>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</si>
  <si>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</si>
  <si>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</si>
  <si>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</si>
  <si>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</si>
  <si>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</si>
  <si>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</si>
  <si>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</si>
  <si>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</si>
  <si>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</si>
  <si>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</si>
  <si>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</si>
  <si>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</si>
  <si>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</si>
  <si>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</si>
  <si>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</si>
  <si>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</si>
  <si>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</si>
  <si>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</si>
  <si>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</si>
  <si>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</si>
  <si>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</si>
  <si>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</si>
  <si>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</si>
  <si>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</si>
  <si>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</si>
  <si>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</si>
  <si>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</si>
  <si>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</si>
  <si>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</si>
  <si>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</si>
  <si>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</si>
  <si>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</si>
  <si>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</si>
  <si>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</si>
  <si>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</si>
  <si>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</si>
  <si>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</si>
  <si>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</si>
  <si>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</si>
  <si>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</si>
  <si>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</si>
  <si>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</si>
  <si>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</si>
  <si>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</si>
  <si>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</si>
  <si>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</si>
  <si>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</si>
  <si>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</si>
  <si>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</si>
  <si>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</si>
  <si>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</si>
  <si>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</si>
  <si>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</si>
  <si>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</si>
  <si>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</si>
  <si>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</si>
  <si>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</si>
  <si>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</si>
  <si>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</si>
  <si>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</si>
  <si>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</si>
  <si>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</si>
  <si>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</si>
  <si>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</si>
  <si>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</si>
  <si>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</si>
  <si>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</si>
  <si>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</si>
  <si>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</si>
  <si>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</si>
  <si>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</si>
  <si>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</si>
  <si>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</si>
  <si>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</si>
  <si>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</si>
  <si>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</si>
  <si>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</si>
  <si>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</si>
  <si>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</si>
  <si>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</si>
  <si>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</si>
  <si>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</si>
  <si>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</si>
  <si>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</si>
  <si>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</si>
  <si>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</si>
  <si>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</si>
  <si>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</si>
  <si>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</si>
  <si>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</si>
  <si>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</si>
  <si>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</si>
  <si>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</si>
  <si>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</si>
  <si>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</si>
  <si>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</si>
  <si>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</si>
  <si>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</si>
  <si>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</si>
  <si>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</si>
  <si>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</si>
  <si>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</si>
  <si>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</si>
  <si>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</si>
  <si>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</si>
  <si>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</si>
  <si>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</si>
  <si>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</si>
  <si>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</si>
  <si>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</si>
  <si>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</si>
  <si>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</si>
  <si>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</si>
  <si>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</si>
  <si>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</si>
  <si>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</si>
  <si>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</si>
  <si>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</si>
  <si>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</si>
  <si>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</si>
  <si>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</si>
  <si>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</si>
  <si>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</si>
  <si>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</si>
  <si>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</si>
  <si>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</si>
  <si>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</si>
  <si>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</si>
  <si>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</si>
  <si>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</si>
  <si>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</si>
  <si>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</si>
  <si>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</si>
  <si>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</si>
  <si>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</si>
  <si>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</si>
  <si>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</si>
  <si>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</si>
  <si>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</si>
  <si>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</si>
  <si>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</si>
  <si>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</si>
  <si>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</si>
  <si>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</si>
  <si>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</si>
  <si>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</si>
  <si>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</si>
  <si>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</si>
  <si>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</si>
  <si>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</si>
  <si>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</si>
  <si>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</si>
  <si>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</si>
  <si>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</si>
  <si>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</si>
  <si>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</si>
  <si>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</si>
  <si>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</si>
  <si>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</si>
  <si>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</si>
  <si>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</si>
  <si>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</si>
  <si>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</si>
  <si>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</si>
  <si>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</si>
  <si>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</si>
  <si>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</si>
  <si>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</si>
  <si>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</si>
  <si>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</si>
  <si>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</si>
  <si>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</si>
  <si>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</si>
  <si>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</si>
  <si>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</si>
  <si>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</si>
  <si>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</si>
  <si>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</si>
  <si>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</si>
  <si>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</si>
  <si>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</si>
  <si>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</si>
  <si>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</si>
  <si>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</si>
  <si>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</si>
  <si>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</si>
  <si>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</si>
  <si>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</si>
  <si>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</si>
  <si>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</si>
  <si>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</si>
  <si>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</si>
  <si>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</si>
  <si>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</si>
  <si>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</si>
  <si>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</si>
  <si>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</si>
  <si>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</si>
  <si>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</si>
  <si>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</si>
  <si>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</si>
  <si>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</si>
  <si>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</si>
  <si>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</si>
  <si>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</si>
  <si>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</si>
  <si>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</si>
  <si>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</si>
  <si>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</si>
  <si>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</si>
  <si>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</si>
  <si>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</si>
  <si>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</si>
  <si>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</si>
  <si>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</si>
  <si>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</si>
  <si>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</si>
  <si>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</si>
  <si>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</si>
  <si>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</si>
  <si>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</si>
  <si>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</si>
  <si>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</si>
  <si>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</si>
  <si>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</si>
  <si>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</si>
  <si>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</si>
  <si>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</si>
  <si>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</si>
  <si>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</si>
  <si>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</si>
  <si>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</si>
  <si>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</si>
  <si>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</si>
  <si>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</si>
  <si>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</si>
  <si>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</si>
  <si>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</si>
  <si>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</si>
  <si>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</si>
  <si>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</si>
  <si>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</si>
  <si>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</si>
  <si>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</si>
  <si>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</si>
  <si>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</si>
  <si>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</si>
  <si>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</si>
  <si>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</si>
  <si>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</si>
  <si>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</si>
  <si>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</si>
  <si>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</si>
  <si>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</si>
  <si>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</si>
  <si>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</si>
  <si>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</si>
  <si>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</si>
  <si>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</si>
  <si>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</si>
  <si>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</si>
  <si>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</si>
  <si>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</si>
  <si>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</si>
  <si>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</si>
  <si>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</si>
  <si>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</si>
  <si>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</si>
  <si>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</si>
  <si>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</si>
  <si>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</si>
  <si>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</si>
  <si>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</si>
  <si>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</si>
  <si>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</si>
  <si>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</si>
  <si>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</si>
  <si>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</si>
  <si>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</si>
  <si>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</si>
  <si>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</si>
  <si>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</si>
  <si>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</si>
  <si>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</si>
  <si>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</si>
  <si>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</si>
  <si>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</si>
  <si>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</si>
  <si>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</si>
  <si>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</si>
  <si>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</si>
  <si>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</si>
  <si>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</si>
  <si>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</si>
  <si>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</si>
  <si>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</si>
  <si>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</si>
  <si>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</si>
  <si>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</si>
  <si>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</si>
  <si>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</si>
  <si>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</si>
  <si>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</si>
  <si>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</si>
  <si>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</si>
  <si>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</si>
  <si>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</si>
  <si>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</si>
  <si>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</si>
  <si>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</si>
  <si>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</si>
  <si>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</si>
  <si>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</si>
  <si>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</si>
  <si>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</si>
  <si>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</si>
  <si>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</si>
  <si>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</si>
  <si>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</si>
  <si>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</si>
  <si>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</si>
  <si>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</si>
  <si>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</si>
  <si>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</si>
  <si>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</si>
  <si>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</si>
  <si>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</si>
  <si>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</si>
  <si>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</si>
  <si>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</si>
  <si>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</si>
  <si>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</si>
  <si>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</si>
  <si>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</si>
  <si>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</si>
  <si>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</si>
  <si>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</si>
  <si>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</si>
  <si>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</si>
  <si>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</si>
  <si>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</si>
  <si>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</si>
  <si>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</si>
  <si>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</si>
  <si>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</si>
  <si>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</si>
  <si>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</si>
  <si>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</si>
  <si>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</si>
  <si>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</si>
  <si>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</si>
  <si>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</si>
  <si>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</si>
  <si>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</si>
  <si>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</si>
  <si>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</si>
  <si>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</si>
  <si>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</si>
  <si>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</si>
  <si>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</si>
  <si>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</si>
  <si>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</si>
  <si>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</si>
  <si>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</si>
  <si>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</si>
  <si>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</si>
  <si>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</si>
  <si>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</si>
  <si>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</si>
  <si>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</si>
  <si>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</si>
  <si>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</si>
  <si>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</si>
  <si>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</si>
  <si>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</si>
  <si>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</si>
  <si>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</si>
  <si>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</si>
  <si>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</si>
  <si>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</si>
  <si>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</si>
  <si>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</si>
  <si>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</si>
  <si>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</si>
  <si>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</si>
  <si>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</si>
  <si>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</si>
  <si>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</si>
  <si>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</si>
  <si>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</si>
  <si>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</si>
  <si>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</si>
  <si>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</si>
  <si>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</si>
  <si>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</si>
  <si>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</si>
  <si>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</si>
  <si>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</si>
  <si>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</si>
  <si>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</si>
  <si>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</si>
  <si>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</si>
  <si>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</si>
  <si>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</si>
  <si>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</si>
  <si>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</si>
  <si>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</si>
  <si>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</si>
  <si>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</si>
  <si>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</si>
  <si>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</si>
  <si>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</si>
  <si>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</si>
  <si>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</si>
  <si>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</si>
  <si>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</si>
  <si>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</si>
  <si>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</si>
  <si>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</si>
  <si>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</si>
  <si>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</si>
  <si>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</si>
  <si>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</si>
  <si>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</si>
  <si>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</si>
  <si>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</si>
  <si>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</si>
  <si>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</si>
  <si>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</si>
  <si>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</si>
  <si>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</si>
  <si>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</si>
  <si>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</si>
  <si>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</si>
  <si>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</si>
  <si>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</si>
  <si>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</si>
  <si>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</si>
  <si>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</si>
  <si>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</si>
  <si>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</si>
  <si>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</si>
  <si>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</si>
  <si>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</si>
  <si>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</si>
  <si>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</si>
  <si>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</si>
  <si>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</si>
  <si>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</si>
  <si>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</si>
  <si>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</si>
  <si>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</si>
  <si>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</si>
  <si>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</si>
  <si>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</si>
  <si>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</si>
  <si>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</si>
  <si>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</si>
  <si>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</si>
  <si>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</si>
  <si>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</si>
  <si>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</si>
  <si>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</si>
  <si>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</si>
  <si>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</si>
  <si>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</si>
  <si>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</si>
  <si>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</si>
  <si>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</si>
  <si>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</si>
  <si>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</si>
  <si>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</si>
  <si>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</si>
  <si>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</si>
  <si>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</si>
  <si>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</si>
  <si>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</si>
  <si>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</si>
  <si>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</si>
  <si>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</si>
  <si>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</si>
  <si>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</si>
  <si>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</si>
  <si>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</si>
  <si>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</si>
  <si>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</si>
  <si>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</si>
  <si>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</si>
  <si>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</si>
  <si>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</si>
  <si>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</si>
  <si>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</si>
  <si>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</si>
  <si>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</si>
  <si>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</si>
  <si>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</si>
  <si>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</si>
  <si>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</si>
  <si>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</si>
  <si>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</si>
  <si>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</si>
  <si>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</si>
  <si>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</si>
  <si>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</si>
  <si>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</si>
  <si>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</si>
  <si>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</si>
  <si>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</si>
  <si>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</si>
  <si>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</si>
  <si>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</si>
  <si>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</si>
  <si>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</si>
  <si>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</si>
  <si>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</si>
  <si>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</si>
  <si>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</si>
  <si>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</si>
  <si>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</si>
  <si>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</si>
  <si>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</si>
  <si>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</si>
  <si>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</si>
  <si>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</si>
  <si>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</si>
  <si>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</si>
  <si>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</si>
  <si>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</si>
  <si>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</si>
  <si>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</si>
  <si>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</si>
  <si>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</si>
  <si>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</si>
  <si>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</si>
  <si>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</si>
  <si>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</si>
  <si>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</si>
  <si>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</si>
  <si>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</si>
  <si>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</si>
  <si>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</si>
  <si>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</si>
  <si>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</si>
  <si>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</si>
  <si>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</si>
  <si>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</si>
  <si>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</si>
  <si>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</si>
  <si>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</si>
  <si>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</si>
  <si>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</si>
  <si>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</si>
  <si>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</si>
  <si>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</si>
  <si>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</si>
  <si>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</si>
  <si>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</si>
  <si>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</si>
  <si>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</si>
  <si>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</si>
  <si>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</si>
  <si>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</si>
  <si>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</si>
  <si>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</si>
  <si>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</si>
  <si>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</si>
  <si>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</si>
  <si>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</si>
  <si>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</si>
  <si>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</si>
  <si>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</si>
  <si>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</si>
  <si>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</si>
  <si>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</si>
  <si>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</si>
  <si>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</si>
  <si>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</si>
  <si>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</si>
  <si>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</si>
  <si>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</si>
  <si>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</si>
  <si>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</si>
  <si>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</si>
  <si>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</si>
  <si>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</si>
  <si>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</si>
  <si>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</si>
  <si>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</si>
  <si>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</si>
  <si>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</si>
  <si>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</si>
  <si>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</si>
  <si>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</si>
  <si>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</si>
  <si>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</si>
  <si>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</si>
  <si>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</si>
  <si>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</si>
  <si>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</si>
  <si>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</si>
  <si>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</si>
  <si>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</si>
  <si>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</si>
  <si>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</si>
  <si>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</si>
  <si>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</si>
  <si>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</si>
  <si>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</si>
  <si>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</si>
  <si>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</si>
  <si>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</si>
  <si>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</si>
  <si>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</si>
  <si>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</si>
  <si>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</si>
  <si>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</si>
  <si>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</si>
  <si>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</si>
  <si>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</si>
  <si>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</si>
  <si>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</si>
  <si>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</si>
  <si>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</si>
  <si>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</si>
  <si>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</si>
  <si>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</si>
  <si>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</si>
  <si>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</si>
  <si>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</si>
  <si>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</si>
  <si>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</si>
  <si>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</si>
  <si>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</si>
  <si>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</si>
  <si>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</si>
  <si>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</si>
  <si>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</si>
  <si>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</si>
  <si>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</si>
  <si>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</si>
  <si>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</si>
  <si>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</si>
  <si>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</si>
  <si>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</si>
  <si>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</si>
  <si>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</si>
  <si>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</si>
  <si>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</si>
  <si>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</si>
  <si>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</si>
  <si>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</si>
  <si>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</si>
  <si>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</si>
  <si>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</si>
  <si>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</si>
  <si>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</si>
  <si>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</si>
  <si>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</si>
  <si>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</si>
  <si>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</si>
  <si>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</si>
  <si>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</si>
  <si>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</si>
  <si>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</si>
  <si>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</si>
  <si>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</si>
  <si>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</si>
  <si>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</si>
  <si>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</si>
  <si>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</si>
  <si>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</si>
  <si>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</si>
  <si>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</si>
  <si>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</si>
  <si>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</si>
  <si>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</si>
  <si>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</si>
  <si>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</si>
  <si>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</si>
  <si>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</si>
  <si>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</si>
  <si>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</si>
  <si>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</si>
  <si>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</si>
  <si>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</si>
  <si>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</si>
  <si>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</si>
  <si>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</si>
  <si>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</si>
  <si>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</si>
  <si>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</si>
  <si>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</si>
  <si>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</si>
  <si>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</si>
  <si>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</si>
  <si>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</si>
  <si>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</si>
  <si>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</si>
  <si>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</si>
  <si>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</si>
  <si>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</si>
  <si>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</si>
  <si>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</si>
  <si>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</si>
  <si>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</si>
  <si>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</si>
  <si>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</si>
  <si>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</si>
  <si>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</si>
  <si>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</si>
  <si>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</si>
  <si>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</si>
  <si>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</si>
  <si>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</si>
  <si>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</si>
  <si>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</si>
  <si>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</si>
  <si>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</si>
  <si>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</si>
  <si>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</si>
  <si>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</si>
  <si>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</si>
  <si>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</si>
  <si>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</si>
  <si>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</si>
  <si>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</si>
  <si>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</si>
  <si>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</si>
  <si>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</si>
  <si>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</si>
  <si>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</si>
  <si>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</si>
  <si>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</si>
  <si>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</si>
  <si>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</si>
  <si>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</si>
  <si>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</si>
  <si>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</si>
  <si>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</si>
  <si>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</si>
  <si>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</si>
  <si>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</si>
  <si>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</si>
  <si>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</si>
  <si>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</si>
  <si>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</si>
  <si>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</si>
  <si>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</si>
  <si>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</si>
  <si>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</si>
  <si>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</si>
  <si>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</si>
  <si>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</si>
  <si>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</si>
  <si>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</si>
  <si>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</si>
  <si>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</si>
  <si>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</si>
  <si>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</si>
  <si>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</si>
  <si>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</si>
  <si>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</si>
  <si>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</si>
  <si>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</si>
  <si>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</si>
  <si>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</si>
  <si>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</si>
  <si>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</si>
  <si>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</si>
  <si>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</si>
  <si>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</si>
  <si>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</si>
  <si>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</si>
  <si>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</si>
  <si>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</si>
  <si>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</si>
  <si>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</si>
  <si>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</si>
  <si>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</si>
  <si>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</si>
  <si>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</si>
  <si>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</si>
  <si>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</si>
  <si>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</si>
  <si>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</si>
  <si>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</si>
  <si>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</si>
  <si>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</si>
  <si>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</si>
  <si>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</si>
  <si>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</si>
  <si>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</si>
  <si>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</si>
  <si>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</si>
  <si>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</si>
  <si>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</si>
  <si>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</si>
  <si>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</si>
  <si>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</si>
  <si>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</si>
  <si>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</si>
  <si>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</si>
  <si>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</si>
  <si>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</si>
  <si>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</si>
  <si>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</si>
  <si>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</si>
  <si>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</si>
  <si>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</si>
  <si>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</si>
  <si>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</si>
  <si>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</si>
  <si>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</si>
  <si>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</si>
  <si>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</si>
  <si>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</si>
  <si>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</si>
  <si>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</si>
  <si>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</si>
  <si>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</si>
  <si>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</si>
  <si>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</si>
  <si>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</si>
  <si>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</si>
  <si>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</si>
  <si>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</si>
  <si>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</si>
  <si>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</si>
  <si>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</si>
  <si>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</si>
  <si>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</si>
  <si>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</si>
  <si>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</si>
  <si>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</si>
  <si>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</si>
  <si>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</si>
  <si>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</si>
  <si>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</si>
  <si>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</si>
  <si>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</si>
  <si>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</si>
  <si>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</si>
  <si>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</si>
  <si>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</si>
  <si>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</si>
  <si>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</si>
  <si>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</si>
  <si>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</si>
  <si>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</si>
  <si>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</si>
  <si>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</si>
  <si>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</si>
  <si>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</si>
  <si>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</si>
  <si>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</si>
  <si>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</si>
  <si>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</si>
  <si>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</si>
  <si>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</si>
  <si>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</si>
  <si>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</si>
  <si>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</si>
  <si>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</si>
  <si>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</si>
  <si>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</si>
  <si>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</si>
  <si>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</si>
  <si>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</si>
  <si>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</si>
  <si>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</si>
  <si>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</si>
  <si>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</si>
  <si>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</si>
  <si>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</si>
  <si>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</si>
  <si>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</si>
  <si>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</si>
  <si>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</si>
  <si>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</si>
  <si>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</si>
  <si>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</si>
  <si>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</si>
  <si>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</si>
  <si>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</si>
  <si>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</si>
  <si>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</si>
  <si>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</si>
  <si>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</si>
  <si>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</si>
  <si>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</si>
  <si>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</si>
  <si>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</si>
  <si>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</si>
  <si>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</si>
  <si>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</si>
  <si>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</si>
  <si>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</si>
  <si>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</si>
  <si>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</si>
  <si>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</si>
  <si>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</si>
  <si>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</si>
  <si>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</si>
  <si>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</si>
  <si>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</si>
  <si>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</si>
  <si>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</si>
  <si>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</si>
  <si>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</si>
  <si>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</si>
  <si>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</si>
  <si>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</si>
  <si>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</si>
  <si>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</si>
  <si>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</si>
  <si>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</si>
  <si>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</si>
  <si>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</si>
  <si>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</si>
  <si>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</si>
  <si>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</si>
  <si>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</si>
  <si>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</si>
  <si>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</si>
  <si>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</si>
  <si>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</si>
  <si>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</si>
  <si>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</si>
  <si>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</si>
  <si>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</si>
  <si>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</si>
  <si>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</si>
  <si>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</si>
  <si>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</si>
  <si>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</si>
  <si>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</si>
  <si>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</si>
  <si>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</si>
  <si>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</si>
  <si>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</si>
  <si>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</si>
  <si>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</si>
  <si>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</si>
  <si>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</si>
  <si>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</si>
  <si>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</si>
  <si>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</si>
  <si>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</si>
  <si>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</si>
  <si>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</si>
  <si>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</si>
  <si>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</si>
  <si>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</si>
  <si>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</si>
  <si>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</si>
  <si>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</si>
  <si>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</si>
  <si>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</si>
  <si>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</si>
  <si>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</si>
  <si>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</si>
  <si>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</si>
  <si>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</si>
  <si>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</si>
  <si>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</si>
  <si>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</si>
  <si>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</si>
  <si>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</si>
  <si>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</si>
  <si>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</si>
  <si>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</si>
  <si>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</si>
  <si>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</si>
  <si>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</si>
  <si>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</si>
  <si>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</si>
  <si>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</si>
  <si>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</si>
  <si>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</si>
  <si>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</si>
  <si>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</si>
  <si>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</si>
  <si>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</si>
  <si>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</si>
  <si>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</si>
  <si>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</si>
  <si>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</si>
  <si>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</si>
  <si>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</si>
  <si>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</si>
  <si>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</si>
  <si>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</si>
  <si>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</si>
  <si>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</si>
  <si>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</si>
  <si>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</si>
  <si>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</si>
  <si>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</si>
  <si>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</si>
  <si>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</si>
  <si>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</si>
  <si>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</si>
  <si>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</si>
  <si>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</si>
  <si>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</si>
  <si>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</si>
  <si>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</si>
  <si>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</si>
  <si>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</si>
  <si>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</si>
  <si>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</si>
  <si>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</si>
  <si>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</si>
  <si>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</si>
  <si>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</si>
  <si>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</si>
  <si>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</si>
  <si>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</si>
  <si>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</si>
  <si>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</si>
  <si>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</si>
  <si>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</si>
  <si>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</si>
  <si>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</si>
  <si>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</si>
  <si>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</si>
  <si>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</si>
  <si>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</si>
  <si>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</si>
  <si>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</si>
  <si>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</si>
  <si>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</si>
  <si>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</si>
  <si>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</si>
  <si>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</si>
  <si>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</si>
  <si>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</si>
  <si>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</si>
  <si>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</si>
  <si>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</si>
  <si>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</si>
  <si>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</si>
  <si>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</si>
  <si>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</si>
  <si>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</si>
  <si>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</si>
  <si>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</si>
  <si>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</si>
  <si>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</si>
  <si>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</si>
  <si>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</si>
  <si>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</si>
  <si>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</si>
  <si>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</si>
  <si>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</si>
  <si>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</si>
  <si>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</si>
  <si>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</si>
  <si>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</si>
  <si>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</si>
  <si>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</si>
  <si>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</si>
  <si>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</si>
  <si>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</si>
  <si>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</si>
  <si>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</si>
  <si>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</si>
  <si>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</si>
  <si>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</si>
  <si>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</si>
  <si>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</si>
  <si>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</si>
  <si>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</si>
  <si>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</si>
  <si>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</si>
  <si>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</si>
  <si>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</si>
  <si>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</si>
  <si>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</si>
  <si>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</si>
  <si>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</si>
  <si>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</si>
  <si>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</si>
  <si>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</si>
  <si>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</si>
  <si>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</si>
  <si>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</si>
  <si>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</si>
  <si>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</si>
  <si>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</si>
  <si>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</si>
  <si>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</si>
  <si>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</si>
  <si>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</si>
  <si>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</si>
  <si>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</si>
  <si>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</si>
  <si>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</si>
  <si>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</si>
  <si>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</si>
  <si>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</si>
  <si>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</si>
  <si>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</si>
  <si>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</si>
  <si>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</si>
  <si>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</si>
  <si>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</si>
  <si>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</si>
  <si>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</si>
  <si>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</si>
  <si>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</si>
  <si>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</si>
  <si>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</si>
  <si>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</si>
  <si>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</si>
  <si>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</si>
  <si>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</si>
  <si>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</si>
  <si>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</si>
  <si>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</si>
  <si>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</si>
  <si>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</si>
  <si>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</si>
  <si>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</si>
  <si>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</si>
  <si>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</si>
  <si>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</si>
  <si>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</si>
  <si>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</si>
  <si>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</si>
  <si>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</si>
  <si>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</si>
  <si>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</si>
  <si>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</si>
  <si>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</si>
  <si>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</si>
  <si>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</si>
  <si>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</si>
  <si>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</si>
  <si>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</si>
  <si>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</si>
  <si>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</si>
  <si>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</si>
  <si>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</si>
  <si>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</si>
  <si>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</si>
  <si>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</si>
  <si>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</si>
  <si>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</si>
  <si>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</si>
  <si>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</si>
  <si>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</si>
  <si>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</si>
  <si>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</si>
  <si>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</si>
  <si>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</si>
  <si>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</si>
  <si>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</si>
  <si>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</si>
  <si>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</si>
  <si>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</si>
  <si>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</si>
  <si>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</si>
  <si>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</si>
  <si>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</si>
  <si>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</si>
  <si>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</si>
  <si>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</si>
  <si>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</si>
  <si>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</si>
  <si>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</si>
  <si>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</si>
  <si>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</si>
  <si>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</si>
  <si>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</si>
  <si>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</si>
  <si>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</si>
  <si>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</si>
  <si>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</si>
  <si>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</si>
  <si>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</si>
  <si>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</si>
  <si>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</si>
  <si>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</si>
  <si>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</si>
  <si>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</si>
  <si>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</si>
  <si>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</si>
  <si>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</si>
  <si>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</si>
  <si>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</si>
  <si>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</si>
  <si>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</si>
  <si>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</si>
  <si>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</si>
  <si>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</si>
  <si>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</si>
  <si>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</si>
  <si>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</si>
  <si>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</si>
  <si>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</si>
  <si>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</si>
  <si>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</si>
  <si>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</si>
  <si>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</si>
  <si>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</si>
  <si>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</si>
  <si>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</si>
  <si>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</si>
  <si>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</si>
  <si>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</si>
  <si>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</si>
  <si>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</si>
  <si>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</si>
  <si>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</si>
  <si>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</si>
  <si>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</si>
  <si>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</si>
  <si>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</si>
  <si>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</si>
  <si>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</si>
  <si>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</si>
  <si>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</si>
  <si>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</si>
  <si>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</si>
  <si>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</si>
  <si>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</si>
  <si>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</si>
  <si>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</si>
  <si>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</si>
  <si>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</si>
  <si>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</si>
  <si>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</si>
  <si>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</si>
  <si>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</si>
  <si>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</si>
  <si>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</si>
  <si>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</si>
  <si>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</si>
  <si>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</si>
  <si>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</si>
  <si>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</si>
  <si>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</si>
  <si>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</si>
  <si>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</si>
  <si>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</si>
  <si>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</si>
  <si>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</si>
  <si>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</si>
  <si>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</si>
  <si>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</si>
  <si>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</si>
  <si>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</si>
  <si>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</si>
  <si>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</si>
  <si>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</si>
  <si>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</si>
  <si>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</si>
  <si>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</si>
  <si>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</si>
  <si>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</si>
  <si>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</si>
  <si>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</si>
  <si>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</si>
  <si>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</si>
  <si>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</si>
  <si>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</si>
  <si>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</si>
  <si>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</si>
  <si>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</si>
  <si>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</si>
  <si>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</si>
  <si>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</si>
  <si>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</si>
  <si>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</si>
  <si>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</si>
  <si>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</si>
  <si>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</si>
  <si>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</si>
  <si>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</si>
  <si>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</si>
  <si>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</si>
  <si>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</si>
  <si>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</si>
  <si>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</si>
  <si>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</si>
  <si>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</si>
  <si>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</si>
  <si>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</si>
  <si>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</si>
  <si>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</si>
  <si>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</si>
  <si>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</si>
  <si>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</si>
  <si>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</si>
  <si>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</si>
  <si>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</si>
  <si>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</si>
  <si>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</si>
  <si>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</si>
  <si>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</si>
  <si>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</si>
  <si>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</si>
  <si>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</si>
  <si>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</si>
  <si>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</si>
  <si>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</si>
  <si>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</si>
  <si>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</si>
  <si>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</si>
  <si>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</si>
  <si>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</si>
  <si>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</si>
  <si>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</si>
  <si>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</si>
  <si>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</si>
  <si>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</si>
  <si>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</si>
  <si>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</si>
  <si>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</si>
  <si>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</si>
  <si>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</si>
  <si>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</si>
  <si>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</si>
  <si>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</si>
  <si>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</si>
  <si>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</si>
  <si>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</si>
  <si>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</si>
  <si>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</si>
  <si>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</si>
  <si>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</si>
  <si>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</si>
  <si>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</si>
  <si>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</si>
  <si>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</si>
  <si>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</si>
  <si>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</si>
  <si>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</si>
  <si>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</si>
  <si>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</si>
  <si>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</si>
  <si>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</si>
  <si>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</si>
  <si>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</si>
  <si>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</si>
  <si>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</si>
  <si>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</si>
  <si>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</si>
  <si>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</si>
  <si>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</si>
  <si>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</si>
  <si>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</si>
  <si>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</si>
  <si>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</si>
  <si>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</si>
  <si>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</si>
  <si>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</si>
  <si>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</si>
  <si>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</si>
  <si>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</si>
  <si>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</si>
  <si>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</si>
  <si>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</si>
  <si>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</si>
  <si>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</si>
  <si>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</si>
  <si>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</si>
  <si>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</si>
  <si>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</si>
  <si>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</si>
  <si>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</si>
  <si>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</si>
  <si>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</si>
  <si>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</si>
  <si>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</si>
  <si>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</si>
  <si>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</si>
  <si>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</si>
  <si>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</si>
  <si>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</si>
  <si>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</si>
  <si>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</si>
  <si>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</si>
  <si>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</si>
  <si>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</si>
  <si>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</si>
  <si>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</si>
  <si>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</si>
  <si>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</si>
  <si>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</si>
  <si>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</si>
  <si>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</si>
  <si>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</si>
  <si>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</si>
  <si>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</si>
  <si>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</si>
  <si>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</si>
  <si>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</si>
  <si>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</si>
  <si>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</si>
  <si>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</si>
  <si>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</si>
  <si>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</si>
  <si>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</si>
  <si>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</si>
  <si>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</si>
  <si>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</si>
  <si>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</si>
  <si>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</si>
  <si>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</si>
  <si>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</si>
  <si>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</si>
  <si>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</si>
  <si>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</si>
  <si>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</si>
  <si>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</si>
  <si>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</si>
  <si>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</si>
  <si>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</si>
  <si>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</si>
  <si>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</si>
  <si>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</si>
  <si>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</si>
  <si>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</si>
  <si>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</si>
  <si>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</si>
  <si>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</si>
  <si>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</si>
  <si>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</si>
  <si>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</si>
  <si>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</si>
  <si>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</si>
  <si>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</si>
  <si>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</si>
  <si>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</si>
  <si>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</si>
  <si>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</si>
  <si>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</si>
  <si>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</si>
  <si>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</si>
  <si>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</si>
  <si>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</si>
  <si>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</si>
  <si>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</si>
  <si>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</si>
  <si>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</si>
  <si>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</si>
  <si>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</si>
  <si>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</si>
  <si>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</si>
  <si>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</si>
  <si>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</si>
  <si>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</si>
  <si>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</si>
  <si>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</si>
  <si>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</si>
  <si>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</si>
  <si>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</si>
  <si>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</si>
  <si>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</si>
  <si>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</si>
  <si>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</si>
  <si>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</si>
  <si>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</si>
  <si>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</si>
  <si>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</si>
  <si>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</si>
  <si>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</si>
  <si>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</si>
  <si>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</si>
  <si>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</si>
  <si>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</si>
  <si>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</si>
  <si>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</si>
  <si>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</si>
  <si>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</si>
  <si>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</si>
  <si>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</si>
  <si>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</si>
  <si>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</si>
  <si>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</si>
  <si>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</si>
  <si>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</si>
  <si>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</si>
  <si>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</si>
  <si>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</si>
  <si>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</si>
  <si>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</si>
  <si>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</si>
  <si>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</si>
  <si>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</si>
  <si>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</si>
  <si>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</si>
  <si>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</si>
  <si>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</si>
  <si>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</si>
  <si>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</si>
  <si>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</si>
  <si>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</si>
  <si>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</si>
  <si>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</si>
  <si>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</si>
  <si>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</si>
  <si>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</si>
  <si>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</si>
  <si>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</si>
  <si>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</si>
  <si>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</si>
  <si>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</si>
  <si>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</si>
  <si>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</si>
  <si>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</si>
  <si>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</si>
  <si>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</si>
  <si>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</si>
  <si>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</si>
  <si>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</si>
  <si>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</si>
  <si>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</si>
  <si>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</si>
  <si>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</si>
  <si>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</si>
  <si>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</si>
  <si>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</si>
  <si>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</si>
  <si>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</si>
  <si>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</si>
  <si>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</si>
  <si>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</si>
  <si>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</si>
  <si>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</si>
  <si>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</si>
  <si>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</si>
  <si>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</si>
  <si>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</si>
  <si>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</si>
  <si>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</si>
  <si>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</si>
  <si>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</si>
  <si>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</si>
  <si>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</si>
  <si>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</si>
  <si>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</si>
  <si>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</si>
  <si>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</si>
  <si>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</si>
  <si>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</si>
  <si>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</si>
  <si>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</si>
  <si>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</si>
  <si>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</si>
  <si>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</si>
  <si>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</si>
  <si>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</si>
  <si>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</si>
  <si>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</si>
  <si>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</si>
  <si>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</si>
  <si>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</si>
  <si>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</si>
  <si>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</si>
  <si>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</si>
  <si>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</si>
  <si>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</si>
  <si>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</si>
  <si>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</si>
  <si>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</si>
  <si>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</si>
  <si>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</si>
  <si>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</si>
  <si>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</si>
  <si>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</si>
  <si>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</si>
  <si>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</si>
  <si>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</si>
  <si>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</si>
  <si>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Prevalencia Violencia Física General Vida (año o vida)</t>
  </si>
  <si>
    <t>Prevalencia Violencia Física Grave Año</t>
  </si>
  <si>
    <t>Prevalencia Violencia Física Leve Año</t>
  </si>
  <si>
    <t>Prevalencia Violencia Sexual General Vida (año o vida) general</t>
  </si>
  <si>
    <t>Violencia sexual</t>
  </si>
  <si>
    <t>Prevalencia violencia Psicológica, Física o Sexual Año</t>
  </si>
  <si>
    <t>Violencia intrafamiliar</t>
  </si>
  <si>
    <t>Prevalencia violencia Psicológica, Física o Sexual Vida</t>
  </si>
  <si>
    <t>Tipo de Violencia</t>
  </si>
  <si>
    <t>GR 23</t>
  </si>
  <si>
    <t>GR 24</t>
  </si>
  <si>
    <t>GR 25</t>
  </si>
  <si>
    <t>GR 26</t>
  </si>
  <si>
    <t>GR 27</t>
  </si>
  <si>
    <t>GR 28</t>
  </si>
  <si>
    <t>GR 29</t>
  </si>
  <si>
    <t>GR 30</t>
  </si>
  <si>
    <t>GR 31</t>
  </si>
  <si>
    <t>GR 32</t>
  </si>
  <si>
    <t>GR 33</t>
  </si>
  <si>
    <t>GR 34</t>
  </si>
  <si>
    <t>GR 35</t>
  </si>
  <si>
    <t>GR 36</t>
  </si>
  <si>
    <t>GR 37</t>
  </si>
  <si>
    <t>GR 38</t>
  </si>
  <si>
    <t>Comuna-Prevalencia-Periodo-Tipo de Violencia</t>
  </si>
  <si>
    <t>Región-Comuna-Periodo-Tipo de Violencia</t>
  </si>
  <si>
    <t>Región-Comuna-Prevalencia-Periodo-Tipo de Violencia</t>
  </si>
  <si>
    <t>GR 39</t>
  </si>
  <si>
    <t>GR 40</t>
  </si>
  <si>
    <t>GR 41</t>
  </si>
  <si>
    <t>GR 42</t>
  </si>
  <si>
    <t>GR 43</t>
  </si>
  <si>
    <t>GR 44</t>
  </si>
  <si>
    <t>GR 45</t>
  </si>
  <si>
    <t>GR 46</t>
  </si>
  <si>
    <t>GR 47</t>
  </si>
  <si>
    <t>GR 48</t>
  </si>
  <si>
    <t>Tasa por 100 mil mujeres de violencia general</t>
  </si>
  <si>
    <t>https://analytics.zoho.com/open-view/2395394000007417922?ZOHO_CRITERIA=%22Trasposicion_27.22%22.%22Cod%20regi%C3%B3n%22%20%3D%201</t>
  </si>
  <si>
    <t>https://analytics.zoho.com/open-view/2395394000007418053?ZOHO_CRITERIA=%22Trasposicion_27.22%22.%22Cod%20regi%C3%B3n%22%20%3D%201</t>
  </si>
  <si>
    <t>https://analytics.zoho.com/open-view/2395394000007418165?ZOHO_CRITERIA=%22Trasposicion_27.22%22.%22Cod%20regi%C3%B3n%22%20%3D%201</t>
  </si>
  <si>
    <t>https://analytics.zoho.com/open-view/2395394000007418306?ZOHO_CRITERIA=%22Trasposicion_27.22%22.%22Cod%20regi%C3%B3n%22%20%3D%201</t>
  </si>
  <si>
    <t>https://analytics.zoho.com/open-view/2395394000007418410?ZOHO_CRITERIA=%22Trasposicion_27.22%22.%22Cod%20comuna%22%20%3D%201101</t>
  </si>
  <si>
    <t>https://analytics.zoho.com/open-view/2395394000007418639?ZOHO_CRITERIA=%22Trasposicion_27.22%22.%22Cod%20comuna%22%20%3D%201101</t>
  </si>
  <si>
    <t>https://analytics.zoho.com/open-view/2395394000007418719?ZOHO_CRITERIA=%22Trasposicion_27.22%22.%22Cod%20comuna%22%20%3D%201101</t>
  </si>
  <si>
    <t>https://analytics.zoho.com/open-view/2395394000007418842?ZOHO_CRITERIA=%22Trasposicion_27.22%22.%22Id%20prevalencia%22%20%3D%201</t>
  </si>
  <si>
    <t>https://analytics.zoho.com/open-view/2395394000007418969?ZOHO_CRITERIA=%22Trasposicion_27.22%22.%22Id%20prevalencia%22%20%3D%201</t>
  </si>
  <si>
    <t>https://analytics.zoho.com/open-view/2395394000007419091?ZOHO_CRITERIA=%22Trasposicion_27.22%22.%22Id%20prevalencia%22%20%3D%201</t>
  </si>
  <si>
    <t>https://analytics.zoho.com/open-view/2395394000007419325?ZOHO_CRITERIA=%22Trasposicion_27.22%22.%22Id%20prevalencia%22%20%3D%201</t>
  </si>
  <si>
    <t>Violencia Física General</t>
  </si>
  <si>
    <t>No sufrió el año pasado</t>
  </si>
  <si>
    <t>Si sufrió el año pasado</t>
  </si>
  <si>
    <t>No sufrió antes ni durante el año pasado</t>
  </si>
  <si>
    <t>Violencia Física Grave</t>
  </si>
  <si>
    <t>Violencia Física Leve</t>
  </si>
  <si>
    <t>Violencia Sexual General</t>
  </si>
  <si>
    <t>Si sufrió antes o durante el año pasado</t>
  </si>
  <si>
    <t>Violencia Psicológica, Física o Sexual</t>
  </si>
  <si>
    <t>https://analytics.zoho.com/open-view/2395394000007436184?ZOHO_CRITERIA=%22Trasposicion_27.22%22.%22Id%20Tipo%20de%20violencia%22%20%3D%201</t>
  </si>
  <si>
    <t>https://analytics.zoho.com/open-view/2395394000007436394?ZOHO_CRITERIA=%22Trasposicion_27.22%22.%22Cod%20comuna%22%20%3D%201101</t>
  </si>
  <si>
    <t>https://analytics.zoho.com/open-view/2395394000007436523?ZOHO_CRITERIA=%22Trasposicion_27.22%22.%22Id%20prevalencia%22%20%3D%201</t>
  </si>
  <si>
    <t>https://analytics.zoho.com/open-view/2395394000007436670?ZOHO_CRITERIA=%22Trasposicion_27.22%22.%22Id%20Tipo%20de%20violencia%22%20%3D%201</t>
  </si>
  <si>
    <t>https://analytics.zoho.com/open-view/2395394000007436788?ZOHO_CRITERIA=%22Trasposicion_27.22%22.%22Cod%20regi%C3%B3n%22%20%3D%201</t>
  </si>
  <si>
    <t>https://analytics.zoho.com/open-view/2395394000007419467?ZOHO_CRITERIA=%22Trasposicion_27.22%22.%22Id%20Periodo%22%20%3D%201</t>
  </si>
  <si>
    <t>https://analytics.zoho.com/open-view/2395394000007419660?ZOHO_CRITERIA=%22Trasposicion_27.22%22.%22Id%20Periodo%22%20%3D%201</t>
  </si>
  <si>
    <t>https://analytics.zoho.com/open-view/2395394000007419783?ZOHO_CRITERIA=%22Trasposicion_27.22%22.%22Id%20Periodo%22%20%3D%201</t>
  </si>
  <si>
    <t>https://analytics.zoho.com/open-view/2395394000007419975?ZOHO_CRITERIA=%22Trasposicion_27.22%22.%22Id%20Periodo%22%20%3D%201</t>
  </si>
  <si>
    <t>https://analytics.zoho.com/open-view/2395394000007446542?ZOHO_CRITERIA=%22Trasposicion_27.22%22.%22Cod%20regi%C3%B3n%22%20%3D%201</t>
  </si>
  <si>
    <t>https://analytics.zoho.com/open-view/2395394000007446380?ZOHO_CRITERIA=%22Trasposicion_27.22%22.%22Cod%20regi%C3%B3n%22%20%3D%201</t>
  </si>
  <si>
    <t>https://analytics.zoho.com/open-view/2395394000007446661?ZOHO_CRITERIA=%22Trasposicion_27.22%22.%22Cod%20regi%C3%B3n%22%20%3D%201</t>
  </si>
  <si>
    <t>https://analytics.zoho.com/open-view/2395394000007446770?ZOHO_CRITERIA=%22Trasposicion_27.22%22.%22Cod%20comuna%22%20%3D%201101</t>
  </si>
  <si>
    <t>https://analytics.zoho.com/open-view/2395394000007446869?ZOHO_CRITERIA=%22Trasposicion_27.22%22.%22Cod%20comuna%22%20%3D%201101</t>
  </si>
  <si>
    <t>https://analytics.zoho.com/open-view/2395394000007485014?ZOHO_CRITERIA=%22Trasposicion_27.22%22.%22Cod%20comuna%22%20%3D%201101</t>
  </si>
  <si>
    <t>https://analytics.zoho.com/open-view/2395394000007485096?ZOHO_CRITERIA=%22Trasposicion_27.22%22.%22Id%20prevalencia%22%20%3D%201</t>
  </si>
  <si>
    <t>https://analytics.zoho.com/open-view/2395394000007485260?ZOHO_CRITERIA=%22Trasposicion_27.22%22.%22Id%20prevalencia%22%20%3D%201</t>
  </si>
  <si>
    <t>https://analytics.zoho.com/open-view/2395394000007485363?ZOHO_CRITERIA=%22Trasposicion_27.22%22.%22Id%20prevalencia%22%20%3D%201</t>
  </si>
  <si>
    <t>https://analytics.zoho.com/open-view/2395394000007485465?ZOHO_CRITERIA=%22Trasposicion_27.22%22.%22Id%20Periodo%22%20%3D%201</t>
  </si>
  <si>
    <t>https://analytics.zoho.com/open-view/2395394000007485633?ZOHO_CRITERIA=%22Trasposicion_27.22%22.%22Id%20Periodo%22%20%3D%201</t>
  </si>
  <si>
    <t>https://analytics.zoho.com/open-view/2395394000007485753?ZOHO_CRITERIA=%22Trasposicion_27.22%22.%22Id%20Periodo%22%20%3D%201</t>
  </si>
  <si>
    <t>https://analytics.zoho.com/open-view/2395394000007485954</t>
  </si>
  <si>
    <t>https://analytics.zoho.com/open-view/2395394000007487060?ZOHO_CRITERIA=%22Trasposicion_27.22%22.%22Id%20Periodo%22%20%3D%201</t>
  </si>
  <si>
    <t>https://analytics.zoho.com/open-view/2395394000007487150?ZOHO_CRITERIA=%22Trasposicion_27.22%22.%22Id%20Tipo%20de%20violencia%22%20%3D%201</t>
  </si>
  <si>
    <t>https://analytics.zoho.com/open-view/2395394000007487273?ZOHO_CRITERIA=%22Trasposicion_27.22%22.%22Id%20Tipo%20de%20violencia%22%20%3D%201</t>
  </si>
  <si>
    <t>https://analytics.zoho.com/open-view/2395394000007487375?ZOHO_CRITERIA=%22Trasposicion_27.22%22.%22Id%20Tipo%20de%20violencia%22%20%3D%201</t>
  </si>
  <si>
    <t>https://analytics.zoho.com/open-view/2395394000007487507?ZOHO_CRITERIA=%22Trasposicion_27.22%22.%22Id%20Tipo%20de%20violencia%22%20%3D%201</t>
  </si>
  <si>
    <t>https://analytics.zoho.com/open-view/2395394000007487651</t>
  </si>
  <si>
    <t>https://analytics.zoho.com/open-view/2395394000007487774</t>
  </si>
  <si>
    <t>https://analytics.zoho.com/open-view/2395394000007487960</t>
  </si>
  <si>
    <t>https://analytics.zoho.com/open-view/2395394000007489103</t>
  </si>
  <si>
    <t>https://analytics.zoho.com/open-view/2395394000007489201</t>
  </si>
  <si>
    <t>https://analytics.zoho.com/open-view/2395394000007489304</t>
  </si>
  <si>
    <t>https://analytics.zoho.com/open-view/2395394000007489406</t>
  </si>
  <si>
    <t>https://analytics.zoho.com/open-view/2395394000007489529</t>
  </si>
  <si>
    <t>https://analytics.zoho.com/open-view/2395394000007489647</t>
  </si>
  <si>
    <t>https://analytics.zoho.com/open-view/2395394000007489684?ZOHO_CRITERIA=%22Trasposicion_27.22%22.%22A%C3%B1o%22%20%3D%202020%20and%20%22Trasposicion_27.22%22.%22Valor%22%3E0.99%20and%20%22Trasposicion_27.22%22.%22Cod%20regi%C3%B3n%22%20%3D%201</t>
  </si>
  <si>
    <t>https://analytics.zoho.com/open-view/2395394000007492609?ZOHO_CRITERIA=%22Trasposicion_27.22%22.%22A%C3%B1o%22%20%3D%202020%20and%20%22Trasposicion_27.22%22.%22Valor%22%3E0.99%20and%20%22Trasposicion_27.22%22.%22Id%20Tipo%20de%20violencia%22%20%3D%201</t>
  </si>
  <si>
    <t>https://analytics.zoho.com/open-view/2395394000007494304?ZOHO_CRITERIA=%22Trasposicion_27.22%22.%22Valor%22%3E0.99%20and%20and%20%22Trasposicion_27.22%22.%22Cod%20regi%C3%B3n%22%20%3D%201</t>
  </si>
  <si>
    <t>https://analytics.zoho.com/open-view/2395394000007495698?ZOHO_CRITERIA=%22Trasposicion_27.22%22.%22Valor%22%3E0.99%20and%20%22Trasposicion_27.22%22.%22Id%20Tipo%20de%20violencia%22%20%3D%201</t>
  </si>
  <si>
    <t>https://analytics.zoho.com/open-view/2395394000007497124?ZOHO_CRITERIA=%22Trasposicion_27.22%22.%22Valor%22%3E0.99%20and%20%22Trasposicion_27.22%22.%22A%C3%B1o%22%20%3D%202020</t>
  </si>
  <si>
    <t>https://analytics.zoho.com/open-view/2395394000007499357?ZOHO_CRITERIA=%22Trasposicion_27.22%22.%22Valor%22%3E0.99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</si>
</sst>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C000"/>
        <bgColor indexed="64"/>
      </patternFill>
    </fill>
    <fill>
      <patternFill patternType="solid">
        <fgColor rgb="FF92D050"/>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137">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6" fillId="0" borderId="12" xfId="0" applyFont="1" applyBorder="1" applyAlignment="1">
      <alignment horizontal="center" vertical="top"/>
    </xf>
    <xf numFmtId="0" fontId="0" fillId="0" borderId="5" xfId="0" applyBorder="1"/>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9" xfId="0" applyBorder="1"/>
    <xf numFmtId="0" fontId="12" fillId="6" borderId="8" xfId="0" applyFont="1" applyFill="1" applyBorder="1" applyAlignment="1">
      <alignment horizontal="left" vertical="top" wrapText="1"/>
    </xf>
    <xf numFmtId="0" fontId="6" fillId="6" borderId="8" xfId="0" applyFont="1" applyFill="1" applyBorder="1" applyAlignment="1">
      <alignment horizontal="left" vertical="top" wrapText="1"/>
    </xf>
    <xf numFmtId="0" fontId="0" fillId="6" borderId="5" xfId="0" applyFill="1" applyBorder="1" applyAlignment="1">
      <alignment horizontal="center" vertical="top"/>
    </xf>
    <xf numFmtId="0" fontId="14" fillId="6" borderId="8" xfId="0" applyFont="1" applyFill="1" applyBorder="1" applyAlignment="1">
      <alignment horizontal="center" vertical="top"/>
    </xf>
    <xf numFmtId="0" fontId="12" fillId="6" borderId="8" xfId="0" applyFont="1" applyFill="1" applyBorder="1" applyAlignment="1">
      <alignment horizontal="center" vertical="top"/>
    </xf>
    <xf numFmtId="0" fontId="12" fillId="6" borderId="5" xfId="0" applyFont="1" applyFill="1" applyBorder="1" applyAlignment="1">
      <alignment horizontal="left" vertical="top" wrapText="1"/>
    </xf>
    <xf numFmtId="0" fontId="0" fillId="6" borderId="5" xfId="0" applyFill="1" applyBorder="1"/>
    <xf numFmtId="0" fontId="13" fillId="6" borderId="5" xfId="0" applyFont="1" applyFill="1" applyBorder="1" applyAlignment="1">
      <alignment vertical="top"/>
    </xf>
    <xf numFmtId="0" fontId="13" fillId="6" borderId="5" xfId="0" applyFont="1" applyFill="1" applyBorder="1" applyAlignment="1">
      <alignment horizontal="left" vertical="top" wrapText="1"/>
    </xf>
    <xf numFmtId="0" fontId="12" fillId="6" borderId="5" xfId="0" applyFont="1" applyFill="1" applyBorder="1" applyAlignment="1">
      <alignment horizontal="left" vertical="top"/>
    </xf>
    <xf numFmtId="0" fontId="6" fillId="6" borderId="6" xfId="0" applyFont="1" applyFill="1" applyBorder="1" applyAlignment="1">
      <alignment horizontal="left" vertical="top" wrapText="1"/>
    </xf>
    <xf numFmtId="0" fontId="6" fillId="6" borderId="2" xfId="0" applyFont="1" applyFill="1" applyBorder="1" applyAlignment="1">
      <alignment horizontal="center" vertical="top"/>
    </xf>
    <xf numFmtId="0" fontId="10" fillId="6" borderId="2" xfId="0" applyFont="1" applyFill="1" applyBorder="1" applyAlignment="1">
      <alignment horizontal="center" vertical="top"/>
    </xf>
    <xf numFmtId="0" fontId="6" fillId="6" borderId="2" xfId="0" applyFont="1" applyFill="1" applyBorder="1" applyAlignment="1">
      <alignment horizontal="left" vertical="top" wrapText="1"/>
    </xf>
    <xf numFmtId="0" fontId="19" fillId="6" borderId="2" xfId="0" applyFont="1" applyFill="1" applyBorder="1" applyAlignment="1">
      <alignment horizontal="left" vertical="top"/>
    </xf>
    <xf numFmtId="0" fontId="7" fillId="6" borderId="2" xfId="1" applyFill="1" applyBorder="1" applyAlignment="1">
      <alignment horizontal="left" vertical="top"/>
    </xf>
    <xf numFmtId="14" fontId="6" fillId="6" borderId="2" xfId="0" applyNumberFormat="1" applyFont="1" applyFill="1" applyBorder="1" applyAlignment="1">
      <alignment horizontal="center" vertical="top"/>
    </xf>
    <xf numFmtId="0" fontId="1" fillId="6" borderId="2" xfId="0" applyFont="1" applyFill="1" applyBorder="1" applyAlignment="1">
      <alignment horizontal="center" vertical="top"/>
    </xf>
    <xf numFmtId="0" fontId="16" fillId="6" borderId="2" xfId="0" applyFont="1" applyFill="1" applyBorder="1" applyAlignment="1">
      <alignment horizontal="center" vertical="top"/>
    </xf>
    <xf numFmtId="0" fontId="6" fillId="18" borderId="6" xfId="0" applyFont="1" applyFill="1" applyBorder="1" applyAlignment="1">
      <alignment horizontal="left" vertical="top" wrapText="1"/>
    </xf>
    <xf numFmtId="0" fontId="6" fillId="6" borderId="12" xfId="0" applyFont="1" applyFill="1" applyBorder="1" applyAlignment="1">
      <alignment horizontal="center" vertical="top"/>
    </xf>
    <xf numFmtId="0" fontId="6" fillId="12" borderId="6" xfId="0" applyFont="1" applyFill="1" applyBorder="1" applyAlignment="1">
      <alignment horizontal="left" vertical="top" wrapText="1"/>
    </xf>
    <xf numFmtId="0" fontId="12" fillId="19" borderId="8" xfId="0" applyFont="1" applyFill="1" applyBorder="1" applyAlignment="1">
      <alignment horizontal="left" vertical="top" wrapText="1"/>
    </xf>
    <xf numFmtId="0" fontId="7" fillId="19" borderId="8" xfId="1" applyFill="1" applyBorder="1" applyAlignment="1">
      <alignment horizontal="left" vertical="top" wrapText="1"/>
    </xf>
    <xf numFmtId="0" fontId="0" fillId="19" borderId="13" xfId="0" applyFill="1" applyBorder="1" applyAlignment="1">
      <alignment horizontal="center" vertical="top"/>
    </xf>
    <xf numFmtId="0" fontId="14" fillId="19" borderId="13" xfId="0" applyFont="1" applyFill="1" applyBorder="1" applyAlignment="1">
      <alignment horizontal="center" vertical="top"/>
    </xf>
    <xf numFmtId="0" fontId="12" fillId="19" borderId="13" xfId="0" applyFont="1" applyFill="1" applyBorder="1" applyAlignment="1">
      <alignment horizontal="center" vertical="top"/>
    </xf>
    <xf numFmtId="0" fontId="12" fillId="19" borderId="13" xfId="0" applyFont="1" applyFill="1" applyBorder="1" applyAlignment="1">
      <alignment horizontal="left" vertical="top" wrapText="1"/>
    </xf>
    <xf numFmtId="0" fontId="12" fillId="19" borderId="5" xfId="0" applyFont="1" applyFill="1" applyBorder="1" applyAlignment="1">
      <alignment horizontal="left" vertical="top" wrapText="1"/>
    </xf>
    <xf numFmtId="0" fontId="0" fillId="19" borderId="5" xfId="0" applyFill="1" applyBorder="1"/>
    <xf numFmtId="0" fontId="13" fillId="19" borderId="5" xfId="0" applyFont="1" applyFill="1" applyBorder="1" applyAlignment="1">
      <alignment vertical="top"/>
    </xf>
    <xf numFmtId="0" fontId="13" fillId="19" borderId="5" xfId="0" applyFont="1" applyFill="1" applyBorder="1" applyAlignment="1">
      <alignment horizontal="left" vertical="top" wrapText="1"/>
    </xf>
    <xf numFmtId="0" fontId="12" fillId="19" borderId="5" xfId="0" applyFont="1" applyFill="1" applyBorder="1" applyAlignment="1">
      <alignment horizontal="left" vertical="top"/>
    </xf>
    <xf numFmtId="0" fontId="6" fillId="19" borderId="6" xfId="0" applyFont="1" applyFill="1" applyBorder="1" applyAlignment="1">
      <alignment horizontal="left" vertical="top" wrapText="1"/>
    </xf>
    <xf numFmtId="0" fontId="6" fillId="19" borderId="2" xfId="0" applyFont="1" applyFill="1" applyBorder="1" applyAlignment="1">
      <alignment horizontal="center" vertical="top"/>
    </xf>
    <xf numFmtId="0" fontId="6" fillId="19" borderId="12" xfId="0" applyFont="1" applyFill="1" applyBorder="1" applyAlignment="1">
      <alignment horizontal="center" vertical="top"/>
    </xf>
    <xf numFmtId="0" fontId="10" fillId="19" borderId="2" xfId="0" applyFont="1" applyFill="1" applyBorder="1" applyAlignment="1">
      <alignment horizontal="center" vertical="top"/>
    </xf>
    <xf numFmtId="0" fontId="6" fillId="19" borderId="2" xfId="0" applyFont="1" applyFill="1" applyBorder="1" applyAlignment="1">
      <alignment horizontal="left" vertical="top" wrapText="1"/>
    </xf>
    <xf numFmtId="0" fontId="7" fillId="19" borderId="2" xfId="1" applyFill="1" applyBorder="1" applyAlignment="1">
      <alignment horizontal="left" vertical="top"/>
    </xf>
    <xf numFmtId="14" fontId="6" fillId="19" borderId="2" xfId="0" applyNumberFormat="1" applyFont="1" applyFill="1" applyBorder="1" applyAlignment="1">
      <alignment horizontal="center" vertical="top"/>
    </xf>
    <xf numFmtId="0" fontId="1" fillId="19" borderId="2" xfId="0" applyFont="1" applyFill="1" applyBorder="1" applyAlignment="1">
      <alignment horizontal="center" vertical="top"/>
    </xf>
    <xf numFmtId="0" fontId="16" fillId="19" borderId="2" xfId="0" applyFont="1" applyFill="1" applyBorder="1" applyAlignment="1">
      <alignment horizontal="center" vertical="top"/>
    </xf>
    <xf numFmtId="0" fontId="7" fillId="6" borderId="8" xfId="1" applyFill="1" applyBorder="1" applyAlignment="1">
      <alignment horizontal="left" vertical="top" wrapText="1"/>
    </xf>
    <xf numFmtId="0" fontId="0" fillId="6" borderId="13" xfId="0" applyFill="1" applyBorder="1" applyAlignment="1">
      <alignment horizontal="center" vertical="top"/>
    </xf>
    <xf numFmtId="0" fontId="14" fillId="6" borderId="13" xfId="0" applyFont="1" applyFill="1" applyBorder="1" applyAlignment="1">
      <alignment horizontal="center" vertical="top"/>
    </xf>
    <xf numFmtId="0" fontId="12" fillId="6" borderId="13" xfId="0" applyFont="1" applyFill="1" applyBorder="1" applyAlignment="1">
      <alignment horizontal="center" vertical="top"/>
    </xf>
    <xf numFmtId="0" fontId="12" fillId="6" borderId="13" xfId="0" applyFont="1" applyFill="1" applyBorder="1" applyAlignment="1">
      <alignment horizontal="left" vertical="top" wrapText="1"/>
    </xf>
    <xf numFmtId="0" fontId="0" fillId="19" borderId="0" xfId="0" applyFill="1"/>
    <xf numFmtId="0" fontId="7" fillId="0" borderId="8" xfId="1" applyBorder="1" applyAlignment="1">
      <alignment horizontal="left" vertical="top" wrapText="1"/>
    </xf>
  </cellXfs>
  <cellStyles count="2">
    <cellStyle name="Hipervínculo" xfId="1" builtinId="8"/>
    <cellStyle name="Normal" xfId="0" builtinId="0"/>
  </cellStyles>
  <dxfs count="115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393"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71.66417974537" createdVersion="7" refreshedVersion="7" minRefreshableVersion="3" recordCount="2892" xr:uid="{1CBACF26-673B-41F6-8F23-7480C31EA808}">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5" count="5">
        <n v="1"/>
        <n v="2"/>
        <n v="3"/>
        <n v="5"/>
        <n v="4"/>
      </sharedItems>
    </cacheField>
    <cacheField name="Prevalencia" numFmtId="0">
      <sharedItems count="5">
        <s v="Violencia Física General"/>
        <s v="Violencia Física Grave"/>
        <s v="Violencia Física Leve"/>
        <s v="Violencia Sexual General"/>
        <s v="Violencia Psicológica, Física o Sexu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minValue="0" maxValue="106840.12677821184"/>
    </cacheField>
    <cacheField name="2017" numFmtId="0">
      <sharedItems containsSemiMixedTypes="0" containsString="0" containsNumber="1" minValue="0" maxValue="276642.40130080644"/>
    </cacheField>
    <cacheField name="2020" numFmtId="0">
      <sharedItems containsSemiMixedTypes="0" containsString="0" containsNumber="1" minValue="0" maxValue="243260.821688410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92">
  <r>
    <n v="1"/>
    <n v="1101"/>
    <s v="Tarapacá"/>
    <s v="Iquique"/>
    <x v="0"/>
    <x v="0"/>
    <n v="1"/>
    <s v="Año"/>
    <n v="1"/>
    <s v="Violencia física"/>
    <s v="No sufrió el año pasado"/>
    <n v="270107"/>
    <s v="Atenciones médicas"/>
    <n v="270107006"/>
    <s v="Violencia Física"/>
    <n v="75076.250838218431"/>
    <n v="66456.402864612843"/>
    <n v="49981.171327702745"/>
  </r>
  <r>
    <n v="1"/>
    <n v="1101"/>
    <s v="Tarapacá"/>
    <s v="Iquique"/>
    <x v="0"/>
    <x v="0"/>
    <n v="1"/>
    <s v="Año"/>
    <n v="1"/>
    <s v="Violencia física"/>
    <s v="Si sufrió el año pasado"/>
    <n v="270107"/>
    <s v="Atenciones médicas"/>
    <n v="270107006"/>
    <s v="Violencia Física"/>
    <n v="2226.9571048476064"/>
    <n v="2883.0139910493508"/>
    <n v="1872.4153365813424"/>
  </r>
  <r>
    <n v="1"/>
    <n v="1101"/>
    <s v="Tarapacá"/>
    <s v="Iquique"/>
    <x v="0"/>
    <x v="0"/>
    <n v="2"/>
    <s v="Vida"/>
    <n v="1"/>
    <s v="Violencia física"/>
    <s v="No sufrió antes ni durante el año pasado"/>
    <n v="270107"/>
    <s v="Atenciones médicas"/>
    <n v="270107006"/>
    <s v="Violencia Física"/>
    <n v="74935.646455687995"/>
    <n v="61768.713707558745"/>
    <n v="43063.447706706545"/>
  </r>
  <r>
    <n v="1"/>
    <n v="1101"/>
    <s v="Tarapacá"/>
    <s v="Iquique"/>
    <x v="0"/>
    <x v="0"/>
    <n v="2"/>
    <s v="Vida"/>
    <n v="1"/>
    <s v="Violencia física"/>
    <s v="No sufrió antes ni durante el año pasado"/>
    <n v="270107"/>
    <s v="Atenciones médicas"/>
    <n v="270107006"/>
    <s v="Violencia Física"/>
    <n v="2367.5614873780528"/>
    <n v="7570.703148103441"/>
    <n v="8790.1389575775083"/>
  </r>
  <r>
    <n v="1"/>
    <n v="1101"/>
    <s v="Tarapacá"/>
    <s v="Iquique"/>
    <x v="1"/>
    <x v="1"/>
    <n v="1"/>
    <s v="Año"/>
    <n v="1"/>
    <s v="Violencia física"/>
    <s v="No sufrió el año pasado"/>
    <n v="270107"/>
    <s v="Atenciones médicas"/>
    <n v="270107006"/>
    <s v="Violencia Física"/>
    <n v="76305.998399273187"/>
    <n v="67025.495821242323"/>
    <n v="51145.363377693648"/>
  </r>
  <r>
    <n v="1"/>
    <n v="1101"/>
    <s v="Tarapacá"/>
    <s v="Iquique"/>
    <x v="1"/>
    <x v="1"/>
    <n v="1"/>
    <s v="Año"/>
    <n v="1"/>
    <s v="Violencia física"/>
    <s v="Si sufrió el año pasado"/>
    <n v="270107"/>
    <s v="Atenciones médicas"/>
    <n v="270107006"/>
    <s v="Violencia Física"/>
    <n v="997.20954379285729"/>
    <n v="2313.9210344198741"/>
    <n v="708.22328659043865"/>
  </r>
  <r>
    <n v="1"/>
    <n v="1101"/>
    <s v="Tarapacá"/>
    <s v="Iquique"/>
    <x v="2"/>
    <x v="2"/>
    <n v="1"/>
    <s v="Año"/>
    <n v="1"/>
    <s v="Violencia física"/>
    <s v="No sufrió el año pasado"/>
    <n v="270107"/>
    <s v="Atenciones médicas"/>
    <n v="270107006"/>
    <s v="Violencia Física"/>
    <n v="75076.250838218431"/>
    <n v="67295.90050488268"/>
    <n v="50358.351035574269"/>
  </r>
  <r>
    <n v="1"/>
    <n v="1101"/>
    <s v="Tarapacá"/>
    <s v="Iquique"/>
    <x v="2"/>
    <x v="2"/>
    <n v="1"/>
    <s v="Año"/>
    <n v="1"/>
    <s v="Violencia física"/>
    <s v="Si sufrió el año pasado"/>
    <n v="270107"/>
    <s v="Atenciones médicas"/>
    <n v="270107006"/>
    <s v="Violencia Física"/>
    <n v="2226.9571048476064"/>
    <n v="2043.5163507795166"/>
    <n v="1495.2356287098232"/>
  </r>
  <r>
    <n v="1"/>
    <n v="1101"/>
    <s v="Tarapacá"/>
    <s v="Iquique"/>
    <x v="3"/>
    <x v="3"/>
    <n v="2"/>
    <s v="Vida"/>
    <n v="3"/>
    <s v="Violencia sexual"/>
    <s v="No sufrió antes ni durante el año pasado"/>
    <n v="270107"/>
    <s v="Atenciones médicas"/>
    <n v="270107005"/>
    <s v="Otra violencia"/>
    <n v="52283.198857859788"/>
    <n v="38735.005995220999"/>
    <n v="45566.1505067498"/>
  </r>
  <r>
    <n v="1"/>
    <n v="1101"/>
    <s v="Tarapacá"/>
    <s v="Iquique"/>
    <x v="3"/>
    <x v="3"/>
    <n v="2"/>
    <s v="Vida"/>
    <n v="3"/>
    <s v="Violencia sexual"/>
    <s v="Si sufrió antes o durante el año pasado"/>
    <n v="270107"/>
    <s v="Atenciones médicas"/>
    <n v="270107005"/>
    <s v="Otra violencia"/>
    <n v="827.40271258301061"/>
    <n v="1521.030463242018"/>
    <n v="5803.7416345293796"/>
  </r>
  <r>
    <n v="1"/>
    <n v="1107"/>
    <s v="Tarapacá"/>
    <s v="Alto Hospicio"/>
    <x v="0"/>
    <x v="0"/>
    <n v="1"/>
    <s v="Año"/>
    <n v="1"/>
    <s v="Violencia física"/>
    <s v="No sufrió el año pasado"/>
    <n v="270107"/>
    <s v="Atenciones médicas"/>
    <n v="270107006"/>
    <s v="Violencia Física"/>
    <n v="0"/>
    <n v="53440.387673925194"/>
    <n v="58981.753298439915"/>
  </r>
  <r>
    <n v="1"/>
    <n v="1107"/>
    <s v="Tarapacá"/>
    <s v="Alto Hospicio"/>
    <x v="0"/>
    <x v="0"/>
    <n v="1"/>
    <s v="Año"/>
    <n v="1"/>
    <s v="Violencia física"/>
    <s v="Si sufrió el año pasado"/>
    <n v="270107"/>
    <s v="Atenciones médicas"/>
    <n v="270107006"/>
    <s v="Violencia Física"/>
    <n v="0"/>
    <n v="785.02247305410003"/>
    <n v="6263.8631962889012"/>
  </r>
  <r>
    <n v="1"/>
    <n v="1107"/>
    <s v="Tarapacá"/>
    <s v="Alto Hospicio"/>
    <x v="0"/>
    <x v="0"/>
    <n v="2"/>
    <s v="Vida"/>
    <n v="1"/>
    <s v="Violencia física"/>
    <s v="No sufrió antes ni durante el año pasado"/>
    <n v="270107"/>
    <s v="Atenciones médicas"/>
    <n v="270107006"/>
    <s v="Violencia Física"/>
    <n v="0"/>
    <n v="48057.917127961417"/>
    <n v="50967.825111776452"/>
  </r>
  <r>
    <n v="1"/>
    <n v="1107"/>
    <s v="Tarapacá"/>
    <s v="Alto Hospicio"/>
    <x v="0"/>
    <x v="0"/>
    <n v="2"/>
    <s v="Vida"/>
    <n v="1"/>
    <s v="Violencia física"/>
    <s v="Si sufrió antes o durante el año pasado"/>
    <n v="270107"/>
    <s v="Atenciones médicas"/>
    <n v="270107006"/>
    <s v="Violencia Física"/>
    <n v="0"/>
    <n v="6167.4930190178748"/>
    <n v="14277.791382952397"/>
  </r>
  <r>
    <n v="1"/>
    <n v="1107"/>
    <s v="Tarapacá"/>
    <s v="Alto Hospicio"/>
    <x v="1"/>
    <x v="1"/>
    <n v="1"/>
    <s v="Año"/>
    <n v="1"/>
    <s v="Violencia física"/>
    <s v="No sufrió el año pasado"/>
    <n v="270107"/>
    <s v="Atenciones médicas"/>
    <n v="270107006"/>
    <s v="Violencia Física"/>
    <n v="0"/>
    <n v="53440.387673925194"/>
    <n v="61786.801465534256"/>
  </r>
  <r>
    <n v="1"/>
    <n v="1107"/>
    <s v="Tarapacá"/>
    <s v="Alto Hospicio"/>
    <x v="1"/>
    <x v="1"/>
    <n v="1"/>
    <s v="Año"/>
    <n v="1"/>
    <s v="Violencia física"/>
    <s v="Si sufrió el año pasado"/>
    <n v="270107"/>
    <s v="Atenciones médicas"/>
    <n v="270107006"/>
    <s v="Violencia Física"/>
    <n v="0"/>
    <n v="785.02247305410003"/>
    <n v="3458.8150291945481"/>
  </r>
  <r>
    <n v="1"/>
    <n v="1107"/>
    <s v="Tarapacá"/>
    <s v="Alto Hospicio"/>
    <x v="2"/>
    <x v="2"/>
    <n v="1"/>
    <s v="Año"/>
    <n v="1"/>
    <s v="Violencia física"/>
    <s v="No sufrió el año pasado"/>
    <n v="270107"/>
    <s v="Atenciones médicas"/>
    <n v="270107006"/>
    <s v="Violencia Física"/>
    <n v="0"/>
    <n v="53440.387673925194"/>
    <n v="59815.64208398886"/>
  </r>
  <r>
    <n v="1"/>
    <n v="1107"/>
    <s v="Tarapacá"/>
    <s v="Alto Hospicio"/>
    <x v="2"/>
    <x v="2"/>
    <n v="1"/>
    <s v="Año"/>
    <n v="1"/>
    <s v="Violencia física"/>
    <s v="Si sufrió el año pasado"/>
    <n v="270107"/>
    <s v="Atenciones médicas"/>
    <n v="270107006"/>
    <s v="Violencia Física"/>
    <n v="0"/>
    <n v="785.02247305410003"/>
    <n v="5429.9744107399592"/>
  </r>
  <r>
    <n v="1"/>
    <n v="1107"/>
    <s v="Tarapacá"/>
    <s v="Alto Hospicio"/>
    <x v="3"/>
    <x v="3"/>
    <n v="2"/>
    <s v="Vida"/>
    <n v="3"/>
    <s v="Violencia sexual"/>
    <s v="No sufrió antes ni durante el año pasado"/>
    <n v="270107"/>
    <s v="Atenciones médicas"/>
    <n v="270107005"/>
    <s v="Otra violencia"/>
    <n v="0"/>
    <n v="38266.361332045017"/>
    <n v="61420.298346636228"/>
  </r>
  <r>
    <n v="1"/>
    <n v="1107"/>
    <s v="Tarapacá"/>
    <s v="Alto Hospicio"/>
    <x v="3"/>
    <x v="3"/>
    <n v="2"/>
    <s v="Vida"/>
    <n v="3"/>
    <s v="Violencia sexual"/>
    <s v="Si sufrió antes o durante el año pasado"/>
    <n v="270107"/>
    <s v="Atenciones médicas"/>
    <n v="270107005"/>
    <s v="Otra violencia"/>
    <n v="0"/>
    <n v="2786.7928545289155"/>
    <n v="3825.3181480925705"/>
  </r>
  <r>
    <n v="1"/>
    <n v="1401"/>
    <s v="Tarapacá"/>
    <s v="Pozo Almonte"/>
    <x v="0"/>
    <x v="0"/>
    <n v="1"/>
    <s v="Año"/>
    <n v="1"/>
    <s v="Violencia física"/>
    <s v="No sufrió el año pasado"/>
    <n v="270107"/>
    <s v="Atenciones médicas"/>
    <n v="270107006"/>
    <s v="Violencia Física"/>
    <n v="0"/>
    <n v="90986.355883908356"/>
    <n v="98838.61448983154"/>
  </r>
  <r>
    <n v="1"/>
    <n v="1401"/>
    <s v="Tarapacá"/>
    <s v="Pozo Almonte"/>
    <x v="0"/>
    <x v="0"/>
    <n v="1"/>
    <s v="Año"/>
    <n v="1"/>
    <s v="Violencia física"/>
    <s v="Si sufrió el año pasado"/>
    <n v="270107"/>
    <s v="Atenciones médicas"/>
    <n v="270107006"/>
    <s v="Violencia Física"/>
    <n v="0"/>
    <n v="0"/>
    <n v="6385.7575158368627"/>
  </r>
  <r>
    <n v="1"/>
    <n v="1401"/>
    <s v="Tarapacá"/>
    <s v="Pozo Almonte"/>
    <x v="0"/>
    <x v="0"/>
    <n v="2"/>
    <s v="Vida"/>
    <n v="1"/>
    <s v="Violencia física"/>
    <s v="No sufrió antes ni durante el año pasado"/>
    <n v="270107"/>
    <s v="Atenciones médicas"/>
    <n v="270107006"/>
    <s v="Violencia Física"/>
    <n v="0"/>
    <n v="80772.764678521082"/>
    <n v="95290.00504845941"/>
  </r>
  <r>
    <n v="1"/>
    <n v="1401"/>
    <s v="Tarapacá"/>
    <s v="Pozo Almonte"/>
    <x v="0"/>
    <x v="0"/>
    <n v="2"/>
    <s v="Vida"/>
    <n v="1"/>
    <s v="Violencia física"/>
    <s v="Si sufrió antes o durante el año pasado"/>
    <n v="270107"/>
    <s v="Atenciones médicas"/>
    <n v="270107006"/>
    <s v="Violencia Física"/>
    <n v="0"/>
    <n v="10213.591205387273"/>
    <n v="9934.3669572089893"/>
  </r>
  <r>
    <n v="1"/>
    <n v="1401"/>
    <s v="Tarapacá"/>
    <s v="Pozo Almonte"/>
    <x v="1"/>
    <x v="1"/>
    <n v="1"/>
    <s v="Año"/>
    <n v="1"/>
    <s v="Violencia física"/>
    <s v="No sufrió el año pasado"/>
    <n v="270107"/>
    <s v="Atenciones médicas"/>
    <n v="270107006"/>
    <s v="Violencia Física"/>
    <n v="0"/>
    <n v="90986.355883908356"/>
    <n v="103255.60662021631"/>
  </r>
  <r>
    <n v="1"/>
    <n v="1401"/>
    <s v="Tarapacá"/>
    <s v="Pozo Almonte"/>
    <x v="1"/>
    <x v="1"/>
    <n v="1"/>
    <s v="Año"/>
    <n v="1"/>
    <s v="Violencia física"/>
    <s v="Si sufrió el año pasado"/>
    <n v="270107"/>
    <s v="Atenciones médicas"/>
    <n v="270107006"/>
    <s v="Violencia Física"/>
    <n v="0"/>
    <n v="0"/>
    <n v="1968.7653854520893"/>
  </r>
  <r>
    <n v="1"/>
    <n v="1401"/>
    <s v="Tarapacá"/>
    <s v="Pozo Almonte"/>
    <x v="2"/>
    <x v="2"/>
    <n v="1"/>
    <s v="Año"/>
    <n v="1"/>
    <s v="Violencia física"/>
    <s v="No sufrió el año pasado"/>
    <n v="270107"/>
    <s v="Atenciones médicas"/>
    <n v="270107006"/>
    <s v="Violencia Física"/>
    <n v="0"/>
    <n v="90986.355883908356"/>
    <n v="98838.61448983154"/>
  </r>
  <r>
    <n v="1"/>
    <n v="1401"/>
    <s v="Tarapacá"/>
    <s v="Pozo Almonte"/>
    <x v="2"/>
    <x v="2"/>
    <n v="1"/>
    <s v="Año"/>
    <n v="1"/>
    <s v="Violencia física"/>
    <s v="Si sufrió el año pasado"/>
    <n v="270107"/>
    <s v="Atenciones médicas"/>
    <n v="270107006"/>
    <s v="Violencia Física"/>
    <n v="0"/>
    <n v="0"/>
    <n v="6385.7575158368627"/>
  </r>
  <r>
    <n v="1"/>
    <n v="1401"/>
    <s v="Tarapacá"/>
    <s v="Pozo Almonte"/>
    <x v="3"/>
    <x v="3"/>
    <n v="2"/>
    <s v="Vida"/>
    <n v="3"/>
    <s v="Violencia sexual"/>
    <s v="No sufrió antes ni durante el año pasado"/>
    <n v="270107"/>
    <s v="Atenciones médicas"/>
    <n v="270107005"/>
    <s v="Otra violencia"/>
    <n v="0"/>
    <n v="49269.923724564906"/>
    <n v="99706.997178844191"/>
  </r>
  <r>
    <n v="1"/>
    <n v="1401"/>
    <s v="Tarapacá"/>
    <s v="Pozo Almonte"/>
    <x v="3"/>
    <x v="3"/>
    <n v="2"/>
    <s v="Vida"/>
    <n v="3"/>
    <s v="Violencia sexual"/>
    <s v="Si sufrió antes o durante el año pasado"/>
    <n v="270107"/>
    <s v="Atenciones médicas"/>
    <n v="270107005"/>
    <s v="Otra violencia"/>
    <n v="0"/>
    <n v="11872.713248418948"/>
    <n v="5517.3748268242152"/>
  </r>
  <r>
    <n v="1"/>
    <n v="1405"/>
    <s v="Tarapacá"/>
    <s v="Pica"/>
    <x v="0"/>
    <x v="0"/>
    <n v="1"/>
    <s v="Año"/>
    <n v="1"/>
    <s v="Violencia física"/>
    <s v="No sufrió el año pasado"/>
    <n v="270107"/>
    <s v="Atenciones médicas"/>
    <n v="270107006"/>
    <s v="Violencia Física"/>
    <n v="0"/>
    <n v="128220.58052339131"/>
    <n v="0"/>
  </r>
  <r>
    <n v="1"/>
    <n v="1405"/>
    <s v="Tarapacá"/>
    <s v="Pica"/>
    <x v="0"/>
    <x v="0"/>
    <n v="2"/>
    <s v="Vida"/>
    <n v="1"/>
    <s v="Violencia física"/>
    <s v="No sufrió antes ni durante el año pasado"/>
    <n v="270107"/>
    <s v="Atenciones médicas"/>
    <n v="270107006"/>
    <s v="Violencia Física"/>
    <n v="0"/>
    <n v="116627.00213721261"/>
    <n v="0"/>
  </r>
  <r>
    <n v="1"/>
    <n v="1405"/>
    <s v="Tarapacá"/>
    <s v="Pica"/>
    <x v="0"/>
    <x v="0"/>
    <n v="2"/>
    <s v="Vida"/>
    <n v="1"/>
    <s v="Violencia física"/>
    <s v="Si sufrió antes o durante el año pasado"/>
    <n v="270107"/>
    <s v="Atenciones médicas"/>
    <n v="270107006"/>
    <s v="Violencia Física"/>
    <n v="0"/>
    <n v="11593.578386178713"/>
    <n v="0"/>
  </r>
  <r>
    <n v="1"/>
    <n v="1405"/>
    <s v="Tarapacá"/>
    <s v="Pica"/>
    <x v="1"/>
    <x v="1"/>
    <n v="1"/>
    <s v="Año"/>
    <n v="1"/>
    <s v="Violencia física"/>
    <s v="No sufrió el año pasado"/>
    <n v="270107"/>
    <s v="Atenciones médicas"/>
    <n v="270107006"/>
    <s v="Violencia Física"/>
    <n v="0"/>
    <n v="128220.58052339131"/>
    <n v="0"/>
  </r>
  <r>
    <n v="1"/>
    <n v="1405"/>
    <s v="Tarapacá"/>
    <s v="Pica"/>
    <x v="2"/>
    <x v="2"/>
    <n v="1"/>
    <s v="Año"/>
    <n v="1"/>
    <s v="Violencia física"/>
    <s v="No sufrió el año pasado"/>
    <n v="270107"/>
    <s v="Atenciones médicas"/>
    <n v="270107006"/>
    <s v="Violencia Física"/>
    <n v="0"/>
    <n v="128220.58052339131"/>
    <n v="0"/>
  </r>
  <r>
    <n v="1"/>
    <n v="1405"/>
    <s v="Tarapacá"/>
    <s v="Pica"/>
    <x v="3"/>
    <x v="3"/>
    <n v="2"/>
    <s v="Vida"/>
    <n v="3"/>
    <s v="Violencia sexual"/>
    <s v="No sufrió antes ni durante el año pasado"/>
    <n v="270107"/>
    <s v="Atenciones médicas"/>
    <n v="270107005"/>
    <s v="Otra violencia"/>
    <n v="0"/>
    <n v="111709.78484375768"/>
    <n v="0"/>
  </r>
  <r>
    <n v="2"/>
    <n v="2101"/>
    <s v="Antofagasta"/>
    <s v="Antofagasta"/>
    <x v="0"/>
    <x v="0"/>
    <n v="1"/>
    <s v="Año"/>
    <n v="1"/>
    <s v="Violencia física"/>
    <s v="No sufrió el año pasado"/>
    <n v="270107"/>
    <s v="Atenciones médicas"/>
    <n v="270107006"/>
    <s v="Violencia Física"/>
    <n v="53583.42083703541"/>
    <n v="70780.39344660897"/>
    <n v="56859.825833022158"/>
  </r>
  <r>
    <n v="2"/>
    <n v="2101"/>
    <s v="Antofagasta"/>
    <s v="Antofagasta"/>
    <x v="0"/>
    <x v="0"/>
    <n v="1"/>
    <s v="Año"/>
    <n v="1"/>
    <s v="Violencia física"/>
    <s v="Si sufrió el año pasado"/>
    <n v="270107"/>
    <s v="Atenciones médicas"/>
    <n v="270107006"/>
    <s v="Violencia Física"/>
    <n v="1653.5314955632739"/>
    <n v="3661.5428434962414"/>
    <n v="1818.4497910248253"/>
  </r>
  <r>
    <n v="2"/>
    <n v="2101"/>
    <s v="Antofagasta"/>
    <s v="Antofagasta"/>
    <x v="0"/>
    <x v="0"/>
    <n v="2"/>
    <s v="Vida"/>
    <n v="1"/>
    <s v="Violencia física"/>
    <s v="No sufrió antes ni durante el año pasado"/>
    <n v="270107"/>
    <s v="Atenciones médicas"/>
    <n v="270107006"/>
    <s v="Violencia Física"/>
    <n v="49821.723226751899"/>
    <n v="61699.731550779667"/>
    <n v="53803.796557772112"/>
  </r>
  <r>
    <n v="2"/>
    <n v="2101"/>
    <s v="Antofagasta"/>
    <s v="Antofagasta"/>
    <x v="0"/>
    <x v="0"/>
    <n v="2"/>
    <s v="Vida"/>
    <n v="1"/>
    <s v="Violencia física"/>
    <s v="Si sufrió antes o durante el año pasado"/>
    <n v="270107"/>
    <s v="Atenciones médicas"/>
    <n v="270107006"/>
    <s v="Violencia Física"/>
    <n v="5415.2291058467854"/>
    <n v="12742.204739325525"/>
    <n v="4874.4790662749037"/>
  </r>
  <r>
    <n v="2"/>
    <n v="2101"/>
    <s v="Antofagasta"/>
    <s v="Antofagasta"/>
    <x v="1"/>
    <x v="1"/>
    <n v="1"/>
    <s v="Año"/>
    <n v="1"/>
    <s v="Violencia física"/>
    <s v="No sufrió el año pasado"/>
    <n v="270107"/>
    <s v="Atenciones médicas"/>
    <n v="270107006"/>
    <s v="Violencia Física"/>
    <n v="54035.170718761176"/>
    <n v="72356.193525398427"/>
    <n v="57395.403301503095"/>
  </r>
  <r>
    <n v="2"/>
    <n v="2101"/>
    <s v="Antofagasta"/>
    <s v="Antofagasta"/>
    <x v="1"/>
    <x v="1"/>
    <n v="1"/>
    <s v="Año"/>
    <n v="1"/>
    <s v="Violencia física"/>
    <s v="Si sufrió el año pasado"/>
    <n v="270107"/>
    <s v="Atenciones médicas"/>
    <n v="270107006"/>
    <s v="Violencia Física"/>
    <n v="1201.7816138375085"/>
    <n v="2085.7427647067839"/>
    <n v="1282.8723225438828"/>
  </r>
  <r>
    <n v="2"/>
    <n v="2101"/>
    <s v="Antofagasta"/>
    <s v="Antofagasta"/>
    <x v="2"/>
    <x v="2"/>
    <n v="1"/>
    <s v="Año"/>
    <n v="1"/>
    <s v="Violencia física"/>
    <s v="No sufrió el año pasado"/>
    <n v="270107"/>
    <s v="Atenciones médicas"/>
    <n v="270107006"/>
    <s v="Violencia Física"/>
    <n v="53583.42083703541"/>
    <n v="71012.078012069935"/>
    <n v="56859.825833022158"/>
  </r>
  <r>
    <n v="2"/>
    <n v="2101"/>
    <s v="Antofagasta"/>
    <s v="Antofagasta"/>
    <x v="2"/>
    <x v="2"/>
    <n v="1"/>
    <s v="Año"/>
    <n v="1"/>
    <s v="Violencia física"/>
    <s v="Si sufrió el año pasado"/>
    <n v="270107"/>
    <s v="Atenciones médicas"/>
    <n v="270107006"/>
    <s v="Violencia Física"/>
    <n v="1653.5314955632739"/>
    <n v="3429.8582780352772"/>
    <n v="1818.4497910248253"/>
  </r>
  <r>
    <n v="2"/>
    <n v="2101"/>
    <s v="Antofagasta"/>
    <s v="Antofagasta"/>
    <x v="3"/>
    <x v="3"/>
    <n v="2"/>
    <s v="Vida"/>
    <n v="3"/>
    <s v="Violencia sexual"/>
    <s v="No sufrió antes ni durante el año pasado"/>
    <n v="270107"/>
    <s v="Atenciones médicas"/>
    <n v="270107005"/>
    <s v="Otra violencia"/>
    <n v="46619.664678121"/>
    <n v="46863.830683071843"/>
    <n v="52730.461443921769"/>
  </r>
  <r>
    <n v="2"/>
    <n v="2101"/>
    <s v="Antofagasta"/>
    <s v="Antofagasta"/>
    <x v="3"/>
    <x v="3"/>
    <n v="2"/>
    <s v="Vida"/>
    <n v="3"/>
    <s v="Violencia sexual"/>
    <s v="Si sufrió antes o durante el año pasado"/>
    <n v="270107"/>
    <s v="Atenciones médicas"/>
    <n v="270107005"/>
    <s v="Otra violencia"/>
    <n v="255.01078891799267"/>
    <n v="1966.1343464962501"/>
    <n v="5947.8141801252332"/>
  </r>
  <r>
    <n v="2"/>
    <n v="2104"/>
    <s v="Antofagasta"/>
    <s v="Taltal"/>
    <x v="0"/>
    <x v="0"/>
    <n v="1"/>
    <s v="Año"/>
    <n v="1"/>
    <s v="Violencia física"/>
    <s v="No sufrió el año pasado"/>
    <n v="270107"/>
    <s v="Atenciones médicas"/>
    <n v="270107006"/>
    <s v="Violencia Física"/>
    <n v="0"/>
    <n v="139793.69681407086"/>
    <n v="0"/>
  </r>
  <r>
    <n v="2"/>
    <n v="2104"/>
    <s v="Antofagasta"/>
    <s v="Taltal"/>
    <x v="0"/>
    <x v="0"/>
    <n v="2"/>
    <s v="Vida"/>
    <n v="1"/>
    <s v="Violencia física"/>
    <s v="No sufrió antes ni durante el año pasado"/>
    <n v="270107"/>
    <s v="Atenciones médicas"/>
    <n v="270107006"/>
    <s v="Violencia Física"/>
    <n v="0"/>
    <n v="108464.66005829848"/>
    <n v="0"/>
  </r>
  <r>
    <n v="2"/>
    <n v="2104"/>
    <s v="Antofagasta"/>
    <s v="Taltal"/>
    <x v="0"/>
    <x v="0"/>
    <n v="2"/>
    <s v="Vida"/>
    <n v="1"/>
    <s v="Violencia física"/>
    <s v="Si sufrió antes o durante el año pasado"/>
    <n v="270107"/>
    <s v="Atenciones médicas"/>
    <n v="270107006"/>
    <s v="Violencia Física"/>
    <n v="0"/>
    <n v="31329.036755772362"/>
    <n v="0"/>
  </r>
  <r>
    <n v="2"/>
    <n v="2104"/>
    <s v="Antofagasta"/>
    <s v="Taltal"/>
    <x v="1"/>
    <x v="1"/>
    <n v="1"/>
    <s v="Año"/>
    <n v="1"/>
    <s v="Violencia física"/>
    <s v="No sufrió el año pasado"/>
    <n v="270107"/>
    <s v="Atenciones médicas"/>
    <n v="270107006"/>
    <s v="Violencia Física"/>
    <n v="0"/>
    <n v="139793.69681407086"/>
    <n v="0"/>
  </r>
  <r>
    <n v="2"/>
    <n v="2104"/>
    <s v="Antofagasta"/>
    <s v="Taltal"/>
    <x v="2"/>
    <x v="2"/>
    <n v="1"/>
    <s v="Año"/>
    <n v="1"/>
    <s v="Violencia física"/>
    <s v="No sufrió el año pasado"/>
    <n v="270107"/>
    <s v="Atenciones médicas"/>
    <n v="270107006"/>
    <s v="Violencia Física"/>
    <n v="0"/>
    <n v="139793.69681407086"/>
    <n v="0"/>
  </r>
  <r>
    <n v="2"/>
    <n v="2104"/>
    <s v="Antofagasta"/>
    <s v="Taltal"/>
    <x v="3"/>
    <x v="3"/>
    <n v="2"/>
    <s v="Vida"/>
    <n v="3"/>
    <s v="Violencia sexual"/>
    <s v="No sufrió antes ni durante el año pasado"/>
    <n v="270107"/>
    <s v="Atenciones médicas"/>
    <n v="270107005"/>
    <s v="Otra violencia"/>
    <n v="0"/>
    <n v="85161.462867120237"/>
    <n v="0"/>
  </r>
  <r>
    <n v="2"/>
    <n v="2201"/>
    <s v="Antofagasta"/>
    <s v="Calama"/>
    <x v="0"/>
    <x v="0"/>
    <n v="1"/>
    <s v="Año"/>
    <n v="1"/>
    <s v="Violencia física"/>
    <s v="No sufrió el año pasado"/>
    <n v="270107"/>
    <s v="Atenciones médicas"/>
    <n v="270107006"/>
    <s v="Violencia Física"/>
    <n v="52999.734368873091"/>
    <n v="49419.954021406229"/>
    <n v="58199.587338201301"/>
  </r>
  <r>
    <n v="2"/>
    <n v="2201"/>
    <s v="Antofagasta"/>
    <s v="Calama"/>
    <x v="0"/>
    <x v="0"/>
    <n v="1"/>
    <s v="Año"/>
    <n v="1"/>
    <s v="Violencia física"/>
    <s v="Si sufrió el año pasado"/>
    <n v="270107"/>
    <s v="Atenciones médicas"/>
    <n v="270107006"/>
    <s v="Violencia Física"/>
    <n v="2777.7426413853295"/>
    <n v="1014.6790401365072"/>
    <n v="0"/>
  </r>
  <r>
    <n v="2"/>
    <n v="2201"/>
    <s v="Antofagasta"/>
    <s v="Calama"/>
    <x v="0"/>
    <x v="0"/>
    <n v="2"/>
    <s v="Vida"/>
    <n v="1"/>
    <s v="Violencia física"/>
    <s v="No sufrió antes ni durante el año pasado"/>
    <n v="270107"/>
    <s v="Atenciones médicas"/>
    <n v="270107006"/>
    <s v="Violencia Física"/>
    <n v="50160.011131209125"/>
    <n v="43638.240677153764"/>
    <n v="55944.7525069025"/>
  </r>
  <r>
    <n v="2"/>
    <n v="2201"/>
    <s v="Antofagasta"/>
    <s v="Calama"/>
    <x v="0"/>
    <x v="0"/>
    <n v="2"/>
    <s v="Vida"/>
    <n v="1"/>
    <s v="Violencia física"/>
    <s v="Si sufrió antes o durante el año pasado"/>
    <n v="270107"/>
    <s v="Atenciones médicas"/>
    <n v="270107006"/>
    <s v="Violencia Física"/>
    <n v="5617.4658790492931"/>
    <n v="6796.3923843889588"/>
    <n v="2254.8348312987891"/>
  </r>
  <r>
    <n v="2"/>
    <n v="2201"/>
    <s v="Antofagasta"/>
    <s v="Calama"/>
    <x v="1"/>
    <x v="1"/>
    <n v="1"/>
    <s v="Año"/>
    <n v="1"/>
    <s v="Violencia física"/>
    <s v="No sufrió el año pasado"/>
    <n v="270107"/>
    <s v="Atenciones médicas"/>
    <n v="270107006"/>
    <s v="Violencia Física"/>
    <n v="54565.69310750471"/>
    <n v="49921.886710375031"/>
    <n v="58199.587338201301"/>
  </r>
  <r>
    <n v="2"/>
    <n v="2201"/>
    <s v="Antofagasta"/>
    <s v="Calama"/>
    <x v="1"/>
    <x v="1"/>
    <n v="1"/>
    <s v="Año"/>
    <n v="1"/>
    <s v="Violencia física"/>
    <s v="Si sufrió el año pasado"/>
    <n v="270107"/>
    <s v="Atenciones médicas"/>
    <n v="270107006"/>
    <s v="Violencia Física"/>
    <n v="1211.7839027537093"/>
    <n v="512.74635116769753"/>
    <n v="0"/>
  </r>
  <r>
    <n v="2"/>
    <n v="2201"/>
    <s v="Antofagasta"/>
    <s v="Calama"/>
    <x v="2"/>
    <x v="2"/>
    <n v="1"/>
    <s v="Año"/>
    <n v="1"/>
    <s v="Violencia física"/>
    <s v="No sufrió el año pasado"/>
    <n v="270107"/>
    <s v="Atenciones médicas"/>
    <n v="270107006"/>
    <s v="Violencia Física"/>
    <n v="52999.734368873091"/>
    <n v="49419.954021406229"/>
    <n v="58199.587338201301"/>
  </r>
  <r>
    <n v="2"/>
    <n v="2201"/>
    <s v="Antofagasta"/>
    <s v="Calama"/>
    <x v="2"/>
    <x v="2"/>
    <n v="1"/>
    <s v="Año"/>
    <n v="1"/>
    <s v="Violencia física"/>
    <s v="Si sufrió el año pasado"/>
    <n v="270107"/>
    <s v="Atenciones médicas"/>
    <n v="270107006"/>
    <s v="Violencia Física"/>
    <n v="2777.7426413853295"/>
    <n v="1014.6790401365072"/>
    <n v="0"/>
  </r>
  <r>
    <n v="2"/>
    <n v="2201"/>
    <s v="Antofagasta"/>
    <s v="Calama"/>
    <x v="3"/>
    <x v="3"/>
    <n v="2"/>
    <s v="Vida"/>
    <n v="3"/>
    <s v="Violencia sexual"/>
    <s v="No sufrió antes ni durante el año pasado"/>
    <n v="270107"/>
    <s v="Atenciones médicas"/>
    <n v="270107005"/>
    <s v="Otra violencia"/>
    <n v="43605.246847211507"/>
    <n v="37266.881228746664"/>
    <n v="55209.018022204953"/>
  </r>
  <r>
    <n v="2"/>
    <n v="2201"/>
    <s v="Antofagasta"/>
    <s v="Calama"/>
    <x v="3"/>
    <x v="3"/>
    <n v="2"/>
    <s v="Vida"/>
    <n v="3"/>
    <s v="Violencia sexual"/>
    <s v="Si sufrió antes o durante el año pasado"/>
    <n v="270107"/>
    <s v="Atenciones médicas"/>
    <n v="270107005"/>
    <s v="Otra violencia"/>
    <n v="555.29554625143885"/>
    <n v="1025.4927023353951"/>
    <n v="1933.3674407815472"/>
  </r>
  <r>
    <n v="2"/>
    <n v="2301"/>
    <s v="Antofagasta"/>
    <s v="Tocopilla"/>
    <x v="0"/>
    <x v="0"/>
    <n v="1"/>
    <s v="Año"/>
    <n v="1"/>
    <s v="Violencia física"/>
    <s v="No sufrió el año pasado"/>
    <n v="270107"/>
    <s v="Atenciones médicas"/>
    <n v="270107006"/>
    <s v="Violencia Física"/>
    <n v="0"/>
    <n v="78304.30053986868"/>
    <n v="143016.68813737977"/>
  </r>
  <r>
    <n v="2"/>
    <n v="2301"/>
    <s v="Antofagasta"/>
    <s v="Tocopilla"/>
    <x v="0"/>
    <x v="0"/>
    <n v="1"/>
    <s v="Año"/>
    <n v="1"/>
    <s v="Violencia física"/>
    <s v="Si sufrió el año pasado"/>
    <n v="270107"/>
    <s v="Atenciones médicas"/>
    <n v="270107006"/>
    <s v="Violencia Física"/>
    <n v="0"/>
    <n v="0"/>
    <n v="7361.6201398717067"/>
  </r>
  <r>
    <n v="2"/>
    <n v="2301"/>
    <s v="Antofagasta"/>
    <s v="Tocopilla"/>
    <x v="0"/>
    <x v="0"/>
    <n v="2"/>
    <s v="Vida"/>
    <n v="1"/>
    <s v="Violencia física"/>
    <s v="No sufrió antes ni durante el año pasado"/>
    <n v="270107"/>
    <s v="Atenciones médicas"/>
    <n v="270107006"/>
    <s v="Violencia Física"/>
    <n v="0"/>
    <n v="60190.302789153815"/>
    <n v="134213.71759110136"/>
  </r>
  <r>
    <n v="2"/>
    <n v="2301"/>
    <s v="Antofagasta"/>
    <s v="Tocopilla"/>
    <x v="0"/>
    <x v="0"/>
    <n v="2"/>
    <s v="Vida"/>
    <n v="1"/>
    <s v="Violencia física"/>
    <s v="Si sufrió antes o durante el año pasado"/>
    <n v="270107"/>
    <s v="Atenciones médicas"/>
    <n v="270107006"/>
    <s v="Violencia Física"/>
    <n v="0"/>
    <n v="18113.997750714872"/>
    <n v="16164.590686150133"/>
  </r>
  <r>
    <n v="2"/>
    <n v="2301"/>
    <s v="Antofagasta"/>
    <s v="Tocopilla"/>
    <x v="1"/>
    <x v="1"/>
    <n v="1"/>
    <s v="Año"/>
    <n v="1"/>
    <s v="Violencia física"/>
    <s v="No sufrió el año pasado"/>
    <n v="270107"/>
    <s v="Atenciones médicas"/>
    <n v="270107006"/>
    <s v="Violencia Física"/>
    <n v="0"/>
    <n v="78304.30053986868"/>
    <n v="146440.26522187606"/>
  </r>
  <r>
    <n v="2"/>
    <n v="2301"/>
    <s v="Antofagasta"/>
    <s v="Tocopilla"/>
    <x v="1"/>
    <x v="1"/>
    <n v="1"/>
    <s v="Año"/>
    <n v="1"/>
    <s v="Violencia física"/>
    <s v="Si sufrió el año pasado"/>
    <n v="270107"/>
    <s v="Atenciones médicas"/>
    <n v="270107006"/>
    <s v="Violencia Física"/>
    <n v="0"/>
    <n v="0"/>
    <n v="3938.0430553754381"/>
  </r>
  <r>
    <n v="2"/>
    <n v="2301"/>
    <s v="Antofagasta"/>
    <s v="Tocopilla"/>
    <x v="2"/>
    <x v="2"/>
    <n v="1"/>
    <s v="Año"/>
    <n v="1"/>
    <s v="Violencia física"/>
    <s v="No sufrió el año pasado"/>
    <n v="270107"/>
    <s v="Atenciones médicas"/>
    <n v="270107006"/>
    <s v="Violencia Física"/>
    <n v="0"/>
    <n v="78304.30053986868"/>
    <n v="143016.68813737977"/>
  </r>
  <r>
    <n v="2"/>
    <n v="2301"/>
    <s v="Antofagasta"/>
    <s v="Tocopilla"/>
    <x v="2"/>
    <x v="2"/>
    <n v="1"/>
    <s v="Año"/>
    <n v="1"/>
    <s v="Violencia física"/>
    <s v="Si sufrió el año pasado"/>
    <n v="270107"/>
    <s v="Atenciones médicas"/>
    <n v="270107006"/>
    <s v="Violencia Física"/>
    <n v="0"/>
    <n v="0"/>
    <n v="7361.6201398717067"/>
  </r>
  <r>
    <n v="2"/>
    <n v="2301"/>
    <s v="Antofagasta"/>
    <s v="Tocopilla"/>
    <x v="3"/>
    <x v="3"/>
    <n v="2"/>
    <s v="Vida"/>
    <n v="3"/>
    <s v="Violencia sexual"/>
    <s v="No sufrió antes ni durante el año pasado"/>
    <n v="270107"/>
    <s v="Atenciones médicas"/>
    <n v="270107005"/>
    <s v="Otra violencia"/>
    <n v="0"/>
    <n v="59884.704001701859"/>
    <n v="142038.7799487368"/>
  </r>
  <r>
    <n v="2"/>
    <n v="2301"/>
    <s v="Antofagasta"/>
    <s v="Tocopilla"/>
    <x v="3"/>
    <x v="3"/>
    <n v="2"/>
    <s v="Vida"/>
    <n v="3"/>
    <s v="Violencia sexual"/>
    <s v="Si sufrió antes o durante el año pasado"/>
    <n v="270107"/>
    <s v="Atenciones médicas"/>
    <n v="270107005"/>
    <s v="Otra violencia"/>
    <n v="0"/>
    <n v="0"/>
    <n v="8339.5283285146506"/>
  </r>
  <r>
    <n v="2"/>
    <n v="2302"/>
    <s v="Antofagasta"/>
    <s v="María Elena"/>
    <x v="0"/>
    <x v="0"/>
    <n v="1"/>
    <s v="Año"/>
    <n v="1"/>
    <s v="Violencia física"/>
    <s v="No sufrió el año pasado"/>
    <n v="270107"/>
    <s v="Atenciones médicas"/>
    <n v="270107006"/>
    <s v="Violencia Física"/>
    <n v="0"/>
    <n v="58311.528202124122"/>
    <n v="0"/>
  </r>
  <r>
    <n v="2"/>
    <n v="2302"/>
    <s v="Antofagasta"/>
    <s v="María Elena"/>
    <x v="0"/>
    <x v="0"/>
    <n v="2"/>
    <s v="Vida"/>
    <n v="1"/>
    <s v="Violencia física"/>
    <s v="No sufrió antes ni durante el año pasado"/>
    <n v="270107"/>
    <s v="Atenciones médicas"/>
    <n v="270107006"/>
    <s v="Violencia Física"/>
    <n v="0"/>
    <n v="58311.528202124122"/>
    <n v="0"/>
  </r>
  <r>
    <n v="2"/>
    <n v="2302"/>
    <s v="Antofagasta"/>
    <s v="María Elena"/>
    <x v="1"/>
    <x v="1"/>
    <n v="1"/>
    <s v="Año"/>
    <n v="1"/>
    <s v="Violencia física"/>
    <s v="No sufrió el año pasado"/>
    <n v="270107"/>
    <s v="Atenciones médicas"/>
    <n v="270107006"/>
    <s v="Violencia Física"/>
    <n v="0"/>
    <n v="58311.528202124122"/>
    <n v="0"/>
  </r>
  <r>
    <n v="2"/>
    <n v="2302"/>
    <s v="Antofagasta"/>
    <s v="María Elena"/>
    <x v="2"/>
    <x v="2"/>
    <n v="1"/>
    <s v="Año"/>
    <n v="1"/>
    <s v="Violencia física"/>
    <s v="No sufrió el año pasado"/>
    <n v="270107"/>
    <s v="Atenciones médicas"/>
    <n v="270107006"/>
    <s v="Violencia Física"/>
    <n v="0"/>
    <n v="58311.528202124122"/>
    <n v="0"/>
  </r>
  <r>
    <n v="2"/>
    <n v="2302"/>
    <s v="Antofagasta"/>
    <s v="María Elena"/>
    <x v="3"/>
    <x v="3"/>
    <n v="2"/>
    <s v="Vida"/>
    <n v="3"/>
    <s v="Violencia sexual"/>
    <s v="No sufrió antes ni durante el año pasado"/>
    <n v="270107"/>
    <s v="Atenciones médicas"/>
    <n v="270107005"/>
    <s v="Otra violencia"/>
    <n v="0"/>
    <n v="26446.337991961827"/>
    <n v="0"/>
  </r>
  <r>
    <n v="3"/>
    <n v="3101"/>
    <s v="Atacama"/>
    <s v="Copiapó"/>
    <x v="0"/>
    <x v="0"/>
    <n v="1"/>
    <s v="Año"/>
    <n v="1"/>
    <s v="Violencia física"/>
    <s v="No sufrió el año pasado"/>
    <n v="270107"/>
    <s v="Atenciones médicas"/>
    <n v="270107006"/>
    <s v="Violencia Física"/>
    <n v="52185.126623292468"/>
    <n v="69430.614806044789"/>
    <n v="57417.989878068816"/>
  </r>
  <r>
    <n v="3"/>
    <n v="3101"/>
    <s v="Atacama"/>
    <s v="Copiapó"/>
    <x v="0"/>
    <x v="0"/>
    <n v="1"/>
    <s v="Año"/>
    <n v="1"/>
    <s v="Violencia física"/>
    <s v="Si sufrió el año pasado"/>
    <n v="270107"/>
    <s v="Atenciones médicas"/>
    <n v="270107006"/>
    <s v="Violencia Física"/>
    <n v="1520.2571347105938"/>
    <n v="2683.4869264770664"/>
    <n v="1922.0381474395863"/>
  </r>
  <r>
    <n v="3"/>
    <n v="3101"/>
    <s v="Atacama"/>
    <s v="Copiapó"/>
    <x v="0"/>
    <x v="0"/>
    <n v="2"/>
    <s v="Vida"/>
    <n v="1"/>
    <s v="Violencia física"/>
    <s v="No sufrió antes ni durante el año pasado"/>
    <n v="270107"/>
    <s v="Atenciones médicas"/>
    <n v="270107006"/>
    <s v="Violencia Física"/>
    <n v="45704.917182923353"/>
    <n v="66865.294196465824"/>
    <n v="53910.068126139369"/>
  </r>
  <r>
    <n v="3"/>
    <n v="3101"/>
    <s v="Atacama"/>
    <s v="Copiapó"/>
    <x v="0"/>
    <x v="0"/>
    <n v="2"/>
    <s v="Vida"/>
    <n v="1"/>
    <s v="Violencia física"/>
    <s v="Si sufrió antes o durante el año pasado"/>
    <n v="270107"/>
    <s v="Atenciones médicas"/>
    <n v="270107006"/>
    <s v="Violencia Física"/>
    <n v="8139.1430571036053"/>
    <n v="5248.8075360560024"/>
    <n v="5429.9598993690479"/>
  </r>
  <r>
    <n v="3"/>
    <n v="3101"/>
    <s v="Atacama"/>
    <s v="Copiapó"/>
    <x v="1"/>
    <x v="1"/>
    <n v="1"/>
    <s v="Año"/>
    <n v="1"/>
    <s v="Violencia física"/>
    <s v="No sufrió el año pasado"/>
    <n v="270107"/>
    <s v="Atenciones médicas"/>
    <n v="270107006"/>
    <s v="Violencia Física"/>
    <n v="53413.774333186448"/>
    <n v="70055.483427468047"/>
    <n v="59055.646260328984"/>
  </r>
  <r>
    <n v="3"/>
    <n v="3101"/>
    <s v="Atacama"/>
    <s v="Copiapó"/>
    <x v="1"/>
    <x v="1"/>
    <n v="1"/>
    <s v="Año"/>
    <n v="1"/>
    <s v="Violencia física"/>
    <s v="Si sufrió el año pasado"/>
    <n v="270107"/>
    <s v="Atenciones médicas"/>
    <n v="270107006"/>
    <s v="Violencia Física"/>
    <n v="291.6094248166101"/>
    <n v="2058.6183050538134"/>
    <n v="284.38176517940173"/>
  </r>
  <r>
    <n v="3"/>
    <n v="3101"/>
    <s v="Atacama"/>
    <s v="Copiapó"/>
    <x v="2"/>
    <x v="2"/>
    <n v="1"/>
    <s v="Año"/>
    <n v="1"/>
    <s v="Violencia física"/>
    <s v="No sufrió el año pasado"/>
    <n v="270107"/>
    <s v="Atenciones médicas"/>
    <n v="270107006"/>
    <s v="Violencia Física"/>
    <n v="52384.717074055836"/>
    <n v="69768.776605556151"/>
    <n v="57417.989878068816"/>
  </r>
  <r>
    <n v="3"/>
    <n v="3101"/>
    <s v="Atacama"/>
    <s v="Copiapó"/>
    <x v="2"/>
    <x v="2"/>
    <n v="1"/>
    <s v="Año"/>
    <n v="1"/>
    <s v="Violencia física"/>
    <s v="Si sufrió el año pasado"/>
    <n v="270107"/>
    <s v="Atenciones médicas"/>
    <n v="270107006"/>
    <s v="Violencia Física"/>
    <n v="1320.6666839472252"/>
    <n v="2345.3251269657089"/>
    <n v="1922.0381474395863"/>
  </r>
  <r>
    <n v="3"/>
    <n v="3101"/>
    <s v="Atacama"/>
    <s v="Copiapó"/>
    <x v="3"/>
    <x v="3"/>
    <n v="2"/>
    <s v="Vida"/>
    <n v="3"/>
    <s v="Violencia sexual"/>
    <s v="No sufrió antes ni durante el año pasado"/>
    <n v="270107"/>
    <s v="Atenciones médicas"/>
    <n v="270107005"/>
    <s v="Otra violencia"/>
    <n v="39534.46175380388"/>
    <n v="47388.754638196653"/>
    <n v="55530.11572507456"/>
  </r>
  <r>
    <n v="3"/>
    <n v="3101"/>
    <s v="Atacama"/>
    <s v="Copiapó"/>
    <x v="3"/>
    <x v="3"/>
    <n v="2"/>
    <s v="Vida"/>
    <n v="3"/>
    <s v="Violencia sexual"/>
    <s v="Si sufrió antes o durante el año pasado"/>
    <n v="270107"/>
    <s v="Atenciones médicas"/>
    <n v="270107005"/>
    <s v="Otra violencia"/>
    <n v="2124.212654552995"/>
    <n v="2475.6269867694559"/>
    <n v="3809.912300433873"/>
  </r>
  <r>
    <n v="3"/>
    <n v="3102"/>
    <s v="Atacama"/>
    <s v="Caldera"/>
    <x v="0"/>
    <x v="0"/>
    <n v="1"/>
    <s v="Año"/>
    <n v="1"/>
    <s v="Violencia física"/>
    <s v="No sufrió el año pasado"/>
    <n v="270107"/>
    <s v="Atenciones médicas"/>
    <n v="270107006"/>
    <s v="Violencia Física"/>
    <n v="0"/>
    <n v="110736.34078717524"/>
    <n v="58545.565637231259"/>
  </r>
  <r>
    <n v="3"/>
    <n v="3102"/>
    <s v="Atacama"/>
    <s v="Caldera"/>
    <x v="0"/>
    <x v="0"/>
    <n v="1"/>
    <s v="Año"/>
    <n v="1"/>
    <s v="Violencia física"/>
    <s v="Si sufrió el año pasado"/>
    <n v="270107"/>
    <s v="Atenciones médicas"/>
    <n v="270107006"/>
    <s v="Violencia Física"/>
    <n v="0"/>
    <n v="3038.2222972782765"/>
    <n v="1922.3205340167444"/>
  </r>
  <r>
    <n v="3"/>
    <n v="3102"/>
    <s v="Atacama"/>
    <s v="Caldera"/>
    <x v="0"/>
    <x v="0"/>
    <n v="2"/>
    <s v="Vida"/>
    <n v="1"/>
    <s v="Violencia física"/>
    <s v="No sufrió antes ni durante el año pasado"/>
    <n v="270107"/>
    <s v="Atenciones médicas"/>
    <n v="270107006"/>
    <s v="Violencia Física"/>
    <n v="0"/>
    <n v="92423.051898968697"/>
    <n v="48967.27380882026"/>
  </r>
  <r>
    <n v="3"/>
    <n v="3102"/>
    <s v="Atacama"/>
    <s v="Caldera"/>
    <x v="0"/>
    <x v="0"/>
    <n v="2"/>
    <s v="Vida"/>
    <n v="1"/>
    <s v="Violencia física"/>
    <s v="Si sufrió antes o durante el año pasado"/>
    <n v="270107"/>
    <s v="Atenciones médicas"/>
    <n v="270107006"/>
    <s v="Violencia Física"/>
    <n v="0"/>
    <n v="21351.511185484829"/>
    <n v="11500.612362427753"/>
  </r>
  <r>
    <n v="3"/>
    <n v="3102"/>
    <s v="Atacama"/>
    <s v="Caldera"/>
    <x v="1"/>
    <x v="1"/>
    <n v="1"/>
    <s v="Año"/>
    <n v="1"/>
    <s v="Violencia física"/>
    <s v="No sufrió el año pasado"/>
    <n v="270107"/>
    <s v="Atenciones médicas"/>
    <n v="270107006"/>
    <s v="Violencia Física"/>
    <n v="0"/>
    <n v="110736.34078717524"/>
    <n v="58545.565637231259"/>
  </r>
  <r>
    <n v="3"/>
    <n v="3102"/>
    <s v="Atacama"/>
    <s v="Caldera"/>
    <x v="1"/>
    <x v="1"/>
    <n v="1"/>
    <s v="Año"/>
    <n v="1"/>
    <s v="Violencia física"/>
    <s v="Si sufrió el año pasado"/>
    <n v="270107"/>
    <s v="Atenciones médicas"/>
    <n v="270107006"/>
    <s v="Violencia Física"/>
    <n v="0"/>
    <n v="3038.2222972782765"/>
    <n v="1922.3205340167444"/>
  </r>
  <r>
    <n v="3"/>
    <n v="3102"/>
    <s v="Atacama"/>
    <s v="Caldera"/>
    <x v="2"/>
    <x v="2"/>
    <n v="1"/>
    <s v="Año"/>
    <n v="1"/>
    <s v="Violencia física"/>
    <s v="No sufrió el año pasado"/>
    <n v="270107"/>
    <s v="Atenciones médicas"/>
    <n v="270107006"/>
    <s v="Violencia Física"/>
    <n v="0"/>
    <n v="113774.56308445352"/>
    <n v="58545.565637231259"/>
  </r>
  <r>
    <n v="3"/>
    <n v="3102"/>
    <s v="Atacama"/>
    <s v="Caldera"/>
    <x v="2"/>
    <x v="2"/>
    <n v="1"/>
    <s v="Año"/>
    <n v="1"/>
    <s v="Violencia física"/>
    <s v="Si sufrió el año pasado"/>
    <n v="270107"/>
    <s v="Atenciones médicas"/>
    <n v="270107006"/>
    <s v="Violencia Física"/>
    <n v="0"/>
    <n v="0"/>
    <n v="1922.3205340167444"/>
  </r>
  <r>
    <n v="3"/>
    <n v="3102"/>
    <s v="Atacama"/>
    <s v="Caldera"/>
    <x v="3"/>
    <x v="3"/>
    <n v="2"/>
    <s v="Vida"/>
    <n v="3"/>
    <s v="Violencia sexual"/>
    <s v="No sufrió antes ni durante el año pasado"/>
    <n v="270107"/>
    <s v="Atenciones médicas"/>
    <n v="270107005"/>
    <s v="Otra violencia"/>
    <n v="0"/>
    <n v="66101.597253750137"/>
    <n v="53432.13006585696"/>
  </r>
  <r>
    <n v="3"/>
    <n v="3102"/>
    <s v="Atacama"/>
    <s v="Caldera"/>
    <x v="3"/>
    <x v="3"/>
    <n v="2"/>
    <s v="Vida"/>
    <n v="3"/>
    <s v="Violencia sexual"/>
    <s v="Si sufrió antes o durante el año pasado"/>
    <n v="270107"/>
    <s v="Atenciones médicas"/>
    <n v="270107005"/>
    <s v="Otra violencia"/>
    <n v="0"/>
    <n v="5743.4437680870142"/>
    <n v="7035.7561053910595"/>
  </r>
  <r>
    <n v="3"/>
    <n v="3103"/>
    <s v="Atacama"/>
    <s v="Tierra Amarilla"/>
    <x v="0"/>
    <x v="0"/>
    <n v="1"/>
    <s v="Año"/>
    <n v="1"/>
    <s v="Violencia física"/>
    <s v="No sufrió el año pasado"/>
    <n v="270107"/>
    <s v="Atenciones médicas"/>
    <n v="270107006"/>
    <s v="Violencia Física"/>
    <n v="0"/>
    <n v="13646.807665574426"/>
    <n v="118066.71700412896"/>
  </r>
  <r>
    <n v="3"/>
    <n v="3103"/>
    <s v="Atacama"/>
    <s v="Tierra Amarilla"/>
    <x v="0"/>
    <x v="0"/>
    <n v="1"/>
    <s v="Año"/>
    <n v="1"/>
    <s v="Violencia física"/>
    <s v="Si sufrió el año pasado"/>
    <n v="270107"/>
    <s v="Atenciones médicas"/>
    <n v="270107006"/>
    <s v="Violencia Física"/>
    <n v="0"/>
    <n v="2119.5900856496128"/>
    <n v="0"/>
  </r>
  <r>
    <n v="3"/>
    <n v="3103"/>
    <s v="Atacama"/>
    <s v="Tierra Amarilla"/>
    <x v="0"/>
    <x v="0"/>
    <n v="2"/>
    <s v="Vida"/>
    <n v="1"/>
    <s v="Violencia física"/>
    <s v="No sufrió antes ni durante el año pasado"/>
    <n v="270107"/>
    <s v="Atenciones médicas"/>
    <n v="270107006"/>
    <s v="Violencia Física"/>
    <n v="0"/>
    <n v="13646.807665574426"/>
    <n v="106474.44627907076"/>
  </r>
  <r>
    <n v="3"/>
    <n v="3103"/>
    <s v="Atacama"/>
    <s v="Tierra Amarilla"/>
    <x v="0"/>
    <x v="0"/>
    <n v="2"/>
    <s v="Vida"/>
    <n v="1"/>
    <s v="Violencia física"/>
    <s v="Si sufrió antes o durante el año pasado"/>
    <n v="270107"/>
    <s v="Atenciones médicas"/>
    <n v="270107006"/>
    <s v="Violencia Física"/>
    <n v="0"/>
    <n v="2119.5900856496128"/>
    <n v="11592.270725058232"/>
  </r>
  <r>
    <n v="3"/>
    <n v="3103"/>
    <s v="Atacama"/>
    <s v="Tierra Amarilla"/>
    <x v="1"/>
    <x v="1"/>
    <n v="1"/>
    <s v="Año"/>
    <n v="1"/>
    <s v="Violencia física"/>
    <s v="No sufrió el año pasado"/>
    <n v="270107"/>
    <s v="Atenciones médicas"/>
    <n v="270107006"/>
    <s v="Violencia Física"/>
    <n v="0"/>
    <n v="13646.807665574426"/>
    <n v="118066.71700412896"/>
  </r>
  <r>
    <n v="3"/>
    <n v="3103"/>
    <s v="Atacama"/>
    <s v="Tierra Amarilla"/>
    <x v="1"/>
    <x v="1"/>
    <n v="1"/>
    <s v="Año"/>
    <n v="1"/>
    <s v="Violencia física"/>
    <s v="Si sufrió el año pasado"/>
    <n v="270107"/>
    <s v="Atenciones médicas"/>
    <n v="270107006"/>
    <s v="Violencia Física"/>
    <n v="0"/>
    <n v="2119.5900856496128"/>
    <n v="0"/>
  </r>
  <r>
    <n v="3"/>
    <n v="3103"/>
    <s v="Atacama"/>
    <s v="Tierra Amarilla"/>
    <x v="2"/>
    <x v="2"/>
    <n v="1"/>
    <s v="Año"/>
    <n v="1"/>
    <s v="Violencia física"/>
    <s v="No sufrió el año pasado"/>
    <n v="270107"/>
    <s v="Atenciones médicas"/>
    <n v="270107006"/>
    <s v="Violencia Física"/>
    <n v="0"/>
    <n v="15766.39775122404"/>
    <n v="118066.71700412896"/>
  </r>
  <r>
    <n v="3"/>
    <n v="3103"/>
    <s v="Atacama"/>
    <s v="Tierra Amarilla"/>
    <x v="3"/>
    <x v="3"/>
    <n v="2"/>
    <s v="Vida"/>
    <n v="3"/>
    <s v="Violencia sexual"/>
    <s v="No sufrió antes ni durante el año pasado"/>
    <n v="270107"/>
    <s v="Atenciones médicas"/>
    <n v="270107005"/>
    <s v="Otra violencia"/>
    <n v="0"/>
    <n v="3495.1841922351359"/>
    <n v="110143.08405152732"/>
  </r>
  <r>
    <n v="3"/>
    <n v="3103"/>
    <s v="Atacama"/>
    <s v="Tierra Amarilla"/>
    <x v="3"/>
    <x v="3"/>
    <n v="2"/>
    <s v="Vida"/>
    <n v="3"/>
    <s v="Violencia sexual"/>
    <s v="Si sufrió antes o durante el año pasado"/>
    <n v="270107"/>
    <s v="Atenciones médicas"/>
    <n v="270107005"/>
    <s v="Otra violencia"/>
    <n v="0"/>
    <n v="2119.5900856496128"/>
    <n v="7923.6329526016661"/>
  </r>
  <r>
    <n v="3"/>
    <n v="3201"/>
    <s v="Atacama"/>
    <s v="Chañaral"/>
    <x v="0"/>
    <x v="0"/>
    <n v="1"/>
    <s v="Año"/>
    <n v="1"/>
    <s v="Violencia física"/>
    <s v="No sufrió el año pasado"/>
    <n v="270107"/>
    <s v="Atenciones médicas"/>
    <n v="270107006"/>
    <s v="Violencia Física"/>
    <n v="0"/>
    <n v="66407.574643631233"/>
    <n v="105998.06744377554"/>
  </r>
  <r>
    <n v="3"/>
    <n v="3201"/>
    <s v="Atacama"/>
    <s v="Chañaral"/>
    <x v="0"/>
    <x v="0"/>
    <n v="2"/>
    <s v="Vida"/>
    <n v="1"/>
    <s v="Violencia física"/>
    <s v="No sufrió antes ni durante el año pasado"/>
    <n v="270107"/>
    <s v="Atenciones médicas"/>
    <n v="270107006"/>
    <s v="Violencia Física"/>
    <n v="0"/>
    <n v="66407.574643631233"/>
    <n v="94715.363423243616"/>
  </r>
  <r>
    <n v="3"/>
    <n v="3201"/>
    <s v="Atacama"/>
    <s v="Chañaral"/>
    <x v="0"/>
    <x v="0"/>
    <n v="2"/>
    <s v="Vida"/>
    <n v="1"/>
    <s v="Violencia física"/>
    <s v="Si sufrió antes o durante el año pasado"/>
    <n v="270107"/>
    <s v="Atenciones médicas"/>
    <n v="270107006"/>
    <s v="Violencia Física"/>
    <n v="0"/>
    <n v="0"/>
    <n v="11282.704020531941"/>
  </r>
  <r>
    <n v="3"/>
    <n v="3201"/>
    <s v="Atacama"/>
    <s v="Chañaral"/>
    <x v="1"/>
    <x v="1"/>
    <n v="1"/>
    <s v="Año"/>
    <n v="1"/>
    <s v="Violencia física"/>
    <s v="No sufrió el año pasado"/>
    <n v="270107"/>
    <s v="Atenciones médicas"/>
    <n v="270107006"/>
    <s v="Violencia Física"/>
    <n v="0"/>
    <n v="66407.574643631233"/>
    <n v="105998.06744377554"/>
  </r>
  <r>
    <n v="3"/>
    <n v="3201"/>
    <s v="Atacama"/>
    <s v="Chañaral"/>
    <x v="2"/>
    <x v="2"/>
    <n v="1"/>
    <s v="Año"/>
    <n v="1"/>
    <s v="Violencia física"/>
    <s v="No sufrió el año pasado"/>
    <n v="270107"/>
    <s v="Atenciones médicas"/>
    <n v="270107006"/>
    <s v="Violencia Física"/>
    <n v="0"/>
    <n v="66407.574643631233"/>
    <n v="105998.06744377554"/>
  </r>
  <r>
    <n v="3"/>
    <n v="3201"/>
    <s v="Atacama"/>
    <s v="Chañaral"/>
    <x v="3"/>
    <x v="3"/>
    <n v="2"/>
    <s v="Vida"/>
    <n v="3"/>
    <s v="Violencia sexual"/>
    <s v="No sufrió antes ni durante el año pasado"/>
    <n v="270107"/>
    <s v="Atenciones médicas"/>
    <n v="270107005"/>
    <s v="Otra violencia"/>
    <n v="0"/>
    <n v="26959.804114909828"/>
    <n v="105998.06744377554"/>
  </r>
  <r>
    <n v="3"/>
    <n v="3301"/>
    <s v="Atacama"/>
    <s v="Vallenar"/>
    <x v="0"/>
    <x v="0"/>
    <n v="1"/>
    <s v="Año"/>
    <n v="1"/>
    <s v="Violencia física"/>
    <s v="No sufrió el año pasado"/>
    <n v="270107"/>
    <s v="Atenciones médicas"/>
    <n v="270107006"/>
    <s v="Violencia Física"/>
    <n v="50574.031553218279"/>
    <n v="65560.079745772149"/>
    <n v="57680.505897544535"/>
  </r>
  <r>
    <n v="3"/>
    <n v="3301"/>
    <s v="Atacama"/>
    <s v="Vallenar"/>
    <x v="0"/>
    <x v="0"/>
    <n v="1"/>
    <s v="Año"/>
    <n v="1"/>
    <s v="Violencia física"/>
    <s v="Si sufrió el año pasado"/>
    <n v="270107"/>
    <s v="Atenciones médicas"/>
    <n v="270107006"/>
    <s v="Violencia Física"/>
    <n v="3858.973409377083"/>
    <n v="1995.4008455197966"/>
    <n v="1523.4751793602229"/>
  </r>
  <r>
    <n v="3"/>
    <n v="3301"/>
    <s v="Atacama"/>
    <s v="Vallenar"/>
    <x v="0"/>
    <x v="0"/>
    <n v="2"/>
    <s v="Vida"/>
    <n v="1"/>
    <s v="Violencia física"/>
    <s v="No sufrió antes ni durante el año pasado"/>
    <n v="270107"/>
    <s v="Atenciones médicas"/>
    <n v="270107006"/>
    <s v="Violencia Física"/>
    <n v="43422.709428931194"/>
    <n v="64271.574931327479"/>
    <n v="52912.832580687384"/>
  </r>
  <r>
    <n v="3"/>
    <n v="3301"/>
    <s v="Atacama"/>
    <s v="Vallenar"/>
    <x v="0"/>
    <x v="0"/>
    <n v="2"/>
    <s v="Vida"/>
    <n v="1"/>
    <s v="Violencia física"/>
    <s v="Si sufrió antes o durante el año pasado"/>
    <n v="270107"/>
    <s v="Atenciones médicas"/>
    <n v="270107006"/>
    <s v="Violencia Física"/>
    <n v="11010.295533664173"/>
    <n v="3283.9056599644723"/>
    <n v="6291.1484962173727"/>
  </r>
  <r>
    <n v="3"/>
    <n v="3301"/>
    <s v="Atacama"/>
    <s v="Vallenar"/>
    <x v="1"/>
    <x v="1"/>
    <n v="1"/>
    <s v="Año"/>
    <n v="1"/>
    <s v="Violencia física"/>
    <s v="No sufrió el año pasado"/>
    <n v="270107"/>
    <s v="Atenciones médicas"/>
    <n v="270107006"/>
    <s v="Violencia Física"/>
    <n v="51099.918524553737"/>
    <n v="67555.480591291969"/>
    <n v="57680.505897544535"/>
  </r>
  <r>
    <n v="3"/>
    <n v="3301"/>
    <s v="Atacama"/>
    <s v="Vallenar"/>
    <x v="1"/>
    <x v="1"/>
    <n v="1"/>
    <s v="Año"/>
    <n v="1"/>
    <s v="Violencia física"/>
    <s v="Si sufrió el año pasado"/>
    <n v="270107"/>
    <s v="Atenciones médicas"/>
    <n v="270107006"/>
    <s v="Violencia Física"/>
    <n v="3333.0864380416265"/>
    <n v="0"/>
    <n v="1523.4751793602229"/>
  </r>
  <r>
    <n v="3"/>
    <n v="3301"/>
    <s v="Atacama"/>
    <s v="Vallenar"/>
    <x v="2"/>
    <x v="2"/>
    <n v="1"/>
    <s v="Año"/>
    <n v="1"/>
    <s v="Violencia física"/>
    <s v="No sufrió el año pasado"/>
    <n v="270107"/>
    <s v="Atenciones médicas"/>
    <n v="270107006"/>
    <s v="Violencia Física"/>
    <n v="50574.031553218279"/>
    <n v="65560.079745772149"/>
    <n v="57680.505897544535"/>
  </r>
  <r>
    <n v="3"/>
    <n v="3301"/>
    <s v="Atacama"/>
    <s v="Vallenar"/>
    <x v="2"/>
    <x v="2"/>
    <n v="1"/>
    <s v="Año"/>
    <n v="1"/>
    <s v="Violencia física"/>
    <s v="Si sufrió el año pasado"/>
    <n v="270107"/>
    <s v="Atenciones médicas"/>
    <n v="270107006"/>
    <s v="Violencia Física"/>
    <n v="3858.973409377083"/>
    <n v="1995.4008455197966"/>
    <n v="1523.4751793602229"/>
  </r>
  <r>
    <n v="3"/>
    <n v="3301"/>
    <s v="Atacama"/>
    <s v="Vallenar"/>
    <x v="3"/>
    <x v="3"/>
    <n v="2"/>
    <s v="Vida"/>
    <n v="3"/>
    <s v="Violencia sexual"/>
    <s v="No sufrió antes ni durante el año pasado"/>
    <n v="270107"/>
    <s v="Atenciones médicas"/>
    <n v="270107005"/>
    <s v="Otra violencia"/>
    <n v="41359.899266720982"/>
    <n v="45716.071940194655"/>
    <n v="55742.030274262659"/>
  </r>
  <r>
    <n v="3"/>
    <n v="3301"/>
    <s v="Atacama"/>
    <s v="Vallenar"/>
    <x v="3"/>
    <x v="3"/>
    <n v="2"/>
    <s v="Vida"/>
    <n v="3"/>
    <s v="Violencia sexual"/>
    <s v="Si sufrió antes o durante el año pasado"/>
    <n v="270107"/>
    <s v="Atenciones médicas"/>
    <n v="270107005"/>
    <s v="Otra violencia"/>
    <n v="2499.81482853122"/>
    <n v="997.70042275989829"/>
    <n v="3461.9508026420895"/>
  </r>
  <r>
    <n v="3"/>
    <n v="3303"/>
    <s v="Atacama"/>
    <s v="Freirina"/>
    <x v="0"/>
    <x v="0"/>
    <n v="1"/>
    <s v="Año"/>
    <n v="1"/>
    <s v="Violencia física"/>
    <s v="No sufrió el año pasado"/>
    <n v="270107"/>
    <s v="Atenciones médicas"/>
    <n v="270107006"/>
    <s v="Violencia Física"/>
    <n v="0"/>
    <n v="72205.615826605645"/>
    <n v="0"/>
  </r>
  <r>
    <n v="3"/>
    <n v="3303"/>
    <s v="Atacama"/>
    <s v="Freirina"/>
    <x v="0"/>
    <x v="0"/>
    <n v="2"/>
    <s v="Vida"/>
    <n v="1"/>
    <s v="Violencia física"/>
    <s v="No sufrió antes ni durante el año pasado"/>
    <n v="270107"/>
    <s v="Atenciones médicas"/>
    <n v="270107006"/>
    <s v="Violencia Física"/>
    <n v="0"/>
    <n v="72205.615826605645"/>
    <n v="0"/>
  </r>
  <r>
    <n v="3"/>
    <n v="3303"/>
    <s v="Atacama"/>
    <s v="Freirina"/>
    <x v="1"/>
    <x v="1"/>
    <n v="1"/>
    <s v="Año"/>
    <n v="1"/>
    <s v="Violencia física"/>
    <s v="No sufrió el año pasado"/>
    <n v="270107"/>
    <s v="Atenciones médicas"/>
    <n v="270107006"/>
    <s v="Violencia Física"/>
    <n v="0"/>
    <n v="72205.615826605645"/>
    <n v="0"/>
  </r>
  <r>
    <n v="3"/>
    <n v="3303"/>
    <s v="Atacama"/>
    <s v="Freirina"/>
    <x v="2"/>
    <x v="2"/>
    <n v="1"/>
    <s v="Año"/>
    <n v="1"/>
    <s v="Violencia física"/>
    <s v="No sufrió el año pasado"/>
    <n v="270107"/>
    <s v="Atenciones médicas"/>
    <n v="270107006"/>
    <s v="Violencia Física"/>
    <n v="0"/>
    <n v="72205.615826605645"/>
    <n v="0"/>
  </r>
  <r>
    <n v="3"/>
    <n v="3303"/>
    <s v="Atacama"/>
    <s v="Freirina"/>
    <x v="3"/>
    <x v="3"/>
    <n v="2"/>
    <s v="Vida"/>
    <n v="3"/>
    <s v="Violencia sexual"/>
    <s v="No sufrió antes ni durante el año pasado"/>
    <n v="270107"/>
    <s v="Atenciones médicas"/>
    <n v="270107005"/>
    <s v="Otra violencia"/>
    <n v="0"/>
    <n v="56069.439092155888"/>
    <n v="0"/>
  </r>
  <r>
    <n v="3"/>
    <n v="3304"/>
    <s v="Atacama"/>
    <s v="Huasco"/>
    <x v="0"/>
    <x v="0"/>
    <n v="1"/>
    <s v="Año"/>
    <n v="1"/>
    <s v="Violencia física"/>
    <s v="No sufrió el año pasado"/>
    <n v="270107"/>
    <s v="Atenciones médicas"/>
    <n v="270107006"/>
    <s v="Violencia Física"/>
    <n v="0"/>
    <n v="16475.269692301099"/>
    <n v="0"/>
  </r>
  <r>
    <n v="3"/>
    <n v="3304"/>
    <s v="Atacama"/>
    <s v="Huasco"/>
    <x v="0"/>
    <x v="0"/>
    <n v="2"/>
    <s v="Vida"/>
    <n v="1"/>
    <s v="Violencia física"/>
    <s v="No sufrió antes ni durante el año pasado"/>
    <n v="270107"/>
    <s v="Atenciones médicas"/>
    <n v="270107006"/>
    <s v="Violencia Física"/>
    <n v="0"/>
    <n v="16475.269692301099"/>
    <n v="0"/>
  </r>
  <r>
    <n v="3"/>
    <n v="3304"/>
    <s v="Atacama"/>
    <s v="Huasco"/>
    <x v="1"/>
    <x v="1"/>
    <n v="1"/>
    <s v="Año"/>
    <n v="1"/>
    <s v="Violencia física"/>
    <s v="No sufrió el año pasado"/>
    <n v="270107"/>
    <s v="Atenciones médicas"/>
    <n v="270107006"/>
    <s v="Violencia Física"/>
    <n v="0"/>
    <n v="16475.269692301099"/>
    <n v="0"/>
  </r>
  <r>
    <n v="3"/>
    <n v="3304"/>
    <s v="Atacama"/>
    <s v="Huasco"/>
    <x v="2"/>
    <x v="2"/>
    <n v="1"/>
    <s v="Año"/>
    <n v="1"/>
    <s v="Violencia física"/>
    <s v="No sufrió el año pasado"/>
    <n v="270107"/>
    <s v="Atenciones médicas"/>
    <n v="270107006"/>
    <s v="Violencia Física"/>
    <n v="0"/>
    <n v="16475.269692301099"/>
    <n v="0"/>
  </r>
  <r>
    <n v="3"/>
    <n v="3304"/>
    <s v="Atacama"/>
    <s v="Huasco"/>
    <x v="3"/>
    <x v="3"/>
    <n v="2"/>
    <s v="Vida"/>
    <n v="3"/>
    <s v="Violencia sexual"/>
    <s v="No sufrió antes ni durante el año pasado"/>
    <n v="270107"/>
    <s v="Atenciones médicas"/>
    <n v="270107005"/>
    <s v="Otra violencia"/>
    <n v="0"/>
    <n v="16475.269692301099"/>
    <n v="0"/>
  </r>
  <r>
    <n v="4"/>
    <n v="4101"/>
    <s v="Coquimbo"/>
    <s v="La Serena"/>
    <x v="0"/>
    <x v="0"/>
    <n v="1"/>
    <s v="Año"/>
    <n v="1"/>
    <s v="Violencia física"/>
    <s v="No sufrió el año pasado"/>
    <n v="270107"/>
    <s v="Atenciones médicas"/>
    <n v="270107006"/>
    <s v="Violencia Física"/>
    <n v="46406.720676558085"/>
    <n v="59653.039707418371"/>
    <n v="57831.416441812973"/>
  </r>
  <r>
    <n v="4"/>
    <n v="4101"/>
    <s v="Coquimbo"/>
    <s v="La Serena"/>
    <x v="0"/>
    <x v="0"/>
    <n v="1"/>
    <s v="Año"/>
    <n v="1"/>
    <s v="Violencia física"/>
    <s v="Si sufrió el año pasado"/>
    <n v="270107"/>
    <s v="Atenciones médicas"/>
    <n v="270107006"/>
    <s v="Violencia Física"/>
    <n v="1698.8792635695174"/>
    <n v="2417.6436893002624"/>
    <n v="1434.3881024101215"/>
  </r>
  <r>
    <n v="4"/>
    <n v="4101"/>
    <s v="Coquimbo"/>
    <s v="La Serena"/>
    <x v="0"/>
    <x v="0"/>
    <n v="2"/>
    <s v="Vida"/>
    <n v="1"/>
    <s v="Violencia física"/>
    <s v="No sufrió antes ni durante el año pasado"/>
    <n v="270107"/>
    <s v="Atenciones médicas"/>
    <n v="270107006"/>
    <s v="Violencia Física"/>
    <n v="43207.289464329151"/>
    <n v="57194.872676723578"/>
    <n v="47040.921441656996"/>
  </r>
  <r>
    <n v="4"/>
    <n v="4101"/>
    <s v="Coquimbo"/>
    <s v="La Serena"/>
    <x v="0"/>
    <x v="0"/>
    <n v="2"/>
    <s v="Vida"/>
    <n v="1"/>
    <s v="Violencia física"/>
    <s v="Si sufrió antes o durante el año pasado"/>
    <n v="270107"/>
    <s v="Atenciones médicas"/>
    <n v="270107006"/>
    <s v="Violencia Física"/>
    <n v="4898.3104757984547"/>
    <n v="4875.8107199950236"/>
    <n v="12224.883102566131"/>
  </r>
  <r>
    <n v="4"/>
    <n v="4101"/>
    <s v="Coquimbo"/>
    <s v="La Serena"/>
    <x v="1"/>
    <x v="1"/>
    <n v="1"/>
    <s v="Año"/>
    <n v="1"/>
    <s v="Violencia física"/>
    <s v="No sufrió el año pasado"/>
    <n v="270107"/>
    <s v="Atenciones médicas"/>
    <n v="270107006"/>
    <s v="Violencia Física"/>
    <n v="46638.726214754803"/>
    <n v="60488.682825819502"/>
    <n v="58889.954842400679"/>
  </r>
  <r>
    <n v="4"/>
    <n v="4101"/>
    <s v="Coquimbo"/>
    <s v="La Serena"/>
    <x v="1"/>
    <x v="1"/>
    <n v="1"/>
    <s v="Año"/>
    <n v="1"/>
    <s v="Violencia física"/>
    <s v="Si sufrió el año pasado"/>
    <n v="270107"/>
    <s v="Atenciones médicas"/>
    <n v="270107006"/>
    <s v="Violencia Física"/>
    <n v="1466.8737253727993"/>
    <n v="1582.0005708991353"/>
    <n v="375.84970182242802"/>
  </r>
  <r>
    <n v="4"/>
    <n v="4101"/>
    <s v="Coquimbo"/>
    <s v="La Serena"/>
    <x v="2"/>
    <x v="2"/>
    <n v="1"/>
    <s v="Año"/>
    <n v="1"/>
    <s v="Violencia física"/>
    <s v="No sufrió el año pasado"/>
    <n v="270107"/>
    <s v="Atenciones médicas"/>
    <n v="270107006"/>
    <s v="Violencia Física"/>
    <n v="46406.720676558085"/>
    <n v="59653.039707418371"/>
    <n v="57831.416441812973"/>
  </r>
  <r>
    <n v="4"/>
    <n v="4101"/>
    <s v="Coquimbo"/>
    <s v="La Serena"/>
    <x v="2"/>
    <x v="2"/>
    <n v="1"/>
    <s v="Año"/>
    <n v="1"/>
    <s v="Violencia física"/>
    <s v="Si sufrió el año pasado"/>
    <n v="270107"/>
    <s v="Atenciones médicas"/>
    <n v="270107006"/>
    <s v="Violencia Física"/>
    <n v="1698.8792635695174"/>
    <n v="2417.6436893002624"/>
    <n v="1434.3881024101215"/>
  </r>
  <r>
    <n v="4"/>
    <n v="4101"/>
    <s v="Coquimbo"/>
    <s v="La Serena"/>
    <x v="3"/>
    <x v="3"/>
    <n v="2"/>
    <s v="Vida"/>
    <n v="3"/>
    <s v="Violencia sexual"/>
    <s v="No sufrió antes ni durante el año pasado"/>
    <n v="270107"/>
    <s v="Atenciones médicas"/>
    <n v="270107005"/>
    <s v="Otra violencia"/>
    <n v="35598.817520160155"/>
    <n v="43480.326238801863"/>
    <n v="47609.287416479048"/>
  </r>
  <r>
    <n v="4"/>
    <n v="4101"/>
    <s v="Coquimbo"/>
    <s v="La Serena"/>
    <x v="3"/>
    <x v="3"/>
    <n v="2"/>
    <s v="Vida"/>
    <n v="3"/>
    <s v="Violencia sexual"/>
    <s v="Si sufrió antes o durante el año pasado"/>
    <n v="270107"/>
    <s v="Atenciones médicas"/>
    <n v="270107005"/>
    <s v="Otra violencia"/>
    <n v="1969.2405560648867"/>
    <n v="1646.8256806699521"/>
    <n v="10460.998847213736"/>
  </r>
  <r>
    <n v="4"/>
    <n v="4102"/>
    <s v="Coquimbo"/>
    <s v="Coquimbo"/>
    <x v="0"/>
    <x v="0"/>
    <n v="1"/>
    <s v="Año"/>
    <n v="1"/>
    <s v="Violencia física"/>
    <s v="No sufrió el año pasado"/>
    <n v="270107"/>
    <s v="Atenciones médicas"/>
    <n v="270107006"/>
    <s v="Violencia Física"/>
    <n v="47288.022212651318"/>
    <n v="58746.778826065987"/>
    <n v="53384.628420886605"/>
  </r>
  <r>
    <n v="4"/>
    <n v="4102"/>
    <s v="Coquimbo"/>
    <s v="Coquimbo"/>
    <x v="0"/>
    <x v="0"/>
    <n v="1"/>
    <s v="Año"/>
    <n v="1"/>
    <s v="Violencia física"/>
    <s v="Si sufrió el año pasado"/>
    <n v="270107"/>
    <s v="Atenciones médicas"/>
    <n v="270107006"/>
    <s v="Violencia Física"/>
    <n v="1186.6907364813474"/>
    <n v="783.69014544860272"/>
    <n v="1396.507423593913"/>
  </r>
  <r>
    <n v="4"/>
    <n v="4102"/>
    <s v="Coquimbo"/>
    <s v="Coquimbo"/>
    <x v="0"/>
    <x v="0"/>
    <n v="2"/>
    <s v="Vida"/>
    <n v="1"/>
    <s v="Violencia física"/>
    <s v="No sufrió antes ni durante el año pasado"/>
    <n v="270107"/>
    <s v="Atenciones médicas"/>
    <n v="270107006"/>
    <s v="Violencia Física"/>
    <n v="39013.259779889486"/>
    <n v="57905.100178318062"/>
    <n v="48586.453165077422"/>
  </r>
  <r>
    <n v="4"/>
    <n v="4102"/>
    <s v="Coquimbo"/>
    <s v="Coquimbo"/>
    <x v="0"/>
    <x v="0"/>
    <n v="2"/>
    <s v="Vida"/>
    <n v="1"/>
    <s v="Violencia física"/>
    <s v="Si sufrió antes o durante el año pasado"/>
    <n v="270107"/>
    <s v="Atenciones médicas"/>
    <n v="270107006"/>
    <s v="Violencia Física"/>
    <n v="9461.4531692431756"/>
    <n v="1625.3687931965387"/>
    <n v="6194.682679403084"/>
  </r>
  <r>
    <n v="4"/>
    <n v="4102"/>
    <s v="Coquimbo"/>
    <s v="Coquimbo"/>
    <x v="1"/>
    <x v="1"/>
    <n v="1"/>
    <s v="Año"/>
    <n v="1"/>
    <s v="Violencia física"/>
    <s v="No sufrió el año pasado"/>
    <n v="270107"/>
    <s v="Atenciones médicas"/>
    <n v="270107006"/>
    <s v="Violencia Física"/>
    <n v="48182.392991651926"/>
    <n v="58746.778826065987"/>
    <n v="54781.135844480508"/>
  </r>
  <r>
    <n v="4"/>
    <n v="4102"/>
    <s v="Coquimbo"/>
    <s v="Coquimbo"/>
    <x v="1"/>
    <x v="1"/>
    <n v="1"/>
    <s v="Año"/>
    <n v="1"/>
    <s v="Violencia física"/>
    <s v="Si sufrió el año pasado"/>
    <n v="270107"/>
    <s v="Atenciones médicas"/>
    <n v="270107006"/>
    <s v="Violencia Física"/>
    <n v="292.31995748073348"/>
    <n v="783.69014544860272"/>
    <n v="0"/>
  </r>
  <r>
    <n v="4"/>
    <n v="4102"/>
    <s v="Coquimbo"/>
    <s v="Coquimbo"/>
    <x v="2"/>
    <x v="2"/>
    <n v="1"/>
    <s v="Año"/>
    <n v="1"/>
    <s v="Violencia física"/>
    <s v="No sufrió el año pasado"/>
    <n v="270107"/>
    <s v="Atenciones médicas"/>
    <n v="270107006"/>
    <s v="Violencia Física"/>
    <n v="47288.022212651318"/>
    <n v="58746.778826065987"/>
    <n v="53384.628420886605"/>
  </r>
  <r>
    <n v="4"/>
    <n v="4102"/>
    <s v="Coquimbo"/>
    <s v="Coquimbo"/>
    <x v="2"/>
    <x v="2"/>
    <n v="1"/>
    <s v="Año"/>
    <n v="1"/>
    <s v="Violencia física"/>
    <s v="Si sufrió el año pasado"/>
    <n v="270107"/>
    <s v="Atenciones médicas"/>
    <n v="270107006"/>
    <s v="Violencia Física"/>
    <n v="1186.6907364813474"/>
    <n v="783.69014544860272"/>
    <n v="1396.507423593913"/>
  </r>
  <r>
    <n v="4"/>
    <n v="4102"/>
    <s v="Coquimbo"/>
    <s v="Coquimbo"/>
    <x v="3"/>
    <x v="3"/>
    <n v="2"/>
    <s v="Vida"/>
    <n v="3"/>
    <s v="Violencia sexual"/>
    <s v="No sufrió antes ni durante el año pasado"/>
    <n v="270107"/>
    <s v="Atenciones médicas"/>
    <n v="270107005"/>
    <s v="Otra violencia"/>
    <n v="39022.423414920231"/>
    <n v="36778.061594166044"/>
    <n v="48018.398992170529"/>
  </r>
  <r>
    <n v="4"/>
    <n v="4102"/>
    <s v="Coquimbo"/>
    <s v="Coquimbo"/>
    <x v="3"/>
    <x v="3"/>
    <n v="2"/>
    <s v="Vida"/>
    <n v="3"/>
    <s v="Violencia sexual"/>
    <s v="Si sufrió antes o durante el año pasado"/>
    <n v="270107"/>
    <s v="Atenciones médicas"/>
    <n v="270107005"/>
    <s v="Otra violencia"/>
    <n v="1899.6215418732302"/>
    <n v="865.39739608868524"/>
    <n v="6762.736852309984"/>
  </r>
  <r>
    <n v="4"/>
    <n v="4103"/>
    <s v="Coquimbo"/>
    <s v="Andacollo"/>
    <x v="0"/>
    <x v="0"/>
    <n v="1"/>
    <s v="Año"/>
    <n v="1"/>
    <s v="Violencia física"/>
    <s v="No sufrió el año pasado"/>
    <n v="270107"/>
    <s v="Atenciones médicas"/>
    <n v="270107006"/>
    <s v="Violencia Física"/>
    <n v="0"/>
    <n v="72375.568524484785"/>
    <n v="78453.826954371209"/>
  </r>
  <r>
    <n v="4"/>
    <n v="4103"/>
    <s v="Coquimbo"/>
    <s v="Andacollo"/>
    <x v="0"/>
    <x v="0"/>
    <n v="1"/>
    <s v="Año"/>
    <n v="1"/>
    <s v="Violencia física"/>
    <s v="Si sufrió el año pasado"/>
    <n v="270107"/>
    <s v="Atenciones médicas"/>
    <n v="270107006"/>
    <s v="Violencia Física"/>
    <n v="0"/>
    <n v="0"/>
    <n v="8093.3939495986988"/>
  </r>
  <r>
    <n v="4"/>
    <n v="4103"/>
    <s v="Coquimbo"/>
    <s v="Andacollo"/>
    <x v="0"/>
    <x v="0"/>
    <n v="2"/>
    <s v="Vida"/>
    <n v="1"/>
    <s v="Violencia física"/>
    <s v="No sufrió antes ni durante el año pasado"/>
    <n v="270107"/>
    <s v="Atenciones médicas"/>
    <n v="270107006"/>
    <s v="Violencia Física"/>
    <n v="0"/>
    <n v="72375.568524484785"/>
    <n v="67607.520132310907"/>
  </r>
  <r>
    <n v="4"/>
    <n v="4103"/>
    <s v="Coquimbo"/>
    <s v="Andacollo"/>
    <x v="0"/>
    <x v="0"/>
    <n v="2"/>
    <s v="Vida"/>
    <n v="1"/>
    <s v="Violencia física"/>
    <s v="Si sufrió antes o durante el año pasado"/>
    <n v="270107"/>
    <s v="Atenciones médicas"/>
    <n v="270107006"/>
    <s v="Violencia Física"/>
    <n v="0"/>
    <n v="0"/>
    <n v="18939.700771659012"/>
  </r>
  <r>
    <n v="4"/>
    <n v="4103"/>
    <s v="Coquimbo"/>
    <s v="Andacollo"/>
    <x v="1"/>
    <x v="1"/>
    <n v="1"/>
    <s v="Año"/>
    <n v="1"/>
    <s v="Violencia física"/>
    <s v="No sufrió el año pasado"/>
    <n v="270107"/>
    <s v="Atenciones médicas"/>
    <n v="270107006"/>
    <s v="Violencia Física"/>
    <n v="0"/>
    <n v="72375.568524484785"/>
    <n v="86547.220903969908"/>
  </r>
  <r>
    <n v="4"/>
    <n v="4103"/>
    <s v="Coquimbo"/>
    <s v="Andacollo"/>
    <x v="2"/>
    <x v="2"/>
    <n v="1"/>
    <s v="Año"/>
    <n v="1"/>
    <s v="Violencia física"/>
    <s v="No sufrió el año pasado"/>
    <n v="270107"/>
    <s v="Atenciones médicas"/>
    <n v="270107006"/>
    <s v="Violencia Física"/>
    <n v="0"/>
    <n v="72375.568524484785"/>
    <n v="78453.826954371209"/>
  </r>
  <r>
    <n v="4"/>
    <n v="4103"/>
    <s v="Coquimbo"/>
    <s v="Andacollo"/>
    <x v="2"/>
    <x v="2"/>
    <n v="1"/>
    <s v="Año"/>
    <n v="1"/>
    <s v="Violencia física"/>
    <s v="Si sufrió el año pasado"/>
    <n v="270107"/>
    <s v="Atenciones médicas"/>
    <n v="270107006"/>
    <s v="Violencia Física"/>
    <n v="0"/>
    <n v="0"/>
    <n v="8093.3939495986988"/>
  </r>
  <r>
    <n v="4"/>
    <n v="4103"/>
    <s v="Coquimbo"/>
    <s v="Andacollo"/>
    <x v="3"/>
    <x v="3"/>
    <n v="2"/>
    <s v="Vida"/>
    <n v="3"/>
    <s v="Violencia sexual"/>
    <s v="No sufrió antes ni durante el año pasado"/>
    <n v="270107"/>
    <s v="Atenciones médicas"/>
    <n v="270107005"/>
    <s v="Otra violencia"/>
    <n v="0"/>
    <n v="27539.185489390828"/>
    <n v="86547.220903969908"/>
  </r>
  <r>
    <n v="4"/>
    <n v="4106"/>
    <s v="Coquimbo"/>
    <s v="Vicuña"/>
    <x v="0"/>
    <x v="0"/>
    <n v="1"/>
    <s v="Año"/>
    <n v="1"/>
    <s v="Violencia física"/>
    <s v="No sufrió el año pasado"/>
    <n v="270107"/>
    <s v="Atenciones médicas"/>
    <n v="270107006"/>
    <s v="Violencia Física"/>
    <n v="0"/>
    <n v="14246.827434126393"/>
    <n v="103846.8693571733"/>
  </r>
  <r>
    <n v="4"/>
    <n v="4106"/>
    <s v="Coquimbo"/>
    <s v="Vicuña"/>
    <x v="0"/>
    <x v="0"/>
    <n v="2"/>
    <s v="Vida"/>
    <n v="1"/>
    <s v="Violencia física"/>
    <s v="No sufrió antes ni durante el año pasado"/>
    <n v="270107"/>
    <s v="Atenciones médicas"/>
    <n v="270107006"/>
    <s v="Violencia Física"/>
    <n v="0"/>
    <n v="14246.827434126393"/>
    <n v="81212.501627376696"/>
  </r>
  <r>
    <n v="4"/>
    <n v="4106"/>
    <s v="Coquimbo"/>
    <s v="Vicuña"/>
    <x v="0"/>
    <x v="0"/>
    <n v="2"/>
    <s v="Vida"/>
    <n v="1"/>
    <s v="Violencia física"/>
    <s v="Si sufrió antes o durante el año pasado"/>
    <n v="270107"/>
    <s v="Atenciones médicas"/>
    <n v="270107006"/>
    <s v="Violencia Física"/>
    <n v="0"/>
    <n v="0"/>
    <n v="22634.367729796617"/>
  </r>
  <r>
    <n v="4"/>
    <n v="4106"/>
    <s v="Coquimbo"/>
    <s v="Vicuña"/>
    <x v="1"/>
    <x v="1"/>
    <n v="1"/>
    <s v="Año"/>
    <n v="1"/>
    <s v="Violencia física"/>
    <s v="No sufrió el año pasado"/>
    <n v="270107"/>
    <s v="Atenciones médicas"/>
    <n v="270107006"/>
    <s v="Violencia Física"/>
    <n v="0"/>
    <n v="14246.827434126393"/>
    <n v="103846.8693571733"/>
  </r>
  <r>
    <n v="4"/>
    <n v="4106"/>
    <s v="Coquimbo"/>
    <s v="Vicuña"/>
    <x v="2"/>
    <x v="2"/>
    <n v="1"/>
    <s v="Año"/>
    <n v="1"/>
    <s v="Violencia física"/>
    <s v="No sufrió el año pasado"/>
    <n v="270107"/>
    <s v="Atenciones médicas"/>
    <n v="270107006"/>
    <s v="Violencia Física"/>
    <n v="0"/>
    <n v="14246.827434126393"/>
    <n v="103846.8693571733"/>
  </r>
  <r>
    <n v="4"/>
    <n v="4106"/>
    <s v="Coquimbo"/>
    <s v="Vicuña"/>
    <x v="3"/>
    <x v="3"/>
    <n v="2"/>
    <s v="Vida"/>
    <n v="3"/>
    <s v="Violencia sexual"/>
    <s v="No sufrió antes ni durante el año pasado"/>
    <n v="270107"/>
    <s v="Atenciones médicas"/>
    <n v="270107005"/>
    <s v="Otra violencia"/>
    <n v="0"/>
    <n v="3789.0173385224316"/>
    <n v="81444.47222667493"/>
  </r>
  <r>
    <n v="4"/>
    <n v="4106"/>
    <s v="Coquimbo"/>
    <s v="Vicuña"/>
    <x v="3"/>
    <x v="3"/>
    <n v="2"/>
    <s v="Vida"/>
    <n v="3"/>
    <s v="Violencia sexual"/>
    <s v="Si sufrió antes o durante el año pasado"/>
    <n v="270107"/>
    <s v="Atenciones médicas"/>
    <n v="270107005"/>
    <s v="Otra violencia"/>
    <n v="0"/>
    <n v="0"/>
    <n v="22402.397130498386"/>
  </r>
  <r>
    <n v="4"/>
    <n v="4201"/>
    <s v="Coquimbo"/>
    <s v="Illapel"/>
    <x v="0"/>
    <x v="0"/>
    <n v="1"/>
    <s v="Año"/>
    <n v="1"/>
    <s v="Violencia física"/>
    <s v="No sufrió el año pasado"/>
    <n v="270107"/>
    <s v="Atenciones médicas"/>
    <n v="270107006"/>
    <s v="Violencia Física"/>
    <n v="0"/>
    <n v="63147.040183181452"/>
    <n v="0"/>
  </r>
  <r>
    <n v="4"/>
    <n v="4201"/>
    <s v="Coquimbo"/>
    <s v="Illapel"/>
    <x v="0"/>
    <x v="0"/>
    <n v="1"/>
    <s v="Año"/>
    <n v="1"/>
    <s v="Violencia física"/>
    <s v="Si sufrió el año pasado"/>
    <n v="270107"/>
    <s v="Atenciones médicas"/>
    <n v="270107006"/>
    <s v="Violencia Física"/>
    <n v="0"/>
    <n v="2901.55503116113"/>
    <n v="0"/>
  </r>
  <r>
    <n v="4"/>
    <n v="4201"/>
    <s v="Coquimbo"/>
    <s v="Illapel"/>
    <x v="0"/>
    <x v="0"/>
    <n v="2"/>
    <s v="Vida"/>
    <n v="1"/>
    <s v="Violencia física"/>
    <s v="No sufrió antes ni durante el año pasado"/>
    <n v="270107"/>
    <s v="Atenciones médicas"/>
    <n v="270107006"/>
    <s v="Violencia Física"/>
    <n v="0"/>
    <n v="63147.040183181452"/>
    <n v="0"/>
  </r>
  <r>
    <n v="4"/>
    <n v="4201"/>
    <s v="Coquimbo"/>
    <s v="Illapel"/>
    <x v="0"/>
    <x v="0"/>
    <n v="2"/>
    <s v="Vida"/>
    <n v="1"/>
    <s v="Violencia física"/>
    <s v="Si sufrió antes o durante el año pasado"/>
    <n v="270107"/>
    <s v="Atenciones médicas"/>
    <n v="270107006"/>
    <s v="Violencia Física"/>
    <n v="0"/>
    <n v="2901.55503116113"/>
    <n v="0"/>
  </r>
  <r>
    <n v="4"/>
    <n v="4201"/>
    <s v="Coquimbo"/>
    <s v="Illapel"/>
    <x v="1"/>
    <x v="1"/>
    <n v="1"/>
    <s v="Año"/>
    <n v="1"/>
    <s v="Violencia física"/>
    <s v="No sufrió el año pasado"/>
    <n v="270107"/>
    <s v="Atenciones médicas"/>
    <n v="270107006"/>
    <s v="Violencia Física"/>
    <n v="0"/>
    <n v="66048.595214342597"/>
    <n v="0"/>
  </r>
  <r>
    <n v="4"/>
    <n v="4201"/>
    <s v="Coquimbo"/>
    <s v="Illapel"/>
    <x v="2"/>
    <x v="2"/>
    <n v="1"/>
    <s v="Año"/>
    <n v="1"/>
    <s v="Violencia física"/>
    <s v="No sufrió el año pasado"/>
    <n v="270107"/>
    <s v="Atenciones médicas"/>
    <n v="270107006"/>
    <s v="Violencia Física"/>
    <n v="0"/>
    <n v="63147.040183181452"/>
    <n v="0"/>
  </r>
  <r>
    <n v="4"/>
    <n v="4201"/>
    <s v="Coquimbo"/>
    <s v="Illapel"/>
    <x v="2"/>
    <x v="2"/>
    <n v="1"/>
    <s v="Año"/>
    <n v="1"/>
    <s v="Violencia física"/>
    <s v="Si sufrió el año pasado"/>
    <n v="270107"/>
    <s v="Atenciones médicas"/>
    <n v="270107006"/>
    <s v="Violencia Física"/>
    <n v="0"/>
    <n v="2901.55503116113"/>
    <n v="0"/>
  </r>
  <r>
    <n v="4"/>
    <n v="4201"/>
    <s v="Coquimbo"/>
    <s v="Illapel"/>
    <x v="3"/>
    <x v="3"/>
    <n v="2"/>
    <s v="Vida"/>
    <n v="3"/>
    <s v="Violencia sexual"/>
    <s v="No sufrió antes ni durante el año pasado"/>
    <n v="270107"/>
    <s v="Atenciones médicas"/>
    <n v="270107005"/>
    <s v="Otra violencia"/>
    <n v="0"/>
    <n v="35604.40102412401"/>
    <n v="0"/>
  </r>
  <r>
    <n v="4"/>
    <n v="4202"/>
    <s v="Coquimbo"/>
    <s v="Canela"/>
    <x v="0"/>
    <x v="0"/>
    <n v="1"/>
    <s v="Año"/>
    <n v="1"/>
    <s v="Violencia física"/>
    <s v="No sufrió el año pasado"/>
    <n v="270107"/>
    <s v="Atenciones médicas"/>
    <n v="270107006"/>
    <s v="Violencia Física"/>
    <n v="0"/>
    <n v="37951.921952660428"/>
    <n v="0"/>
  </r>
  <r>
    <n v="4"/>
    <n v="4202"/>
    <s v="Coquimbo"/>
    <s v="Canela"/>
    <x v="0"/>
    <x v="0"/>
    <n v="2"/>
    <s v="Vida"/>
    <n v="1"/>
    <s v="Violencia física"/>
    <s v="No sufrió antes ni durante el año pasado"/>
    <n v="270107"/>
    <s v="Atenciones médicas"/>
    <n v="270107006"/>
    <s v="Violencia Física"/>
    <n v="0"/>
    <n v="37951.921952660428"/>
    <n v="0"/>
  </r>
  <r>
    <n v="4"/>
    <n v="4202"/>
    <s v="Coquimbo"/>
    <s v="Canela"/>
    <x v="1"/>
    <x v="1"/>
    <n v="1"/>
    <s v="Año"/>
    <n v="1"/>
    <s v="Violencia física"/>
    <s v="No sufrió el año pasado"/>
    <n v="270107"/>
    <s v="Atenciones médicas"/>
    <n v="270107006"/>
    <s v="Violencia Física"/>
    <n v="0"/>
    <n v="37951.921952660428"/>
    <n v="0"/>
  </r>
  <r>
    <n v="4"/>
    <n v="4202"/>
    <s v="Coquimbo"/>
    <s v="Canela"/>
    <x v="2"/>
    <x v="2"/>
    <n v="1"/>
    <s v="Año"/>
    <n v="1"/>
    <s v="Violencia física"/>
    <s v="No sufrió el año pasado"/>
    <n v="270107"/>
    <s v="Atenciones médicas"/>
    <n v="270107006"/>
    <s v="Violencia Física"/>
    <n v="0"/>
    <n v="37951.921952660428"/>
    <n v="0"/>
  </r>
  <r>
    <n v="4"/>
    <n v="4202"/>
    <s v="Coquimbo"/>
    <s v="Canela"/>
    <x v="3"/>
    <x v="3"/>
    <n v="2"/>
    <s v="Vida"/>
    <n v="3"/>
    <s v="Violencia sexual"/>
    <s v="No sufrió antes ni durante el año pasado"/>
    <n v="270107"/>
    <s v="Atenciones médicas"/>
    <n v="270107005"/>
    <s v="Otra violencia"/>
    <n v="0"/>
    <n v="27820.08168221885"/>
    <n v="0"/>
  </r>
  <r>
    <n v="4"/>
    <n v="4203"/>
    <s v="Coquimbo"/>
    <s v="Los Vilos"/>
    <x v="0"/>
    <x v="0"/>
    <n v="1"/>
    <s v="Año"/>
    <n v="1"/>
    <s v="Violencia física"/>
    <s v="No sufrió el año pasado"/>
    <n v="270107"/>
    <s v="Atenciones médicas"/>
    <n v="270107006"/>
    <s v="Violencia Física"/>
    <n v="0"/>
    <n v="139468.66796691637"/>
    <n v="0"/>
  </r>
  <r>
    <n v="4"/>
    <n v="4203"/>
    <s v="Coquimbo"/>
    <s v="Los Vilos"/>
    <x v="0"/>
    <x v="0"/>
    <n v="1"/>
    <s v="Año"/>
    <n v="1"/>
    <s v="Violencia física"/>
    <s v="Si sufrió el año pasado"/>
    <n v="270107"/>
    <s v="Atenciones médicas"/>
    <n v="270107006"/>
    <s v="Violencia Física"/>
    <n v="0"/>
    <n v="23566.674376172512"/>
    <n v="0"/>
  </r>
  <r>
    <n v="4"/>
    <n v="4203"/>
    <s v="Coquimbo"/>
    <s v="Los Vilos"/>
    <x v="0"/>
    <x v="0"/>
    <n v="2"/>
    <s v="Vida"/>
    <n v="1"/>
    <s v="Violencia física"/>
    <s v="No sufrió antes ni durante el año pasado"/>
    <n v="270107"/>
    <s v="Atenciones médicas"/>
    <n v="270107006"/>
    <s v="Violencia Física"/>
    <n v="0"/>
    <n v="139468.66796691637"/>
    <n v="0"/>
  </r>
  <r>
    <n v="4"/>
    <n v="4203"/>
    <s v="Coquimbo"/>
    <s v="Los Vilos"/>
    <x v="0"/>
    <x v="0"/>
    <n v="2"/>
    <s v="Vida"/>
    <n v="1"/>
    <s v="Violencia física"/>
    <s v="Si sufrió antes o durante el año pasado"/>
    <n v="270107"/>
    <s v="Atenciones médicas"/>
    <n v="270107006"/>
    <s v="Violencia Física"/>
    <n v="0"/>
    <n v="23566.674376172512"/>
    <n v="0"/>
  </r>
  <r>
    <n v="4"/>
    <n v="4203"/>
    <s v="Coquimbo"/>
    <s v="Los Vilos"/>
    <x v="1"/>
    <x v="1"/>
    <n v="1"/>
    <s v="Año"/>
    <n v="1"/>
    <s v="Violencia física"/>
    <s v="No sufrió el año pasado"/>
    <n v="270107"/>
    <s v="Atenciones médicas"/>
    <n v="270107006"/>
    <s v="Violencia Física"/>
    <n v="0"/>
    <n v="163035.34234308891"/>
    <n v="0"/>
  </r>
  <r>
    <n v="4"/>
    <n v="4203"/>
    <s v="Coquimbo"/>
    <s v="Los Vilos"/>
    <x v="2"/>
    <x v="2"/>
    <n v="1"/>
    <s v="Año"/>
    <n v="1"/>
    <s v="Violencia física"/>
    <s v="No sufrió el año pasado"/>
    <n v="270107"/>
    <s v="Atenciones médicas"/>
    <n v="270107006"/>
    <s v="Violencia Física"/>
    <n v="0"/>
    <n v="139468.66796691637"/>
    <n v="0"/>
  </r>
  <r>
    <n v="4"/>
    <n v="4203"/>
    <s v="Coquimbo"/>
    <s v="Los Vilos"/>
    <x v="2"/>
    <x v="2"/>
    <n v="1"/>
    <s v="Año"/>
    <n v="1"/>
    <s v="Violencia física"/>
    <s v="Si sufrió el año pasado"/>
    <n v="270107"/>
    <s v="Atenciones médicas"/>
    <n v="270107006"/>
    <s v="Violencia Física"/>
    <n v="0"/>
    <n v="23566.674376172512"/>
    <n v="0"/>
  </r>
  <r>
    <n v="4"/>
    <n v="4203"/>
    <s v="Coquimbo"/>
    <s v="Los Vilos"/>
    <x v="3"/>
    <x v="3"/>
    <n v="2"/>
    <s v="Vida"/>
    <n v="3"/>
    <s v="Violencia sexual"/>
    <s v="No sufrió antes ni durante el año pasado"/>
    <n v="270107"/>
    <s v="Atenciones médicas"/>
    <n v="270107005"/>
    <s v="Otra violencia"/>
    <n v="0"/>
    <n v="83680.226412330696"/>
    <n v="0"/>
  </r>
  <r>
    <n v="4"/>
    <n v="4301"/>
    <s v="Coquimbo"/>
    <s v="Ovalle"/>
    <x v="0"/>
    <x v="0"/>
    <n v="1"/>
    <s v="Año"/>
    <n v="1"/>
    <s v="Violencia física"/>
    <s v="No sufrió el año pasado"/>
    <n v="270107"/>
    <s v="Atenciones médicas"/>
    <n v="270107006"/>
    <s v="Violencia Física"/>
    <n v="42406.574880584434"/>
    <n v="46879.558223773565"/>
    <n v="57224.679698337124"/>
  </r>
  <r>
    <n v="4"/>
    <n v="4301"/>
    <s v="Coquimbo"/>
    <s v="Ovalle"/>
    <x v="0"/>
    <x v="0"/>
    <n v="1"/>
    <s v="Año"/>
    <n v="1"/>
    <s v="Violencia física"/>
    <s v="Si sufrió el año pasado"/>
    <n v="270107"/>
    <s v="Atenciones médicas"/>
    <n v="270107006"/>
    <s v="Violencia Física"/>
    <n v="1701.6718179263837"/>
    <n v="800.67454751886726"/>
    <n v="4035.5419050706196"/>
  </r>
  <r>
    <n v="4"/>
    <n v="4301"/>
    <s v="Coquimbo"/>
    <s v="Ovalle"/>
    <x v="0"/>
    <x v="0"/>
    <n v="2"/>
    <s v="Vida"/>
    <n v="1"/>
    <s v="Violencia física"/>
    <s v="No sufrió antes ni durante el año pasado"/>
    <n v="270107"/>
    <s v="Atenciones médicas"/>
    <n v="270107006"/>
    <s v="Violencia Física"/>
    <n v="38227.030064624894"/>
    <n v="37849.833622444778"/>
    <n v="51337.136953293637"/>
  </r>
  <r>
    <n v="4"/>
    <n v="4301"/>
    <s v="Coquimbo"/>
    <s v="Ovalle"/>
    <x v="0"/>
    <x v="0"/>
    <n v="2"/>
    <s v="Vida"/>
    <n v="1"/>
    <s v="Violencia física"/>
    <s v="Si sufrió antes o durante el año pasado"/>
    <n v="270107"/>
    <s v="Atenciones médicas"/>
    <n v="270107006"/>
    <s v="Violencia Física"/>
    <n v="5881.2166338859233"/>
    <n v="9830.3991488476695"/>
    <n v="9923.0846501141041"/>
  </r>
  <r>
    <n v="4"/>
    <n v="4301"/>
    <s v="Coquimbo"/>
    <s v="Ovalle"/>
    <x v="1"/>
    <x v="1"/>
    <n v="1"/>
    <s v="Año"/>
    <n v="1"/>
    <s v="Violencia física"/>
    <s v="No sufrió el año pasado"/>
    <n v="270107"/>
    <s v="Atenciones médicas"/>
    <n v="270107006"/>
    <s v="Violencia Física"/>
    <n v="43249.50828884518"/>
    <n v="47680.232771292438"/>
    <n v="57224.679698337124"/>
  </r>
  <r>
    <n v="4"/>
    <n v="4301"/>
    <s v="Coquimbo"/>
    <s v="Ovalle"/>
    <x v="1"/>
    <x v="1"/>
    <n v="1"/>
    <s v="Año"/>
    <n v="1"/>
    <s v="Violencia física"/>
    <s v="Si sufrió el año pasado"/>
    <n v="270107"/>
    <s v="Atenciones médicas"/>
    <n v="270107006"/>
    <s v="Violencia Física"/>
    <n v="858.73840966563637"/>
    <n v="0"/>
    <n v="4035.5419050706196"/>
  </r>
  <r>
    <n v="4"/>
    <n v="4301"/>
    <s v="Coquimbo"/>
    <s v="Ovalle"/>
    <x v="2"/>
    <x v="2"/>
    <n v="1"/>
    <s v="Año"/>
    <n v="1"/>
    <s v="Violencia física"/>
    <s v="No sufrió el año pasado"/>
    <n v="270107"/>
    <s v="Atenciones médicas"/>
    <n v="270107006"/>
    <s v="Violencia Física"/>
    <n v="42559.356560831693"/>
    <n v="46879.558223773565"/>
    <n v="58000.737089987771"/>
  </r>
  <r>
    <n v="4"/>
    <n v="4301"/>
    <s v="Coquimbo"/>
    <s v="Ovalle"/>
    <x v="2"/>
    <x v="2"/>
    <n v="1"/>
    <s v="Año"/>
    <n v="1"/>
    <s v="Violencia física"/>
    <s v="Si sufrió el año pasado"/>
    <n v="270107"/>
    <s v="Atenciones médicas"/>
    <n v="270107006"/>
    <s v="Violencia Física"/>
    <n v="1548.8901376791234"/>
    <n v="800.67454751886726"/>
    <n v="3259.4845134199641"/>
  </r>
  <r>
    <n v="4"/>
    <n v="4301"/>
    <s v="Coquimbo"/>
    <s v="Ovalle"/>
    <x v="3"/>
    <x v="3"/>
    <n v="2"/>
    <s v="Vida"/>
    <n v="3"/>
    <s v="Violencia sexual"/>
    <s v="No sufrió antes ni durante el año pasado"/>
    <n v="270107"/>
    <s v="Atenciones médicas"/>
    <n v="270107005"/>
    <s v="Otra violencia"/>
    <n v="29455.254284911491"/>
    <n v="28501.992567877714"/>
    <n v="53606.694924777628"/>
  </r>
  <r>
    <n v="4"/>
    <n v="4301"/>
    <s v="Coquimbo"/>
    <s v="Ovalle"/>
    <x v="3"/>
    <x v="3"/>
    <n v="2"/>
    <s v="Vida"/>
    <n v="3"/>
    <s v="Violencia sexual"/>
    <s v="Si sufrió antes o durante el año pasado"/>
    <n v="270107"/>
    <s v="Atenciones médicas"/>
    <n v="270107005"/>
    <s v="Otra violencia"/>
    <n v="1738.5501545377915"/>
    <n v="0"/>
    <n v="7653.5266786301108"/>
  </r>
  <r>
    <n v="4"/>
    <n v="4302"/>
    <s v="Coquimbo"/>
    <s v="Combarbalá"/>
    <x v="0"/>
    <x v="0"/>
    <n v="1"/>
    <s v="Año"/>
    <n v="1"/>
    <s v="Violencia física"/>
    <s v="No sufrió el año pasado"/>
    <n v="270107"/>
    <s v="Atenciones médicas"/>
    <n v="270107006"/>
    <s v="Violencia Física"/>
    <n v="0"/>
    <n v="27852.938513940917"/>
    <n v="0"/>
  </r>
  <r>
    <n v="4"/>
    <n v="4302"/>
    <s v="Coquimbo"/>
    <s v="Combarbalá"/>
    <x v="0"/>
    <x v="0"/>
    <n v="2"/>
    <s v="Vida"/>
    <n v="1"/>
    <s v="Violencia física"/>
    <s v="No sufrió antes ni durante el año pasado"/>
    <n v="270107"/>
    <s v="Atenciones médicas"/>
    <n v="270107006"/>
    <s v="Violencia Física"/>
    <n v="0"/>
    <n v="27852.938513940917"/>
    <n v="0"/>
  </r>
  <r>
    <n v="4"/>
    <n v="4302"/>
    <s v="Coquimbo"/>
    <s v="Combarbalá"/>
    <x v="1"/>
    <x v="1"/>
    <n v="1"/>
    <s v="Año"/>
    <n v="1"/>
    <s v="Violencia física"/>
    <s v="No sufrió el año pasado"/>
    <n v="270107"/>
    <s v="Atenciones médicas"/>
    <n v="270107006"/>
    <s v="Violencia Física"/>
    <n v="0"/>
    <n v="27852.938513940917"/>
    <n v="0"/>
  </r>
  <r>
    <n v="4"/>
    <n v="4302"/>
    <s v="Coquimbo"/>
    <s v="Combarbalá"/>
    <x v="2"/>
    <x v="2"/>
    <n v="1"/>
    <s v="Año"/>
    <n v="1"/>
    <s v="Violencia física"/>
    <s v="No sufrió el año pasado"/>
    <n v="270107"/>
    <s v="Atenciones médicas"/>
    <n v="270107006"/>
    <s v="Violencia Física"/>
    <n v="0"/>
    <n v="27852.938513940917"/>
    <n v="0"/>
  </r>
  <r>
    <n v="4"/>
    <n v="4303"/>
    <s v="Coquimbo"/>
    <s v="Monte Patria"/>
    <x v="0"/>
    <x v="0"/>
    <n v="1"/>
    <s v="Año"/>
    <n v="1"/>
    <s v="Violencia física"/>
    <s v="No sufrió el año pasado"/>
    <n v="270107"/>
    <s v="Atenciones médicas"/>
    <n v="270107006"/>
    <s v="Violencia Física"/>
    <n v="0"/>
    <n v="37505.055539375862"/>
    <n v="63786.992289689282"/>
  </r>
  <r>
    <n v="4"/>
    <n v="4303"/>
    <s v="Coquimbo"/>
    <s v="Monte Patria"/>
    <x v="0"/>
    <x v="0"/>
    <n v="1"/>
    <s v="Año"/>
    <n v="1"/>
    <s v="Violencia física"/>
    <s v="Si sufrió el año pasado"/>
    <n v="270107"/>
    <s v="Atenciones médicas"/>
    <n v="270107006"/>
    <s v="Violencia Física"/>
    <n v="0"/>
    <n v="0"/>
    <n v="3919.4533748838589"/>
  </r>
  <r>
    <n v="4"/>
    <n v="4303"/>
    <s v="Coquimbo"/>
    <s v="Monte Patria"/>
    <x v="0"/>
    <x v="0"/>
    <n v="2"/>
    <s v="Vida"/>
    <n v="1"/>
    <s v="Violencia física"/>
    <s v="No sufrió antes ni durante el año pasado"/>
    <n v="270107"/>
    <s v="Atenciones médicas"/>
    <n v="270107006"/>
    <s v="Violencia Física"/>
    <n v="0"/>
    <n v="37505.055539375862"/>
    <n v="63786.992289689282"/>
  </r>
  <r>
    <n v="4"/>
    <n v="4303"/>
    <s v="Coquimbo"/>
    <s v="Monte Patria"/>
    <x v="0"/>
    <x v="0"/>
    <n v="2"/>
    <s v="Vida"/>
    <n v="1"/>
    <s v="Violencia física"/>
    <s v="Si sufrió antes o durante el año pasado"/>
    <n v="270107"/>
    <s v="Atenciones médicas"/>
    <n v="270107006"/>
    <s v="Violencia Física"/>
    <n v="0"/>
    <n v="0"/>
    <n v="3919.4533748838589"/>
  </r>
  <r>
    <n v="4"/>
    <n v="4303"/>
    <s v="Coquimbo"/>
    <s v="Monte Patria"/>
    <x v="1"/>
    <x v="1"/>
    <n v="1"/>
    <s v="Año"/>
    <n v="1"/>
    <s v="Violencia física"/>
    <s v="No sufrió el año pasado"/>
    <n v="270107"/>
    <s v="Atenciones médicas"/>
    <n v="270107006"/>
    <s v="Violencia Física"/>
    <n v="0"/>
    <n v="37505.055539375862"/>
    <n v="63786.992289689282"/>
  </r>
  <r>
    <n v="4"/>
    <n v="4303"/>
    <s v="Coquimbo"/>
    <s v="Monte Patria"/>
    <x v="1"/>
    <x v="1"/>
    <n v="1"/>
    <s v="Año"/>
    <n v="1"/>
    <s v="Violencia física"/>
    <s v="Si sufrió el año pasado"/>
    <n v="270107"/>
    <s v="Atenciones médicas"/>
    <n v="270107006"/>
    <s v="Violencia Física"/>
    <n v="0"/>
    <n v="0"/>
    <n v="3919.4533748838589"/>
  </r>
  <r>
    <n v="4"/>
    <n v="4303"/>
    <s v="Coquimbo"/>
    <s v="Monte Patria"/>
    <x v="2"/>
    <x v="2"/>
    <n v="1"/>
    <s v="Año"/>
    <n v="1"/>
    <s v="Violencia física"/>
    <s v="No sufrió el año pasado"/>
    <n v="270107"/>
    <s v="Atenciones médicas"/>
    <n v="270107006"/>
    <s v="Violencia Física"/>
    <n v="0"/>
    <n v="37505.055539375862"/>
    <n v="63786.992289689282"/>
  </r>
  <r>
    <n v="4"/>
    <n v="4303"/>
    <s v="Coquimbo"/>
    <s v="Monte Patria"/>
    <x v="2"/>
    <x v="2"/>
    <n v="1"/>
    <s v="Año"/>
    <n v="1"/>
    <s v="Violencia física"/>
    <s v="Si sufrió el año pasado"/>
    <n v="270107"/>
    <s v="Atenciones médicas"/>
    <n v="270107006"/>
    <s v="Violencia Física"/>
    <n v="0"/>
    <n v="0"/>
    <n v="3919.4533748838589"/>
  </r>
  <r>
    <n v="4"/>
    <n v="4303"/>
    <s v="Coquimbo"/>
    <s v="Monte Patria"/>
    <x v="3"/>
    <x v="3"/>
    <n v="2"/>
    <s v="Vida"/>
    <n v="3"/>
    <s v="Violencia sexual"/>
    <s v="No sufrió antes ni durante el año pasado"/>
    <n v="270107"/>
    <s v="Atenciones médicas"/>
    <n v="270107005"/>
    <s v="Otra violencia"/>
    <n v="0"/>
    <n v="21122.079461973211"/>
    <n v="63786.992289689282"/>
  </r>
  <r>
    <n v="4"/>
    <n v="4303"/>
    <s v="Coquimbo"/>
    <s v="Monte Patria"/>
    <x v="3"/>
    <x v="3"/>
    <n v="2"/>
    <s v="Vida"/>
    <n v="3"/>
    <s v="Violencia sexual"/>
    <s v="Si sufrió antes o durante el año pasado"/>
    <n v="270107"/>
    <s v="Atenciones médicas"/>
    <n v="270107005"/>
    <s v="Otra violencia"/>
    <n v="0"/>
    <n v="0"/>
    <n v="3919.4533748838589"/>
  </r>
  <r>
    <n v="5"/>
    <n v="5101"/>
    <s v="Valparaíso"/>
    <s v="Valparaíso"/>
    <x v="0"/>
    <x v="0"/>
    <n v="1"/>
    <s v="Año"/>
    <n v="1"/>
    <s v="Violencia física"/>
    <s v="No sufrió el año pasado"/>
    <n v="270107"/>
    <s v="Atenciones médicas"/>
    <n v="270107006"/>
    <s v="Violencia Física"/>
    <n v="55648.677802111597"/>
    <n v="51116.467401808011"/>
    <n v="76023.861438210646"/>
  </r>
  <r>
    <n v="5"/>
    <n v="5101"/>
    <s v="Valparaíso"/>
    <s v="Valparaíso"/>
    <x v="0"/>
    <x v="0"/>
    <n v="1"/>
    <s v="Año"/>
    <n v="1"/>
    <s v="Violencia física"/>
    <s v="Si sufrió el año pasado"/>
    <n v="270107"/>
    <s v="Atenciones médicas"/>
    <n v="270107006"/>
    <s v="Violencia Física"/>
    <n v="6098.7807668420883"/>
    <n v="2624.5907306148983"/>
    <n v="6292.7432059227476"/>
  </r>
  <r>
    <n v="5"/>
    <n v="5101"/>
    <s v="Valparaíso"/>
    <s v="Valparaíso"/>
    <x v="0"/>
    <x v="0"/>
    <n v="2"/>
    <s v="Vida"/>
    <n v="1"/>
    <s v="Violencia física"/>
    <s v="No sufrió antes ni durante el año pasado"/>
    <n v="270107"/>
    <s v="Atenciones médicas"/>
    <n v="270107006"/>
    <s v="Violencia Física"/>
    <n v="55648.677802111597"/>
    <n v="51116.467401808011"/>
    <n v="71706.362549551341"/>
  </r>
  <r>
    <n v="5"/>
    <n v="5101"/>
    <s v="Valparaíso"/>
    <s v="Valparaíso"/>
    <x v="0"/>
    <x v="0"/>
    <n v="2"/>
    <s v="Vida"/>
    <n v="1"/>
    <s v="Violencia física"/>
    <s v="Si sufrió antes o durante el año pasado"/>
    <n v="270107"/>
    <s v="Atenciones médicas"/>
    <n v="270107006"/>
    <s v="Violencia Física"/>
    <n v="6098.7807668420883"/>
    <n v="2624.5907306148983"/>
    <n v="10610.242094582043"/>
  </r>
  <r>
    <n v="5"/>
    <n v="5101"/>
    <s v="Valparaíso"/>
    <s v="Valparaíso"/>
    <x v="1"/>
    <x v="1"/>
    <n v="1"/>
    <s v="Año"/>
    <n v="1"/>
    <s v="Violencia física"/>
    <s v="No sufrió el año pasado"/>
    <n v="270107"/>
    <s v="Atenciones médicas"/>
    <n v="270107006"/>
    <s v="Violencia Física"/>
    <n v="60202.006995064228"/>
    <n v="52186.243187498316"/>
    <n v="77903.365537619291"/>
  </r>
  <r>
    <n v="5"/>
    <n v="5101"/>
    <s v="Valparaíso"/>
    <s v="Valparaíso"/>
    <x v="1"/>
    <x v="1"/>
    <n v="1"/>
    <s v="Año"/>
    <n v="1"/>
    <s v="Violencia física"/>
    <s v="Si sufrió el año pasado"/>
    <n v="270107"/>
    <s v="Atenciones médicas"/>
    <n v="270107006"/>
    <s v="Violencia Física"/>
    <n v="1545.4515738894518"/>
    <n v="1554.8149449245941"/>
    <n v="4413.2391065141164"/>
  </r>
  <r>
    <n v="5"/>
    <n v="5101"/>
    <s v="Valparaíso"/>
    <s v="Valparaíso"/>
    <x v="2"/>
    <x v="2"/>
    <n v="1"/>
    <s v="Año"/>
    <n v="1"/>
    <s v="Violencia física"/>
    <s v="No sufrió el año pasado"/>
    <n v="270107"/>
    <s v="Atenciones médicas"/>
    <n v="270107006"/>
    <s v="Violencia Física"/>
    <n v="55648.677802111597"/>
    <n v="51601.506561042304"/>
    <n v="76023.861438210646"/>
  </r>
  <r>
    <n v="5"/>
    <n v="5101"/>
    <s v="Valparaíso"/>
    <s v="Valparaíso"/>
    <x v="2"/>
    <x v="2"/>
    <n v="1"/>
    <s v="Año"/>
    <n v="1"/>
    <s v="Violencia física"/>
    <s v="Si sufrió el año pasado"/>
    <n v="270107"/>
    <s v="Atenciones médicas"/>
    <n v="270107006"/>
    <s v="Violencia Física"/>
    <n v="6098.7807668420883"/>
    <n v="2139.5515713806076"/>
    <n v="6292.7432059227476"/>
  </r>
  <r>
    <n v="5"/>
    <n v="5101"/>
    <s v="Valparaíso"/>
    <s v="Valparaíso"/>
    <x v="3"/>
    <x v="3"/>
    <n v="2"/>
    <s v="Vida"/>
    <n v="3"/>
    <s v="Violencia sexual"/>
    <s v="No sufrió antes ni durante el año pasado"/>
    <n v="270107"/>
    <s v="Atenciones médicas"/>
    <n v="270107005"/>
    <s v="Otra violencia"/>
    <n v="49762.363939463277"/>
    <n v="33804.814827601338"/>
    <n v="73900.756905734568"/>
  </r>
  <r>
    <n v="5"/>
    <n v="5101"/>
    <s v="Valparaíso"/>
    <s v="Valparaíso"/>
    <x v="3"/>
    <x v="3"/>
    <n v="2"/>
    <s v="Vida"/>
    <n v="3"/>
    <s v="Violencia sexual"/>
    <s v="Si sufrió antes o durante el año pasado"/>
    <n v="270107"/>
    <s v="Atenciones médicas"/>
    <n v="270107005"/>
    <s v="Otra violencia"/>
    <n v="426.24129702873205"/>
    <n v="485.03915923429014"/>
    <n v="8415.8477383988138"/>
  </r>
  <r>
    <n v="5"/>
    <n v="5102"/>
    <s v="Valparaíso"/>
    <s v="Casablanca"/>
    <x v="0"/>
    <x v="0"/>
    <n v="1"/>
    <s v="Año"/>
    <n v="1"/>
    <s v="Violencia física"/>
    <s v="No sufrió el año pasado"/>
    <n v="270107"/>
    <s v="Atenciones médicas"/>
    <n v="270107006"/>
    <s v="Violencia Física"/>
    <n v="0"/>
    <n v="223048.32359827973"/>
    <n v="0"/>
  </r>
  <r>
    <n v="5"/>
    <n v="5102"/>
    <s v="Valparaíso"/>
    <s v="Casablanca"/>
    <x v="0"/>
    <x v="0"/>
    <n v="2"/>
    <s v="Vida"/>
    <n v="1"/>
    <s v="Violencia física"/>
    <s v="No sufrió antes ni durante el año pasado"/>
    <n v="270107"/>
    <s v="Atenciones médicas"/>
    <n v="270107006"/>
    <s v="Violencia Física"/>
    <n v="0"/>
    <n v="211269.28633798182"/>
    <n v="0"/>
  </r>
  <r>
    <n v="5"/>
    <n v="5102"/>
    <s v="Valparaíso"/>
    <s v="Casablanca"/>
    <x v="0"/>
    <x v="0"/>
    <n v="2"/>
    <s v="Vida"/>
    <n v="1"/>
    <s v="Violencia física"/>
    <s v="Si sufrió antes o durante el año pasado"/>
    <n v="270107"/>
    <s v="Atenciones médicas"/>
    <n v="270107006"/>
    <s v="Violencia Física"/>
    <n v="0"/>
    <n v="11779.037260297911"/>
    <n v="0"/>
  </r>
  <r>
    <n v="5"/>
    <n v="5102"/>
    <s v="Valparaíso"/>
    <s v="Casablanca"/>
    <x v="1"/>
    <x v="1"/>
    <n v="1"/>
    <s v="Año"/>
    <n v="1"/>
    <s v="Violencia física"/>
    <s v="No sufrió el año pasado"/>
    <n v="270107"/>
    <s v="Atenciones médicas"/>
    <n v="270107006"/>
    <s v="Violencia Física"/>
    <n v="0"/>
    <n v="223048.32359827973"/>
    <n v="0"/>
  </r>
  <r>
    <n v="5"/>
    <n v="5102"/>
    <s v="Valparaíso"/>
    <s v="Casablanca"/>
    <x v="2"/>
    <x v="2"/>
    <n v="1"/>
    <s v="Año"/>
    <n v="1"/>
    <s v="Violencia física"/>
    <s v="No sufrió el año pasado"/>
    <n v="270107"/>
    <s v="Atenciones médicas"/>
    <n v="270107006"/>
    <s v="Violencia Física"/>
    <n v="0"/>
    <n v="223048.32359827973"/>
    <n v="0"/>
  </r>
  <r>
    <n v="5"/>
    <n v="5102"/>
    <s v="Valparaíso"/>
    <s v="Casablanca"/>
    <x v="3"/>
    <x v="3"/>
    <n v="2"/>
    <s v="Vida"/>
    <n v="3"/>
    <s v="Violencia sexual"/>
    <s v="No sufrió antes ni durante el año pasado"/>
    <n v="270107"/>
    <s v="Atenciones médicas"/>
    <n v="270107005"/>
    <s v="Otra violencia"/>
    <n v="0"/>
    <n v="190990.63857083317"/>
    <n v="0"/>
  </r>
  <r>
    <n v="5"/>
    <n v="5103"/>
    <s v="Valparaíso"/>
    <s v="Concón"/>
    <x v="0"/>
    <x v="0"/>
    <n v="1"/>
    <s v="Año"/>
    <n v="1"/>
    <s v="Violencia física"/>
    <s v="No sufrió el año pasado"/>
    <n v="270107"/>
    <s v="Atenciones médicas"/>
    <n v="270107006"/>
    <s v="Violencia Física"/>
    <n v="0"/>
    <n v="79569.25115335187"/>
    <n v="155633.25638759483"/>
  </r>
  <r>
    <n v="5"/>
    <n v="5103"/>
    <s v="Valparaíso"/>
    <s v="Concón"/>
    <x v="0"/>
    <x v="0"/>
    <n v="2"/>
    <s v="Vida"/>
    <n v="1"/>
    <s v="Violencia física"/>
    <s v="No sufrió antes ni durante el año pasado"/>
    <n v="270107"/>
    <s v="Atenciones médicas"/>
    <n v="270107006"/>
    <s v="Violencia Física"/>
    <n v="0"/>
    <n v="64594.956557464728"/>
    <n v="138922.38102786304"/>
  </r>
  <r>
    <n v="5"/>
    <n v="5103"/>
    <s v="Valparaíso"/>
    <s v="Concón"/>
    <x v="0"/>
    <x v="0"/>
    <n v="2"/>
    <s v="Vida"/>
    <n v="1"/>
    <s v="Violencia física"/>
    <s v="Si sufrió antes o durante el año pasado"/>
    <n v="270107"/>
    <s v="Atenciones médicas"/>
    <n v="270107006"/>
    <s v="Violencia Física"/>
    <n v="0"/>
    <n v="14974.29459588715"/>
    <n v="16710.875359731795"/>
  </r>
  <r>
    <n v="5"/>
    <n v="5103"/>
    <s v="Valparaíso"/>
    <s v="Concón"/>
    <x v="1"/>
    <x v="1"/>
    <n v="1"/>
    <s v="Año"/>
    <n v="1"/>
    <s v="Violencia física"/>
    <s v="No sufrió el año pasado"/>
    <n v="270107"/>
    <s v="Atenciones médicas"/>
    <n v="270107006"/>
    <s v="Violencia Física"/>
    <n v="0"/>
    <n v="79569.25115335187"/>
    <n v="155633.25638759483"/>
  </r>
  <r>
    <n v="5"/>
    <n v="5103"/>
    <s v="Valparaíso"/>
    <s v="Concón"/>
    <x v="2"/>
    <x v="2"/>
    <n v="1"/>
    <s v="Año"/>
    <n v="1"/>
    <s v="Violencia física"/>
    <s v="No sufrió el año pasado"/>
    <n v="270107"/>
    <s v="Atenciones médicas"/>
    <n v="270107006"/>
    <s v="Violencia Física"/>
    <n v="0"/>
    <n v="79569.25115335187"/>
    <n v="155633.25638759483"/>
  </r>
  <r>
    <n v="5"/>
    <n v="5103"/>
    <s v="Valparaíso"/>
    <s v="Concón"/>
    <x v="3"/>
    <x v="3"/>
    <n v="2"/>
    <s v="Vida"/>
    <n v="3"/>
    <s v="Violencia sexual"/>
    <s v="No sufrió antes ni durante el año pasado"/>
    <n v="270107"/>
    <s v="Atenciones médicas"/>
    <n v="270107005"/>
    <s v="Otra violencia"/>
    <n v="0"/>
    <n v="38977.525626368057"/>
    <n v="148731.96949868748"/>
  </r>
  <r>
    <n v="5"/>
    <n v="5103"/>
    <s v="Valparaíso"/>
    <s v="Concón"/>
    <x v="3"/>
    <x v="3"/>
    <n v="2"/>
    <s v="Vida"/>
    <n v="3"/>
    <s v="Violencia sexual"/>
    <s v="Si sufrió antes o durante el año pasado"/>
    <n v="270107"/>
    <s v="Atenciones médicas"/>
    <n v="270107005"/>
    <s v="Otra violencia"/>
    <n v="0"/>
    <n v="0"/>
    <n v="6901.2868889073443"/>
  </r>
  <r>
    <n v="5"/>
    <n v="5105"/>
    <s v="Valparaíso"/>
    <s v="Puchuncaví"/>
    <x v="0"/>
    <x v="0"/>
    <n v="1"/>
    <s v="Año"/>
    <n v="1"/>
    <s v="Violencia física"/>
    <s v="No sufrió el año pasado"/>
    <n v="270107"/>
    <s v="Atenciones médicas"/>
    <n v="270107006"/>
    <s v="Violencia Física"/>
    <n v="0"/>
    <n v="165726.45899616179"/>
    <n v="0"/>
  </r>
  <r>
    <n v="5"/>
    <n v="5105"/>
    <s v="Valparaíso"/>
    <s v="Puchuncaví"/>
    <x v="0"/>
    <x v="0"/>
    <n v="2"/>
    <s v="Vida"/>
    <n v="1"/>
    <s v="Violencia física"/>
    <s v="No sufrió antes ni durante el año pasado"/>
    <n v="270107"/>
    <s v="Atenciones médicas"/>
    <n v="270107006"/>
    <s v="Violencia Física"/>
    <n v="0"/>
    <n v="153376.88939716955"/>
    <n v="0"/>
  </r>
  <r>
    <n v="5"/>
    <n v="5105"/>
    <s v="Valparaíso"/>
    <s v="Puchuncaví"/>
    <x v="0"/>
    <x v="0"/>
    <n v="2"/>
    <s v="Vida"/>
    <n v="1"/>
    <s v="Violencia física"/>
    <s v="Si sufrió antes o durante el año pasado"/>
    <n v="270107"/>
    <s v="Atenciones médicas"/>
    <n v="270107006"/>
    <s v="Violencia Física"/>
    <n v="0"/>
    <n v="12349.569598992231"/>
    <n v="0"/>
  </r>
  <r>
    <n v="5"/>
    <n v="5105"/>
    <s v="Valparaíso"/>
    <s v="Puchuncaví"/>
    <x v="1"/>
    <x v="1"/>
    <n v="1"/>
    <s v="Año"/>
    <n v="1"/>
    <s v="Violencia física"/>
    <s v="No sufrió el año pasado"/>
    <n v="270107"/>
    <s v="Atenciones médicas"/>
    <n v="270107006"/>
    <s v="Violencia Física"/>
    <n v="0"/>
    <n v="165726.45899616179"/>
    <n v="0"/>
  </r>
  <r>
    <n v="5"/>
    <n v="5105"/>
    <s v="Valparaíso"/>
    <s v="Puchuncaví"/>
    <x v="2"/>
    <x v="2"/>
    <n v="1"/>
    <s v="Año"/>
    <n v="1"/>
    <s v="Violencia física"/>
    <s v="No sufrió el año pasado"/>
    <n v="270107"/>
    <s v="Atenciones médicas"/>
    <n v="270107006"/>
    <s v="Violencia Física"/>
    <n v="0"/>
    <n v="165726.45899616179"/>
    <n v="0"/>
  </r>
  <r>
    <n v="5"/>
    <n v="5105"/>
    <s v="Valparaíso"/>
    <s v="Puchuncaví"/>
    <x v="3"/>
    <x v="3"/>
    <n v="2"/>
    <s v="Vida"/>
    <n v="3"/>
    <s v="Violencia sexual"/>
    <s v="No sufrió antes ni durante el año pasado"/>
    <n v="270107"/>
    <s v="Atenciones médicas"/>
    <n v="270107005"/>
    <s v="Otra violencia"/>
    <n v="0"/>
    <n v="111257.73372605082"/>
    <n v="0"/>
  </r>
  <r>
    <n v="5"/>
    <n v="5107"/>
    <s v="Valparaíso"/>
    <s v="Quintero"/>
    <x v="0"/>
    <x v="0"/>
    <n v="1"/>
    <s v="Año"/>
    <n v="1"/>
    <s v="Violencia física"/>
    <s v="No sufrió el año pasado"/>
    <n v="270107"/>
    <s v="Atenciones médicas"/>
    <n v="270107006"/>
    <s v="Violencia Física"/>
    <n v="0"/>
    <n v="85076.622983416761"/>
    <n v="0"/>
  </r>
  <r>
    <n v="5"/>
    <n v="5107"/>
    <s v="Valparaíso"/>
    <s v="Quintero"/>
    <x v="0"/>
    <x v="0"/>
    <n v="2"/>
    <s v="Vida"/>
    <n v="1"/>
    <s v="Violencia física"/>
    <s v="No sufrió antes ni durante el año pasado"/>
    <n v="270107"/>
    <s v="Atenciones médicas"/>
    <n v="270107006"/>
    <s v="Violencia Física"/>
    <n v="0"/>
    <n v="85076.622983416761"/>
    <n v="0"/>
  </r>
  <r>
    <n v="5"/>
    <n v="5107"/>
    <s v="Valparaíso"/>
    <s v="Quintero"/>
    <x v="1"/>
    <x v="1"/>
    <n v="1"/>
    <s v="Año"/>
    <n v="1"/>
    <s v="Violencia física"/>
    <s v="No sufrió el año pasado"/>
    <n v="270107"/>
    <s v="Atenciones médicas"/>
    <n v="270107006"/>
    <s v="Violencia Física"/>
    <n v="0"/>
    <n v="85076.622983416761"/>
    <n v="0"/>
  </r>
  <r>
    <n v="5"/>
    <n v="5107"/>
    <s v="Valparaíso"/>
    <s v="Quintero"/>
    <x v="2"/>
    <x v="2"/>
    <n v="1"/>
    <s v="Año"/>
    <n v="1"/>
    <s v="Violencia física"/>
    <s v="No sufrió el año pasado"/>
    <n v="270107"/>
    <s v="Atenciones médicas"/>
    <n v="270107006"/>
    <s v="Violencia Física"/>
    <n v="0"/>
    <n v="85076.622983416761"/>
    <n v="0"/>
  </r>
  <r>
    <n v="5"/>
    <n v="5107"/>
    <s v="Valparaíso"/>
    <s v="Quintero"/>
    <x v="3"/>
    <x v="3"/>
    <n v="2"/>
    <s v="Vida"/>
    <n v="3"/>
    <s v="Violencia sexual"/>
    <s v="No sufrió antes ni durante el año pasado"/>
    <n v="270107"/>
    <s v="Atenciones médicas"/>
    <n v="270107005"/>
    <s v="Otra violencia"/>
    <n v="0"/>
    <n v="60331.009333738963"/>
    <n v="0"/>
  </r>
  <r>
    <n v="5"/>
    <n v="5109"/>
    <s v="Valparaíso"/>
    <s v="Viña del Mar"/>
    <x v="0"/>
    <x v="0"/>
    <n v="1"/>
    <s v="Año"/>
    <n v="1"/>
    <s v="Violencia física"/>
    <s v="No sufrió el año pasado"/>
    <n v="270107"/>
    <s v="Atenciones médicas"/>
    <n v="270107006"/>
    <s v="Violencia Física"/>
    <n v="55557.700294219147"/>
    <n v="55749.145486641231"/>
    <n v="54620.277457038268"/>
  </r>
  <r>
    <n v="5"/>
    <n v="5109"/>
    <s v="Valparaíso"/>
    <s v="Viña del Mar"/>
    <x v="0"/>
    <x v="0"/>
    <n v="1"/>
    <s v="Año"/>
    <n v="1"/>
    <s v="Violencia física"/>
    <s v="Si sufrió el año pasado"/>
    <n v="270107"/>
    <s v="Atenciones médicas"/>
    <n v="270107006"/>
    <s v="Violencia Física"/>
    <n v="3957.0428343306367"/>
    <n v="1358.5517310074206"/>
    <n v="868.12668625344304"/>
  </r>
  <r>
    <n v="5"/>
    <n v="5109"/>
    <s v="Valparaíso"/>
    <s v="Viña del Mar"/>
    <x v="0"/>
    <x v="0"/>
    <n v="2"/>
    <s v="Vida"/>
    <n v="1"/>
    <s v="Violencia física"/>
    <s v="No sufrió antes ni durante el año pasado"/>
    <n v="270107"/>
    <s v="Atenciones médicas"/>
    <n v="270107006"/>
    <s v="Violencia Física"/>
    <n v="55150.004971894174"/>
    <n v="53119.556870380315"/>
    <n v="47689.05813678095"/>
  </r>
  <r>
    <n v="5"/>
    <n v="5109"/>
    <s v="Valparaíso"/>
    <s v="Viña del Mar"/>
    <x v="0"/>
    <x v="0"/>
    <n v="2"/>
    <s v="Vida"/>
    <n v="1"/>
    <s v="Violencia física"/>
    <s v="Si sufrió antes o durante el año pasado"/>
    <n v="270107"/>
    <s v="Atenciones médicas"/>
    <n v="270107006"/>
    <s v="Violencia Física"/>
    <n v="4364.7381566556114"/>
    <n v="3988.1403472683401"/>
    <n v="7799.3460065107574"/>
  </r>
  <r>
    <n v="5"/>
    <n v="5109"/>
    <s v="Valparaíso"/>
    <s v="Viña del Mar"/>
    <x v="1"/>
    <x v="1"/>
    <n v="1"/>
    <s v="Año"/>
    <n v="1"/>
    <s v="Violencia física"/>
    <s v="No sufrió el año pasado"/>
    <n v="270107"/>
    <s v="Atenciones médicas"/>
    <n v="270107006"/>
    <s v="Violencia Física"/>
    <n v="57857.055117833894"/>
    <n v="56172.958488654862"/>
    <n v="54620.277457038268"/>
  </r>
  <r>
    <n v="5"/>
    <n v="5109"/>
    <s v="Valparaíso"/>
    <s v="Viña del Mar"/>
    <x v="1"/>
    <x v="1"/>
    <n v="1"/>
    <s v="Año"/>
    <n v="1"/>
    <s v="Violencia física"/>
    <s v="Si sufrió el año pasado"/>
    <n v="270107"/>
    <s v="Atenciones médicas"/>
    <n v="270107006"/>
    <s v="Violencia Física"/>
    <n v="1657.6880107158943"/>
    <n v="934.73872899380342"/>
    <n v="868.12668625344304"/>
  </r>
  <r>
    <n v="5"/>
    <n v="5109"/>
    <s v="Valparaíso"/>
    <s v="Viña del Mar"/>
    <x v="2"/>
    <x v="2"/>
    <n v="1"/>
    <s v="Año"/>
    <n v="1"/>
    <s v="Violencia física"/>
    <s v="No sufrió el año pasado"/>
    <n v="270107"/>
    <s v="Atenciones médicas"/>
    <n v="270107006"/>
    <s v="Violencia Física"/>
    <n v="55557.700294219147"/>
    <n v="55749.145486641231"/>
    <n v="54620.277457038268"/>
  </r>
  <r>
    <n v="5"/>
    <n v="5109"/>
    <s v="Valparaíso"/>
    <s v="Viña del Mar"/>
    <x v="2"/>
    <x v="2"/>
    <n v="1"/>
    <s v="Año"/>
    <n v="1"/>
    <s v="Violencia física"/>
    <s v="Si sufrió el año pasado"/>
    <n v="270107"/>
    <s v="Atenciones médicas"/>
    <n v="270107006"/>
    <s v="Violencia Física"/>
    <n v="3957.0428343306367"/>
    <n v="1358.5517310074206"/>
    <n v="868.12668625344304"/>
  </r>
  <r>
    <n v="5"/>
    <n v="5109"/>
    <s v="Valparaíso"/>
    <s v="Viña del Mar"/>
    <x v="3"/>
    <x v="3"/>
    <n v="2"/>
    <s v="Vida"/>
    <n v="3"/>
    <s v="Violencia sexual"/>
    <s v="No sufrió antes ni durante el año pasado"/>
    <n v="270107"/>
    <s v="Atenciones médicas"/>
    <n v="270107005"/>
    <s v="Otra violencia"/>
    <n v="44771.614578763576"/>
    <n v="34799.763071430483"/>
    <n v="49392.783089226425"/>
  </r>
  <r>
    <n v="5"/>
    <n v="5109"/>
    <s v="Valparaíso"/>
    <s v="Viña del Mar"/>
    <x v="3"/>
    <x v="3"/>
    <n v="2"/>
    <s v="Vida"/>
    <n v="3"/>
    <s v="Violencia sexual"/>
    <s v="Si sufrió antes o durante el año pasado"/>
    <n v="270107"/>
    <s v="Atenciones médicas"/>
    <n v="270107005"/>
    <s v="Otra violencia"/>
    <n v="728.23626441118154"/>
    <n v="2436.7457404970073"/>
    <n v="6095.6210540652746"/>
  </r>
  <r>
    <n v="5"/>
    <n v="5301"/>
    <s v="Valparaíso"/>
    <s v="Los Andes"/>
    <x v="0"/>
    <x v="0"/>
    <n v="1"/>
    <s v="Año"/>
    <n v="1"/>
    <s v="Violencia física"/>
    <s v="No sufrió el año pasado"/>
    <n v="270107"/>
    <s v="Atenciones médicas"/>
    <n v="270107006"/>
    <s v="Violencia Física"/>
    <n v="53323.869642695339"/>
    <n v="10578.238898388081"/>
    <n v="79608.773054874837"/>
  </r>
  <r>
    <n v="5"/>
    <n v="5301"/>
    <s v="Valparaíso"/>
    <s v="Los Andes"/>
    <x v="0"/>
    <x v="0"/>
    <n v="1"/>
    <s v="Año"/>
    <n v="1"/>
    <s v="Violencia física"/>
    <s v="Si sufrió el año pasado"/>
    <n v="270107"/>
    <s v="Atenciones médicas"/>
    <n v="270107006"/>
    <s v="Violencia Física"/>
    <n v="2869.310459391706"/>
    <n v="2240.1989429890332"/>
    <n v="0"/>
  </r>
  <r>
    <n v="5"/>
    <n v="5301"/>
    <s v="Valparaíso"/>
    <s v="Los Andes"/>
    <x v="0"/>
    <x v="0"/>
    <n v="2"/>
    <s v="Vida"/>
    <n v="1"/>
    <s v="Violencia física"/>
    <s v="No sufrió antes ni durante el año pasado"/>
    <n v="270107"/>
    <s v="Atenciones médicas"/>
    <n v="270107006"/>
    <s v="Violencia Física"/>
    <n v="48125.887220997312"/>
    <n v="8338.0399553990483"/>
    <n v="77027.983707070904"/>
  </r>
  <r>
    <n v="5"/>
    <n v="5301"/>
    <s v="Valparaíso"/>
    <s v="Los Andes"/>
    <x v="0"/>
    <x v="0"/>
    <n v="2"/>
    <s v="Vida"/>
    <n v="1"/>
    <s v="Violencia física"/>
    <s v="Si sufrió antes o durante el año pasado"/>
    <n v="270107"/>
    <s v="Atenciones médicas"/>
    <n v="270107006"/>
    <s v="Violencia Física"/>
    <n v="8067.2928810897338"/>
    <n v="4480.3978859780664"/>
    <n v="2580.7893478039259"/>
  </r>
  <r>
    <n v="5"/>
    <n v="5301"/>
    <s v="Valparaíso"/>
    <s v="Los Andes"/>
    <x v="1"/>
    <x v="1"/>
    <n v="1"/>
    <s v="Año"/>
    <n v="1"/>
    <s v="Violencia física"/>
    <s v="No sufrió el año pasado"/>
    <n v="270107"/>
    <s v="Atenciones médicas"/>
    <n v="270107006"/>
    <s v="Violencia Física"/>
    <n v="54758.524872391194"/>
    <n v="10578.238898388081"/>
    <n v="79608.773054874837"/>
  </r>
  <r>
    <n v="5"/>
    <n v="5301"/>
    <s v="Valparaíso"/>
    <s v="Los Andes"/>
    <x v="1"/>
    <x v="1"/>
    <n v="1"/>
    <s v="Año"/>
    <n v="1"/>
    <s v="Violencia física"/>
    <s v="Si sufrió el año pasado"/>
    <n v="270107"/>
    <s v="Atenciones médicas"/>
    <n v="270107006"/>
    <s v="Violencia Física"/>
    <n v="1434.655229695853"/>
    <n v="2240.1989429890332"/>
    <n v="0"/>
  </r>
  <r>
    <n v="5"/>
    <n v="5301"/>
    <s v="Valparaíso"/>
    <s v="Los Andes"/>
    <x v="2"/>
    <x v="2"/>
    <n v="1"/>
    <s v="Año"/>
    <n v="1"/>
    <s v="Violencia física"/>
    <s v="No sufrió el año pasado"/>
    <n v="270107"/>
    <s v="Atenciones médicas"/>
    <n v="270107006"/>
    <s v="Violencia Física"/>
    <n v="53323.869642695339"/>
    <n v="10578.238898388081"/>
    <n v="79608.773054874837"/>
  </r>
  <r>
    <n v="5"/>
    <n v="5301"/>
    <s v="Valparaíso"/>
    <s v="Los Andes"/>
    <x v="2"/>
    <x v="2"/>
    <n v="1"/>
    <s v="Año"/>
    <n v="1"/>
    <s v="Violencia física"/>
    <s v="Si sufrió el año pasado"/>
    <n v="270107"/>
    <s v="Atenciones médicas"/>
    <n v="270107006"/>
    <s v="Violencia Física"/>
    <n v="2869.310459391706"/>
    <n v="2240.1989429890332"/>
    <n v="0"/>
  </r>
  <r>
    <n v="5"/>
    <n v="5301"/>
    <s v="Valparaíso"/>
    <s v="Los Andes"/>
    <x v="3"/>
    <x v="3"/>
    <n v="2"/>
    <s v="Vida"/>
    <n v="3"/>
    <s v="Violencia sexual"/>
    <s v="No sufrió antes ni durante el año pasado"/>
    <n v="270107"/>
    <s v="Atenciones médicas"/>
    <n v="270107005"/>
    <s v="Otra violencia"/>
    <n v="47168.443625600288"/>
    <n v="9359.4980865918988"/>
    <n v="60040.521974511939"/>
  </r>
  <r>
    <n v="5"/>
    <n v="5301"/>
    <s v="Valparaíso"/>
    <s v="Los Andes"/>
    <x v="3"/>
    <x v="3"/>
    <n v="2"/>
    <s v="Vida"/>
    <n v="3"/>
    <s v="Violencia sexual"/>
    <s v="Si sufrió antes o durante el año pasado"/>
    <n v="270107"/>
    <s v="Atenciones médicas"/>
    <n v="270107005"/>
    <s v="Otra violencia"/>
    <n v="0"/>
    <n v="0"/>
    <n v="19568.251080362894"/>
  </r>
  <r>
    <n v="5"/>
    <n v="5302"/>
    <s v="Valparaíso"/>
    <s v="Calle Larga"/>
    <x v="0"/>
    <x v="0"/>
    <n v="1"/>
    <s v="Año"/>
    <n v="1"/>
    <s v="Violencia física"/>
    <s v="No sufrió el año pasado"/>
    <n v="270107"/>
    <s v="Atenciones médicas"/>
    <n v="270107006"/>
    <s v="Violencia Física"/>
    <n v="0"/>
    <n v="84748.383973290242"/>
    <n v="0"/>
  </r>
  <r>
    <n v="5"/>
    <n v="5302"/>
    <s v="Valparaíso"/>
    <s v="Calle Larga"/>
    <x v="0"/>
    <x v="0"/>
    <n v="2"/>
    <s v="Vida"/>
    <n v="1"/>
    <s v="Violencia física"/>
    <s v="No sufrió antes ni durante el año pasado"/>
    <n v="270107"/>
    <s v="Atenciones médicas"/>
    <n v="270107006"/>
    <s v="Violencia Física"/>
    <n v="0"/>
    <n v="84748.383973290242"/>
    <n v="0"/>
  </r>
  <r>
    <n v="5"/>
    <n v="5302"/>
    <s v="Valparaíso"/>
    <s v="Calle Larga"/>
    <x v="1"/>
    <x v="1"/>
    <n v="1"/>
    <s v="Año"/>
    <n v="1"/>
    <s v="Violencia física"/>
    <s v="No sufrió el año pasado"/>
    <n v="270107"/>
    <s v="Atenciones médicas"/>
    <n v="270107006"/>
    <s v="Violencia Física"/>
    <n v="0"/>
    <n v="84748.383973290242"/>
    <n v="0"/>
  </r>
  <r>
    <n v="5"/>
    <n v="5302"/>
    <s v="Valparaíso"/>
    <s v="Calle Larga"/>
    <x v="2"/>
    <x v="2"/>
    <n v="1"/>
    <s v="Año"/>
    <n v="1"/>
    <s v="Violencia física"/>
    <s v="No sufrió el año pasado"/>
    <n v="270107"/>
    <s v="Atenciones médicas"/>
    <n v="270107006"/>
    <s v="Violencia Física"/>
    <n v="0"/>
    <n v="84748.383973290242"/>
    <n v="0"/>
  </r>
  <r>
    <n v="5"/>
    <n v="5302"/>
    <s v="Valparaíso"/>
    <s v="Calle Larga"/>
    <x v="3"/>
    <x v="3"/>
    <n v="2"/>
    <s v="Vida"/>
    <n v="3"/>
    <s v="Violencia sexual"/>
    <s v="No sufrió antes ni durante el año pasado"/>
    <n v="270107"/>
    <s v="Atenciones médicas"/>
    <n v="270107005"/>
    <s v="Otra violencia"/>
    <n v="0"/>
    <n v="63465.44477576849"/>
    <n v="0"/>
  </r>
  <r>
    <n v="5"/>
    <n v="5402"/>
    <s v="Valparaíso"/>
    <s v="Cabildo"/>
    <x v="0"/>
    <x v="0"/>
    <n v="1"/>
    <s v="Año"/>
    <n v="1"/>
    <s v="Violencia física"/>
    <s v="No sufrió el año pasado"/>
    <n v="270107"/>
    <s v="Atenciones médicas"/>
    <n v="270107006"/>
    <s v="Violencia Física"/>
    <n v="0"/>
    <n v="175391.83994575142"/>
    <n v="0"/>
  </r>
  <r>
    <n v="5"/>
    <n v="5402"/>
    <s v="Valparaíso"/>
    <s v="Cabildo"/>
    <x v="0"/>
    <x v="0"/>
    <n v="2"/>
    <s v="Vida"/>
    <n v="1"/>
    <s v="Violencia física"/>
    <s v="No sufrió antes ni durante el año pasado"/>
    <n v="270107"/>
    <s v="Atenciones médicas"/>
    <n v="270107006"/>
    <s v="Violencia Física"/>
    <n v="0"/>
    <n v="175391.83994575142"/>
    <n v="0"/>
  </r>
  <r>
    <n v="5"/>
    <n v="5402"/>
    <s v="Valparaíso"/>
    <s v="Cabildo"/>
    <x v="1"/>
    <x v="1"/>
    <n v="1"/>
    <s v="Año"/>
    <n v="1"/>
    <s v="Violencia física"/>
    <s v="No sufrió el año pasado"/>
    <n v="270107"/>
    <s v="Atenciones médicas"/>
    <n v="270107006"/>
    <s v="Violencia Física"/>
    <n v="0"/>
    <n v="175391.83994575142"/>
    <n v="0"/>
  </r>
  <r>
    <n v="5"/>
    <n v="5402"/>
    <s v="Valparaíso"/>
    <s v="Cabildo"/>
    <x v="2"/>
    <x v="2"/>
    <n v="1"/>
    <s v="Año"/>
    <n v="1"/>
    <s v="Violencia física"/>
    <s v="No sufrió el año pasado"/>
    <n v="270107"/>
    <s v="Atenciones médicas"/>
    <n v="270107006"/>
    <s v="Violencia Física"/>
    <n v="0"/>
    <n v="175391.83994575142"/>
    <n v="0"/>
  </r>
  <r>
    <n v="5"/>
    <n v="5402"/>
    <s v="Valparaíso"/>
    <s v="Cabildo"/>
    <x v="3"/>
    <x v="3"/>
    <n v="2"/>
    <s v="Vida"/>
    <n v="3"/>
    <s v="Violencia sexual"/>
    <s v="No sufrió antes ni durante el año pasado"/>
    <n v="270107"/>
    <s v="Atenciones médicas"/>
    <n v="270107005"/>
    <s v="Otra violencia"/>
    <n v="0"/>
    <n v="119657.95682301324"/>
    <n v="0"/>
  </r>
  <r>
    <n v="5"/>
    <n v="5403"/>
    <s v="Valparaíso"/>
    <s v="Papudo"/>
    <x v="0"/>
    <x v="0"/>
    <n v="1"/>
    <s v="Año"/>
    <n v="1"/>
    <s v="Violencia física"/>
    <s v="No sufrió el año pasado"/>
    <n v="270107"/>
    <s v="Atenciones médicas"/>
    <n v="270107006"/>
    <s v="Violencia Física"/>
    <n v="0"/>
    <n v="130133.20325612622"/>
    <n v="0"/>
  </r>
  <r>
    <n v="5"/>
    <n v="5403"/>
    <s v="Valparaíso"/>
    <s v="Papudo"/>
    <x v="0"/>
    <x v="0"/>
    <n v="2"/>
    <s v="Vida"/>
    <n v="1"/>
    <s v="Violencia física"/>
    <s v="No sufrió antes ni durante el año pasado"/>
    <n v="270107"/>
    <s v="Atenciones médicas"/>
    <n v="270107006"/>
    <s v="Violencia Física"/>
    <n v="0"/>
    <n v="130133.20325612622"/>
    <n v="0"/>
  </r>
  <r>
    <n v="5"/>
    <n v="5403"/>
    <s v="Valparaíso"/>
    <s v="Papudo"/>
    <x v="1"/>
    <x v="1"/>
    <n v="1"/>
    <s v="Año"/>
    <n v="1"/>
    <s v="Violencia física"/>
    <s v="No sufrió el año pasado"/>
    <n v="270107"/>
    <s v="Atenciones médicas"/>
    <n v="270107006"/>
    <s v="Violencia Física"/>
    <n v="0"/>
    <n v="130133.20325612622"/>
    <n v="0"/>
  </r>
  <r>
    <n v="5"/>
    <n v="5403"/>
    <s v="Valparaíso"/>
    <s v="Papudo"/>
    <x v="2"/>
    <x v="2"/>
    <n v="1"/>
    <s v="Año"/>
    <n v="1"/>
    <s v="Violencia física"/>
    <s v="No sufrió el año pasado"/>
    <n v="270107"/>
    <s v="Atenciones médicas"/>
    <n v="270107006"/>
    <s v="Violencia Física"/>
    <n v="0"/>
    <n v="130133.20325612622"/>
    <n v="0"/>
  </r>
  <r>
    <n v="5"/>
    <n v="5403"/>
    <s v="Valparaíso"/>
    <s v="Papudo"/>
    <x v="3"/>
    <x v="3"/>
    <n v="2"/>
    <s v="Vida"/>
    <n v="3"/>
    <s v="Violencia sexual"/>
    <s v="No sufrió antes ni durante el año pasado"/>
    <n v="270107"/>
    <s v="Atenciones médicas"/>
    <n v="270107005"/>
    <s v="Otra violencia"/>
    <n v="0"/>
    <n v="130133.20325612622"/>
    <n v="0"/>
  </r>
  <r>
    <n v="5"/>
    <n v="5404"/>
    <s v="Valparaíso"/>
    <s v="Petorca"/>
    <x v="0"/>
    <x v="0"/>
    <n v="1"/>
    <s v="Año"/>
    <n v="1"/>
    <s v="Violencia física"/>
    <s v="No sufrió el año pasado"/>
    <n v="270107"/>
    <s v="Atenciones médicas"/>
    <n v="270107006"/>
    <s v="Violencia Física"/>
    <n v="0"/>
    <n v="110325.76595935352"/>
    <n v="0"/>
  </r>
  <r>
    <n v="5"/>
    <n v="5404"/>
    <s v="Valparaíso"/>
    <s v="Petorca"/>
    <x v="0"/>
    <x v="0"/>
    <n v="2"/>
    <s v="Vida"/>
    <n v="1"/>
    <s v="Violencia física"/>
    <s v="No sufrió antes ni durante el año pasado"/>
    <n v="270107"/>
    <s v="Atenciones médicas"/>
    <n v="270107006"/>
    <s v="Violencia Física"/>
    <n v="0"/>
    <n v="78548.079838503836"/>
    <n v="0"/>
  </r>
  <r>
    <n v="5"/>
    <n v="5404"/>
    <s v="Valparaíso"/>
    <s v="Petorca"/>
    <x v="0"/>
    <x v="0"/>
    <n v="2"/>
    <s v="Vida"/>
    <n v="1"/>
    <s v="Violencia física"/>
    <s v="Si sufrió antes o durante el año pasado"/>
    <n v="270107"/>
    <s v="Atenciones médicas"/>
    <n v="270107006"/>
    <s v="Violencia Física"/>
    <n v="0"/>
    <n v="31777.68612084967"/>
    <n v="0"/>
  </r>
  <r>
    <n v="5"/>
    <n v="5404"/>
    <s v="Valparaíso"/>
    <s v="Petorca"/>
    <x v="1"/>
    <x v="1"/>
    <n v="1"/>
    <s v="Año"/>
    <n v="1"/>
    <s v="Violencia física"/>
    <s v="No sufrió el año pasado"/>
    <n v="270107"/>
    <s v="Atenciones médicas"/>
    <n v="270107006"/>
    <s v="Violencia Física"/>
    <n v="0"/>
    <n v="110325.76595935352"/>
    <n v="0"/>
  </r>
  <r>
    <n v="5"/>
    <n v="5404"/>
    <s v="Valparaíso"/>
    <s v="Petorca"/>
    <x v="2"/>
    <x v="2"/>
    <n v="1"/>
    <s v="Año"/>
    <n v="1"/>
    <s v="Violencia física"/>
    <s v="No sufrió el año pasado"/>
    <n v="270107"/>
    <s v="Atenciones médicas"/>
    <n v="270107006"/>
    <s v="Violencia Física"/>
    <n v="0"/>
    <n v="110325.76595935352"/>
    <n v="0"/>
  </r>
  <r>
    <n v="5"/>
    <n v="5404"/>
    <s v="Valparaíso"/>
    <s v="Petorca"/>
    <x v="3"/>
    <x v="3"/>
    <n v="2"/>
    <s v="Vida"/>
    <n v="3"/>
    <s v="Violencia sexual"/>
    <s v="No sufrió antes ni durante el año pasado"/>
    <n v="270107"/>
    <s v="Atenciones médicas"/>
    <n v="270107005"/>
    <s v="Otra violencia"/>
    <n v="0"/>
    <n v="78548.079838503836"/>
    <n v="0"/>
  </r>
  <r>
    <n v="5"/>
    <n v="5405"/>
    <s v="Valparaíso"/>
    <s v="Zapallar"/>
    <x v="0"/>
    <x v="0"/>
    <n v="1"/>
    <s v="Año"/>
    <n v="1"/>
    <s v="Violencia física"/>
    <s v="No sufrió el año pasado"/>
    <n v="270107"/>
    <s v="Atenciones médicas"/>
    <n v="270107006"/>
    <s v="Violencia Física"/>
    <n v="0"/>
    <n v="276642.40130080644"/>
    <n v="0"/>
  </r>
  <r>
    <n v="5"/>
    <n v="5405"/>
    <s v="Valparaíso"/>
    <s v="Zapallar"/>
    <x v="0"/>
    <x v="0"/>
    <n v="2"/>
    <s v="Vida"/>
    <n v="1"/>
    <s v="Violencia física"/>
    <s v="No sufrió antes ni durante el año pasado"/>
    <n v="270107"/>
    <s v="Atenciones médicas"/>
    <n v="270107006"/>
    <s v="Violencia Física"/>
    <n v="0"/>
    <n v="276642.40130080644"/>
    <n v="0"/>
  </r>
  <r>
    <n v="5"/>
    <n v="5405"/>
    <s v="Valparaíso"/>
    <s v="Zapallar"/>
    <x v="1"/>
    <x v="1"/>
    <n v="1"/>
    <s v="Año"/>
    <n v="1"/>
    <s v="Violencia física"/>
    <s v="No sufrió el año pasado"/>
    <n v="270107"/>
    <s v="Atenciones médicas"/>
    <n v="270107006"/>
    <s v="Violencia Física"/>
    <n v="0"/>
    <n v="276642.40130080644"/>
    <n v="0"/>
  </r>
  <r>
    <n v="5"/>
    <n v="5405"/>
    <s v="Valparaíso"/>
    <s v="Zapallar"/>
    <x v="2"/>
    <x v="2"/>
    <n v="1"/>
    <s v="Año"/>
    <n v="1"/>
    <s v="Violencia física"/>
    <s v="No sufrió el año pasado"/>
    <n v="270107"/>
    <s v="Atenciones médicas"/>
    <n v="270107006"/>
    <s v="Violencia Física"/>
    <n v="0"/>
    <n v="276642.40130080644"/>
    <n v="0"/>
  </r>
  <r>
    <n v="5"/>
    <n v="5405"/>
    <s v="Valparaíso"/>
    <s v="Zapallar"/>
    <x v="3"/>
    <x v="3"/>
    <n v="2"/>
    <s v="Vida"/>
    <n v="3"/>
    <s v="Violencia sexual"/>
    <s v="No sufrió antes ni durante el año pasado"/>
    <n v="270107"/>
    <s v="Atenciones médicas"/>
    <n v="270107005"/>
    <s v="Otra violencia"/>
    <n v="0"/>
    <n v="226006.71523758807"/>
    <n v="0"/>
  </r>
  <r>
    <n v="5"/>
    <n v="5501"/>
    <s v="Valparaíso"/>
    <s v="Quillota"/>
    <x v="0"/>
    <x v="0"/>
    <n v="1"/>
    <s v="Año"/>
    <n v="1"/>
    <s v="Violencia física"/>
    <s v="No sufrió el año pasado"/>
    <n v="270107"/>
    <s v="Atenciones médicas"/>
    <n v="270107006"/>
    <s v="Violencia Física"/>
    <n v="49785.907204497045"/>
    <n v="16497.55869113556"/>
    <n v="69993.661444503494"/>
  </r>
  <r>
    <n v="5"/>
    <n v="5501"/>
    <s v="Valparaíso"/>
    <s v="Quillota"/>
    <x v="0"/>
    <x v="0"/>
    <n v="1"/>
    <s v="Año"/>
    <n v="1"/>
    <s v="Violencia física"/>
    <s v="Si sufrió el año pasado"/>
    <n v="270107"/>
    <s v="Atenciones médicas"/>
    <n v="270107006"/>
    <s v="Violencia Física"/>
    <n v="0"/>
    <n v="0"/>
    <n v="3982.6879298087983"/>
  </r>
  <r>
    <n v="5"/>
    <n v="5501"/>
    <s v="Valparaíso"/>
    <s v="Quillota"/>
    <x v="0"/>
    <x v="0"/>
    <n v="2"/>
    <s v="Vida"/>
    <n v="1"/>
    <s v="Violencia física"/>
    <s v="No sufrió antes ni durante el año pasado"/>
    <n v="270107"/>
    <s v="Atenciones médicas"/>
    <n v="270107006"/>
    <s v="Violencia Física"/>
    <n v="45365.714411189918"/>
    <n v="11418.00717510898"/>
    <n v="61800.557638596212"/>
  </r>
  <r>
    <n v="5"/>
    <n v="5501"/>
    <s v="Valparaíso"/>
    <s v="Quillota"/>
    <x v="0"/>
    <x v="0"/>
    <n v="2"/>
    <s v="Vida"/>
    <n v="1"/>
    <s v="Violencia física"/>
    <s v="Si sufrió antes o durante el año pasado"/>
    <n v="270107"/>
    <s v="Atenciones médicas"/>
    <n v="270107006"/>
    <s v="Violencia Física"/>
    <n v="4420.1927933071302"/>
    <n v="5079.5515160265804"/>
    <n v="12175.79173571608"/>
  </r>
  <r>
    <n v="5"/>
    <n v="5501"/>
    <s v="Valparaíso"/>
    <s v="Quillota"/>
    <x v="1"/>
    <x v="1"/>
    <n v="1"/>
    <s v="Año"/>
    <n v="1"/>
    <s v="Violencia física"/>
    <s v="No sufrió el año pasado"/>
    <n v="270107"/>
    <s v="Atenciones médicas"/>
    <n v="270107006"/>
    <s v="Violencia Física"/>
    <n v="49785.907204497045"/>
    <n v="16497.55869113556"/>
    <n v="69993.661444503494"/>
  </r>
  <r>
    <n v="5"/>
    <n v="5501"/>
    <s v="Valparaíso"/>
    <s v="Quillota"/>
    <x v="1"/>
    <x v="1"/>
    <n v="1"/>
    <s v="Año"/>
    <n v="1"/>
    <s v="Violencia física"/>
    <s v="Si sufrió el año pasado"/>
    <n v="270107"/>
    <s v="Atenciones médicas"/>
    <n v="270107006"/>
    <s v="Violencia Física"/>
    <n v="0"/>
    <n v="0"/>
    <n v="3982.6879298087983"/>
  </r>
  <r>
    <n v="5"/>
    <n v="5501"/>
    <s v="Valparaíso"/>
    <s v="Quillota"/>
    <x v="2"/>
    <x v="2"/>
    <n v="1"/>
    <s v="Año"/>
    <n v="1"/>
    <s v="Violencia física"/>
    <s v="No sufrió el año pasado"/>
    <n v="270107"/>
    <s v="Atenciones médicas"/>
    <n v="270107006"/>
    <s v="Violencia Física"/>
    <n v="49785.907204497045"/>
    <n v="16497.55869113556"/>
    <n v="69993.661444503494"/>
  </r>
  <r>
    <n v="5"/>
    <n v="5501"/>
    <s v="Valparaíso"/>
    <s v="Quillota"/>
    <x v="2"/>
    <x v="2"/>
    <n v="1"/>
    <s v="Año"/>
    <n v="1"/>
    <s v="Violencia física"/>
    <s v="Si sufrió el año pasado"/>
    <n v="270107"/>
    <s v="Atenciones médicas"/>
    <n v="270107006"/>
    <s v="Violencia Física"/>
    <n v="0"/>
    <n v="0"/>
    <n v="3982.6879298087983"/>
  </r>
  <r>
    <n v="5"/>
    <n v="5501"/>
    <s v="Valparaíso"/>
    <s v="Quillota"/>
    <x v="3"/>
    <x v="3"/>
    <n v="2"/>
    <s v="Vida"/>
    <n v="3"/>
    <s v="Violencia sexual"/>
    <s v="No sufrió antes ni durante el año pasado"/>
    <n v="270107"/>
    <s v="Atenciones médicas"/>
    <n v="270107005"/>
    <s v="Otra violencia"/>
    <n v="34852.111284337188"/>
    <n v="10159.103032053161"/>
    <n v="56021.394862855966"/>
  </r>
  <r>
    <n v="5"/>
    <n v="5501"/>
    <s v="Valparaíso"/>
    <s v="Quillota"/>
    <x v="3"/>
    <x v="3"/>
    <n v="2"/>
    <s v="Vida"/>
    <n v="3"/>
    <s v="Violencia sexual"/>
    <s v="Si sufrió antes o durante el año pasado"/>
    <n v="270107"/>
    <s v="Atenciones médicas"/>
    <n v="270107005"/>
    <s v="Otra violencia"/>
    <n v="1179.1572429239586"/>
    <n v="0"/>
    <n v="17954.954511456323"/>
  </r>
  <r>
    <n v="5"/>
    <n v="5502"/>
    <s v="Valparaíso"/>
    <s v="Calera"/>
    <x v="0"/>
    <x v="0"/>
    <n v="1"/>
    <s v="Año"/>
    <n v="1"/>
    <s v="Violencia física"/>
    <s v="No sufrió el año pasado"/>
    <n v="270107"/>
    <s v="Atenciones médicas"/>
    <n v="270107006"/>
    <s v="Violencia Física"/>
    <n v="59929.131483715319"/>
    <n v="30640.03206439779"/>
    <n v="71858.927526585641"/>
  </r>
  <r>
    <n v="5"/>
    <n v="5502"/>
    <s v="Valparaíso"/>
    <s v="Calera"/>
    <x v="0"/>
    <x v="0"/>
    <n v="1"/>
    <s v="Año"/>
    <n v="1"/>
    <s v="Violencia física"/>
    <s v="Si sufrió el año pasado"/>
    <n v="270107"/>
    <s v="Atenciones médicas"/>
    <n v="270107006"/>
    <s v="Violencia Física"/>
    <n v="1390.9831121833533"/>
    <n v="0"/>
    <n v="12120.40902974466"/>
  </r>
  <r>
    <n v="5"/>
    <n v="5502"/>
    <s v="Valparaíso"/>
    <s v="Calera"/>
    <x v="0"/>
    <x v="0"/>
    <n v="2"/>
    <s v="Vida"/>
    <n v="1"/>
    <s v="Violencia física"/>
    <s v="No sufrió antes ni durante el año pasado"/>
    <n v="270107"/>
    <s v="Atenciones médicas"/>
    <n v="270107006"/>
    <s v="Violencia Física"/>
    <n v="59929.131483715319"/>
    <n v="30640.03206439779"/>
    <n v="63435.054801877857"/>
  </r>
  <r>
    <n v="5"/>
    <n v="5502"/>
    <s v="Valparaíso"/>
    <s v="Calera"/>
    <x v="0"/>
    <x v="0"/>
    <n v="2"/>
    <s v="Vida"/>
    <n v="1"/>
    <s v="Violencia física"/>
    <s v="Si sufrió antes o durante el año pasado"/>
    <n v="270107"/>
    <s v="Atenciones médicas"/>
    <n v="270107006"/>
    <s v="Violencia Física"/>
    <n v="1390.9831121833533"/>
    <n v="0"/>
    <n v="20544.28175445243"/>
  </r>
  <r>
    <n v="5"/>
    <n v="5502"/>
    <s v="Valparaíso"/>
    <s v="Calera"/>
    <x v="1"/>
    <x v="1"/>
    <n v="1"/>
    <s v="Año"/>
    <n v="1"/>
    <s v="Violencia física"/>
    <s v="No sufrió el año pasado"/>
    <n v="270107"/>
    <s v="Atenciones médicas"/>
    <n v="270107006"/>
    <s v="Violencia Física"/>
    <n v="61320.114595898674"/>
    <n v="30640.03206439779"/>
    <n v="78842.794359284148"/>
  </r>
  <r>
    <n v="5"/>
    <n v="5502"/>
    <s v="Valparaíso"/>
    <s v="Calera"/>
    <x v="1"/>
    <x v="1"/>
    <n v="1"/>
    <s v="Año"/>
    <n v="1"/>
    <s v="Violencia física"/>
    <s v="Si sufrió el año pasado"/>
    <n v="270107"/>
    <s v="Atenciones médicas"/>
    <n v="270107006"/>
    <s v="Violencia Física"/>
    <n v="0"/>
    <n v="0"/>
    <n v="5136.5421970461548"/>
  </r>
  <r>
    <n v="5"/>
    <n v="5502"/>
    <s v="Valparaíso"/>
    <s v="Calera"/>
    <x v="2"/>
    <x v="2"/>
    <n v="1"/>
    <s v="Año"/>
    <n v="1"/>
    <s v="Violencia física"/>
    <s v="No sufrió el año pasado"/>
    <n v="270107"/>
    <s v="Atenciones médicas"/>
    <n v="270107006"/>
    <s v="Violencia Física"/>
    <n v="59929.131483715319"/>
    <n v="30640.03206439779"/>
    <n v="71858.927526585641"/>
  </r>
  <r>
    <n v="5"/>
    <n v="5502"/>
    <s v="Valparaíso"/>
    <s v="Calera"/>
    <x v="2"/>
    <x v="2"/>
    <n v="1"/>
    <s v="Año"/>
    <n v="1"/>
    <s v="Violencia física"/>
    <s v="Si sufrió el año pasado"/>
    <n v="270107"/>
    <s v="Atenciones médicas"/>
    <n v="270107006"/>
    <s v="Violencia Física"/>
    <n v="1390.9831121833533"/>
    <n v="0"/>
    <n v="12120.40902974466"/>
  </r>
  <r>
    <n v="5"/>
    <n v="5502"/>
    <s v="Valparaíso"/>
    <s v="Calera"/>
    <x v="3"/>
    <x v="3"/>
    <n v="2"/>
    <s v="Vida"/>
    <n v="3"/>
    <s v="Violencia sexual"/>
    <s v="No sufrió antes ni durante el año pasado"/>
    <n v="270107"/>
    <s v="Atenciones médicas"/>
    <n v="270107005"/>
    <s v="Otra violencia"/>
    <n v="48243.365500603133"/>
    <n v="21632.387885495333"/>
    <n v="83979.336556330294"/>
  </r>
  <r>
    <n v="5"/>
    <n v="5502"/>
    <s v="Valparaíso"/>
    <s v="Calera"/>
    <x v="3"/>
    <x v="3"/>
    <n v="2"/>
    <s v="Vida"/>
    <n v="3"/>
    <s v="Violencia sexual"/>
    <s v="Si sufrió antes o durante el año pasado"/>
    <n v="270107"/>
    <s v="Atenciones médicas"/>
    <n v="270107005"/>
    <s v="Otra violencia"/>
    <n v="1390.9831121833533"/>
    <n v="0"/>
    <n v="0"/>
  </r>
  <r>
    <n v="5"/>
    <n v="5504"/>
    <s v="Valparaíso"/>
    <s v="La Cruz"/>
    <x v="0"/>
    <x v="0"/>
    <n v="1"/>
    <s v="Año"/>
    <n v="1"/>
    <s v="Violencia física"/>
    <s v="No sufrió el año pasado"/>
    <n v="270107"/>
    <s v="Atenciones médicas"/>
    <n v="270107006"/>
    <s v="Violencia Física"/>
    <n v="0"/>
    <n v="56233.76846456201"/>
    <n v="243260.82168841053"/>
  </r>
  <r>
    <n v="5"/>
    <n v="5504"/>
    <s v="Valparaíso"/>
    <s v="La Cruz"/>
    <x v="0"/>
    <x v="0"/>
    <n v="2"/>
    <s v="Vida"/>
    <n v="1"/>
    <s v="Violencia física"/>
    <s v="No sufrió antes ni durante el año pasado"/>
    <n v="270107"/>
    <s v="Atenciones médicas"/>
    <n v="270107006"/>
    <s v="Violencia Física"/>
    <n v="0"/>
    <n v="56233.76846456201"/>
    <n v="209956.87454177669"/>
  </r>
  <r>
    <n v="5"/>
    <n v="5504"/>
    <s v="Valparaíso"/>
    <s v="La Cruz"/>
    <x v="0"/>
    <x v="0"/>
    <n v="2"/>
    <s v="Vida"/>
    <n v="1"/>
    <s v="Violencia física"/>
    <s v="Si sufrió antes o durante el año pasado"/>
    <n v="270107"/>
    <s v="Atenciones médicas"/>
    <n v="270107006"/>
    <s v="Violencia Física"/>
    <n v="0"/>
    <n v="0"/>
    <n v="33303.947146633858"/>
  </r>
  <r>
    <n v="5"/>
    <n v="5504"/>
    <s v="Valparaíso"/>
    <s v="La Cruz"/>
    <x v="1"/>
    <x v="1"/>
    <n v="1"/>
    <s v="Año"/>
    <n v="1"/>
    <s v="Violencia física"/>
    <s v="No sufrió el año pasado"/>
    <n v="270107"/>
    <s v="Atenciones médicas"/>
    <n v="270107006"/>
    <s v="Violencia Física"/>
    <n v="0"/>
    <n v="56233.76846456201"/>
    <n v="243260.82168841053"/>
  </r>
  <r>
    <n v="5"/>
    <n v="5504"/>
    <s v="Valparaíso"/>
    <s v="La Cruz"/>
    <x v="2"/>
    <x v="2"/>
    <n v="1"/>
    <s v="Año"/>
    <n v="1"/>
    <s v="Violencia física"/>
    <s v="No sufrió el año pasado"/>
    <n v="270107"/>
    <s v="Atenciones médicas"/>
    <n v="270107006"/>
    <s v="Violencia Física"/>
    <n v="0"/>
    <n v="56233.76846456201"/>
    <n v="243260.82168841053"/>
  </r>
  <r>
    <n v="5"/>
    <n v="5504"/>
    <s v="Valparaíso"/>
    <s v="La Cruz"/>
    <x v="3"/>
    <x v="3"/>
    <n v="2"/>
    <s v="Vida"/>
    <n v="3"/>
    <s v="Violencia sexual"/>
    <s v="No sufrió antes ni durante el año pasado"/>
    <n v="270107"/>
    <s v="Atenciones médicas"/>
    <n v="270107005"/>
    <s v="Otra violencia"/>
    <n v="0"/>
    <n v="41978.289185329733"/>
    <n v="204701.69636534055"/>
  </r>
  <r>
    <n v="5"/>
    <n v="5504"/>
    <s v="Valparaíso"/>
    <s v="La Cruz"/>
    <x v="3"/>
    <x v="3"/>
    <n v="2"/>
    <s v="Vida"/>
    <n v="3"/>
    <s v="Violencia sexual"/>
    <s v="Si sufrió antes o durante el año pasado"/>
    <n v="270107"/>
    <s v="Atenciones médicas"/>
    <n v="270107005"/>
    <s v="Otra violencia"/>
    <n v="0"/>
    <n v="0"/>
    <n v="38559.125323070009"/>
  </r>
  <r>
    <n v="5"/>
    <n v="5506"/>
    <s v="Valparaíso"/>
    <s v="Nogales"/>
    <x v="0"/>
    <x v="0"/>
    <n v="1"/>
    <s v="Año"/>
    <n v="1"/>
    <s v="Violencia física"/>
    <s v="No sufrió el año pasado"/>
    <n v="270107"/>
    <s v="Atenciones médicas"/>
    <n v="270107006"/>
    <s v="Violencia Física"/>
    <n v="0"/>
    <n v="37400.18801704004"/>
    <n v="0"/>
  </r>
  <r>
    <n v="5"/>
    <n v="5506"/>
    <s v="Valparaíso"/>
    <s v="Nogales"/>
    <x v="0"/>
    <x v="0"/>
    <n v="2"/>
    <s v="Vida"/>
    <n v="1"/>
    <s v="Violencia física"/>
    <s v="No sufrió antes ni durante el año pasado"/>
    <n v="270107"/>
    <s v="Atenciones médicas"/>
    <n v="270107006"/>
    <s v="Violencia Física"/>
    <n v="0"/>
    <n v="37400.18801704004"/>
    <n v="0"/>
  </r>
  <r>
    <n v="5"/>
    <n v="5506"/>
    <s v="Valparaíso"/>
    <s v="Nogales"/>
    <x v="1"/>
    <x v="1"/>
    <n v="1"/>
    <s v="Año"/>
    <n v="1"/>
    <s v="Violencia física"/>
    <s v="No sufrió el año pasado"/>
    <n v="270107"/>
    <s v="Atenciones médicas"/>
    <n v="270107006"/>
    <s v="Violencia Física"/>
    <n v="0"/>
    <n v="37400.18801704004"/>
    <n v="0"/>
  </r>
  <r>
    <n v="5"/>
    <n v="5506"/>
    <s v="Valparaíso"/>
    <s v="Nogales"/>
    <x v="2"/>
    <x v="2"/>
    <n v="1"/>
    <s v="Año"/>
    <n v="1"/>
    <s v="Violencia física"/>
    <s v="No sufrió el año pasado"/>
    <n v="270107"/>
    <s v="Atenciones médicas"/>
    <n v="270107006"/>
    <s v="Violencia Física"/>
    <n v="0"/>
    <n v="37400.18801704004"/>
    <n v="0"/>
  </r>
  <r>
    <n v="5"/>
    <n v="5506"/>
    <s v="Valparaíso"/>
    <s v="Nogales"/>
    <x v="3"/>
    <x v="3"/>
    <n v="2"/>
    <s v="Vida"/>
    <n v="3"/>
    <s v="Violencia sexual"/>
    <s v="No sufrió antes ni durante el año pasado"/>
    <n v="270107"/>
    <s v="Atenciones médicas"/>
    <n v="270107005"/>
    <s v="Otra violencia"/>
    <n v="0"/>
    <n v="30895.329633193032"/>
    <n v="0"/>
  </r>
  <r>
    <n v="5"/>
    <n v="5601"/>
    <s v="Valparaíso"/>
    <s v="San Antonio"/>
    <x v="0"/>
    <x v="0"/>
    <n v="1"/>
    <s v="Año"/>
    <n v="1"/>
    <s v="Violencia física"/>
    <s v="No sufrió el año pasado"/>
    <n v="270107"/>
    <s v="Atenciones médicas"/>
    <n v="270107006"/>
    <s v="Violencia Física"/>
    <n v="59795.831561037856"/>
    <n v="71301.992204789451"/>
    <n v="79214.949759559022"/>
  </r>
  <r>
    <n v="5"/>
    <n v="5601"/>
    <s v="Valparaíso"/>
    <s v="San Antonio"/>
    <x v="0"/>
    <x v="0"/>
    <n v="1"/>
    <s v="Año"/>
    <n v="1"/>
    <s v="Violencia física"/>
    <s v="Si sufrió el año pasado"/>
    <n v="270107"/>
    <s v="Atenciones médicas"/>
    <n v="270107006"/>
    <s v="Violencia Física"/>
    <n v="382.81582305401957"/>
    <n v="8772.8824356231289"/>
    <n v="14206.154918246499"/>
  </r>
  <r>
    <n v="5"/>
    <n v="5601"/>
    <s v="Valparaíso"/>
    <s v="San Antonio"/>
    <x v="0"/>
    <x v="0"/>
    <n v="2"/>
    <s v="Vida"/>
    <n v="1"/>
    <s v="Violencia física"/>
    <s v="No sufrió antes ni durante el año pasado"/>
    <n v="270107"/>
    <s v="Atenciones médicas"/>
    <n v="270107006"/>
    <s v="Violencia Física"/>
    <n v="49062.101233517649"/>
    <n v="69719.320339851067"/>
    <n v="75345.243811550827"/>
  </r>
  <r>
    <n v="5"/>
    <n v="5601"/>
    <s v="Valparaíso"/>
    <s v="San Antonio"/>
    <x v="0"/>
    <x v="0"/>
    <n v="2"/>
    <s v="Vida"/>
    <n v="1"/>
    <s v="Violencia física"/>
    <s v="Si sufrió antes o durante el año pasado"/>
    <n v="270107"/>
    <s v="Atenciones médicas"/>
    <n v="270107006"/>
    <s v="Violencia Física"/>
    <n v="11116.546150574224"/>
    <n v="10355.55430056154"/>
    <n v="18075.860866254698"/>
  </r>
  <r>
    <n v="5"/>
    <n v="5601"/>
    <s v="Valparaíso"/>
    <s v="San Antonio"/>
    <x v="1"/>
    <x v="1"/>
    <n v="1"/>
    <s v="Año"/>
    <n v="1"/>
    <s v="Violencia física"/>
    <s v="No sufrió el año pasado"/>
    <n v="270107"/>
    <s v="Atenciones médicas"/>
    <n v="270107006"/>
    <s v="Violencia Física"/>
    <n v="59795.831561037856"/>
    <n v="77631.177999295847"/>
    <n v="85344.840415085127"/>
  </r>
  <r>
    <n v="5"/>
    <n v="5601"/>
    <s v="Valparaíso"/>
    <s v="San Antonio"/>
    <x v="1"/>
    <x v="1"/>
    <n v="1"/>
    <s v="Año"/>
    <n v="1"/>
    <s v="Violencia física"/>
    <s v="Si sufrió el año pasado"/>
    <n v="270107"/>
    <s v="Atenciones médicas"/>
    <n v="270107006"/>
    <s v="Violencia Física"/>
    <n v="382.81582305401957"/>
    <n v="2443.6966411167195"/>
    <n v="8076.2642627204168"/>
  </r>
  <r>
    <n v="5"/>
    <n v="5601"/>
    <s v="Valparaíso"/>
    <s v="San Antonio"/>
    <x v="2"/>
    <x v="2"/>
    <n v="1"/>
    <s v="Año"/>
    <n v="1"/>
    <s v="Violencia física"/>
    <s v="No sufrió el año pasado"/>
    <n v="270107"/>
    <s v="Atenciones médicas"/>
    <n v="270107006"/>
    <s v="Violencia Física"/>
    <n v="59795.831561037856"/>
    <n v="73745.688845906174"/>
    <n v="79214.949759559022"/>
  </r>
  <r>
    <n v="5"/>
    <n v="5601"/>
    <s v="Valparaíso"/>
    <s v="San Antonio"/>
    <x v="2"/>
    <x v="2"/>
    <n v="1"/>
    <s v="Año"/>
    <n v="1"/>
    <s v="Violencia física"/>
    <s v="Si sufrió el año pasado"/>
    <n v="270107"/>
    <s v="Atenciones médicas"/>
    <n v="270107006"/>
    <s v="Violencia Física"/>
    <n v="382.81582305401957"/>
    <n v="6329.1857945064085"/>
    <n v="14206.154918246499"/>
  </r>
  <r>
    <n v="5"/>
    <n v="5601"/>
    <s v="Valparaíso"/>
    <s v="San Antonio"/>
    <x v="3"/>
    <x v="3"/>
    <n v="2"/>
    <s v="Vida"/>
    <n v="3"/>
    <s v="Violencia sexual"/>
    <s v="No sufrió antes ni durante el año pasado"/>
    <n v="270107"/>
    <s v="Atenciones médicas"/>
    <n v="270107005"/>
    <s v="Otra violencia"/>
    <n v="33209.272649936196"/>
    <n v="48037.834657302097"/>
    <n v="76010.682122538536"/>
  </r>
  <r>
    <n v="5"/>
    <n v="5601"/>
    <s v="Valparaíso"/>
    <s v="San Antonio"/>
    <x v="3"/>
    <x v="3"/>
    <n v="2"/>
    <s v="Vida"/>
    <n v="3"/>
    <s v="Violencia sexual"/>
    <s v="Si sufrió antes o durante el año pasado"/>
    <n v="270107"/>
    <s v="Atenciones médicas"/>
    <n v="270107005"/>
    <s v="Otra violencia"/>
    <n v="1150.574223734581"/>
    <n v="0"/>
    <n v="15588.938440420874"/>
  </r>
  <r>
    <n v="5"/>
    <n v="5602"/>
    <s v="Valparaíso"/>
    <s v="Algarrobo"/>
    <x v="0"/>
    <x v="0"/>
    <n v="1"/>
    <s v="Año"/>
    <n v="1"/>
    <s v="Violencia física"/>
    <s v="No sufrió el año pasado"/>
    <n v="270107"/>
    <s v="Atenciones médicas"/>
    <n v="270107006"/>
    <s v="Violencia Física"/>
    <n v="0"/>
    <n v="114099.1038750297"/>
    <n v="0"/>
  </r>
  <r>
    <n v="5"/>
    <n v="5602"/>
    <s v="Valparaíso"/>
    <s v="Algarrobo"/>
    <x v="0"/>
    <x v="0"/>
    <n v="2"/>
    <s v="Vida"/>
    <n v="1"/>
    <s v="Violencia física"/>
    <s v="No sufrió antes ni durante el año pasado"/>
    <n v="270107"/>
    <s v="Atenciones médicas"/>
    <n v="270107006"/>
    <s v="Violencia Física"/>
    <n v="0"/>
    <n v="103571.0665322081"/>
    <n v="0"/>
  </r>
  <r>
    <n v="5"/>
    <n v="5602"/>
    <s v="Valparaíso"/>
    <s v="Algarrobo"/>
    <x v="0"/>
    <x v="0"/>
    <n v="2"/>
    <s v="Vida"/>
    <n v="1"/>
    <s v="Violencia física"/>
    <s v="Si sufrió antes o durante el año pasado"/>
    <n v="270107"/>
    <s v="Atenciones médicas"/>
    <n v="270107006"/>
    <s v="Violencia Física"/>
    <n v="0"/>
    <n v="10528.037342821612"/>
    <n v="0"/>
  </r>
  <r>
    <n v="5"/>
    <n v="5602"/>
    <s v="Valparaíso"/>
    <s v="Algarrobo"/>
    <x v="1"/>
    <x v="1"/>
    <n v="1"/>
    <s v="Año"/>
    <n v="1"/>
    <s v="Violencia física"/>
    <s v="No sufrió el año pasado"/>
    <n v="270107"/>
    <s v="Atenciones médicas"/>
    <n v="270107006"/>
    <s v="Violencia Física"/>
    <n v="0"/>
    <n v="114099.1038750297"/>
    <n v="0"/>
  </r>
  <r>
    <n v="5"/>
    <n v="5602"/>
    <s v="Valparaíso"/>
    <s v="Algarrobo"/>
    <x v="2"/>
    <x v="2"/>
    <n v="1"/>
    <s v="Año"/>
    <n v="1"/>
    <s v="Violencia física"/>
    <s v="No sufrió el año pasado"/>
    <n v="270107"/>
    <s v="Atenciones médicas"/>
    <n v="270107006"/>
    <s v="Violencia Física"/>
    <n v="0"/>
    <n v="114099.1038750297"/>
    <n v="0"/>
  </r>
  <r>
    <n v="5"/>
    <n v="5602"/>
    <s v="Valparaíso"/>
    <s v="Algarrobo"/>
    <x v="3"/>
    <x v="3"/>
    <n v="2"/>
    <s v="Vida"/>
    <n v="3"/>
    <s v="Violencia sexual"/>
    <s v="No sufrió antes ni durante el año pasado"/>
    <n v="270107"/>
    <s v="Atenciones médicas"/>
    <n v="270107005"/>
    <s v="Otra violencia"/>
    <n v="0"/>
    <n v="82514.991846564881"/>
    <n v="0"/>
  </r>
  <r>
    <n v="5"/>
    <n v="5602"/>
    <s v="Valparaíso"/>
    <s v="Algarrobo"/>
    <x v="3"/>
    <x v="3"/>
    <n v="2"/>
    <s v="Vida"/>
    <n v="3"/>
    <s v="Violencia sexual"/>
    <s v="Si sufrió antes o durante el año pasado"/>
    <n v="270107"/>
    <s v="Atenciones médicas"/>
    <n v="270107005"/>
    <s v="Otra violencia"/>
    <n v="0"/>
    <n v="10528.037342821612"/>
    <n v="0"/>
  </r>
  <r>
    <n v="5"/>
    <n v="5603"/>
    <s v="Valparaíso"/>
    <s v="Cartagena"/>
    <x v="0"/>
    <x v="0"/>
    <n v="1"/>
    <s v="Año"/>
    <n v="1"/>
    <s v="Violencia física"/>
    <s v="No sufrió el año pasado"/>
    <n v="270107"/>
    <s v="Atenciones médicas"/>
    <n v="270107006"/>
    <s v="Violencia Física"/>
    <n v="0"/>
    <n v="135603.06266033626"/>
    <n v="0"/>
  </r>
  <r>
    <n v="5"/>
    <n v="5603"/>
    <s v="Valparaíso"/>
    <s v="Cartagena"/>
    <x v="0"/>
    <x v="0"/>
    <n v="2"/>
    <s v="Vida"/>
    <n v="1"/>
    <s v="Violencia física"/>
    <s v="No sufrió antes ni durante el año pasado"/>
    <n v="270107"/>
    <s v="Atenciones médicas"/>
    <n v="270107006"/>
    <s v="Violencia Física"/>
    <n v="0"/>
    <n v="135603.06266033626"/>
    <n v="0"/>
  </r>
  <r>
    <n v="5"/>
    <n v="5603"/>
    <s v="Valparaíso"/>
    <s v="Cartagena"/>
    <x v="1"/>
    <x v="1"/>
    <n v="1"/>
    <s v="Año"/>
    <n v="1"/>
    <s v="Violencia física"/>
    <s v="No sufrió el año pasado"/>
    <n v="270107"/>
    <s v="Atenciones médicas"/>
    <n v="270107006"/>
    <s v="Violencia Física"/>
    <n v="0"/>
    <n v="135603.06266033626"/>
    <n v="0"/>
  </r>
  <r>
    <n v="5"/>
    <n v="5603"/>
    <s v="Valparaíso"/>
    <s v="Cartagena"/>
    <x v="2"/>
    <x v="2"/>
    <n v="1"/>
    <s v="Año"/>
    <n v="1"/>
    <s v="Violencia física"/>
    <s v="No sufrió el año pasado"/>
    <n v="270107"/>
    <s v="Atenciones médicas"/>
    <n v="270107006"/>
    <s v="Violencia Física"/>
    <n v="0"/>
    <n v="135603.06266033626"/>
    <n v="0"/>
  </r>
  <r>
    <n v="5"/>
    <n v="5603"/>
    <s v="Valparaíso"/>
    <s v="Cartagena"/>
    <x v="3"/>
    <x v="3"/>
    <n v="2"/>
    <s v="Vida"/>
    <n v="3"/>
    <s v="Violencia sexual"/>
    <s v="No sufrió antes ni durante el año pasado"/>
    <n v="270107"/>
    <s v="Atenciones médicas"/>
    <n v="270107005"/>
    <s v="Otra violencia"/>
    <n v="0"/>
    <n v="78999.163685955966"/>
    <n v="0"/>
  </r>
  <r>
    <n v="5"/>
    <n v="5603"/>
    <s v="Valparaíso"/>
    <s v="Cartagena"/>
    <x v="3"/>
    <x v="3"/>
    <n v="2"/>
    <s v="Vida"/>
    <n v="3"/>
    <s v="Violencia sexual"/>
    <s v="Si sufrió antes o durante el año pasado"/>
    <n v="270107"/>
    <s v="Atenciones médicas"/>
    <n v="270107005"/>
    <s v="Otra violencia"/>
    <n v="0"/>
    <n v="13940.898435671976"/>
    <n v="0"/>
  </r>
  <r>
    <n v="5"/>
    <n v="5604"/>
    <s v="Valparaíso"/>
    <s v="El Quisco"/>
    <x v="0"/>
    <x v="0"/>
    <n v="1"/>
    <s v="Año"/>
    <n v="1"/>
    <s v="Violencia física"/>
    <s v="No sufrió el año pasado"/>
    <n v="270107"/>
    <s v="Atenciones médicas"/>
    <n v="270107006"/>
    <s v="Violencia Física"/>
    <n v="0"/>
    <n v="46804.756871880061"/>
    <n v="0"/>
  </r>
  <r>
    <n v="5"/>
    <n v="5604"/>
    <s v="Valparaíso"/>
    <s v="El Quisco"/>
    <x v="0"/>
    <x v="0"/>
    <n v="2"/>
    <s v="Vida"/>
    <n v="1"/>
    <s v="Violencia física"/>
    <s v="No sufrió antes ni durante el año pasado"/>
    <n v="270107"/>
    <s v="Atenciones médicas"/>
    <n v="270107006"/>
    <s v="Violencia Física"/>
    <n v="0"/>
    <n v="46804.756871880061"/>
    <n v="0"/>
  </r>
  <r>
    <n v="5"/>
    <n v="5604"/>
    <s v="Valparaíso"/>
    <s v="El Quisco"/>
    <x v="1"/>
    <x v="1"/>
    <n v="1"/>
    <s v="Año"/>
    <n v="1"/>
    <s v="Violencia física"/>
    <s v="No sufrió el año pasado"/>
    <n v="270107"/>
    <s v="Atenciones médicas"/>
    <n v="270107006"/>
    <s v="Violencia Física"/>
    <n v="0"/>
    <n v="46804.756871880061"/>
    <n v="0"/>
  </r>
  <r>
    <n v="5"/>
    <n v="5604"/>
    <s v="Valparaíso"/>
    <s v="El Quisco"/>
    <x v="2"/>
    <x v="2"/>
    <n v="1"/>
    <s v="Año"/>
    <n v="1"/>
    <s v="Violencia física"/>
    <s v="No sufrió el año pasado"/>
    <n v="270107"/>
    <s v="Atenciones médicas"/>
    <n v="270107006"/>
    <s v="Violencia Física"/>
    <n v="0"/>
    <n v="46804.756871880061"/>
    <n v="0"/>
  </r>
  <r>
    <n v="5"/>
    <n v="5605"/>
    <s v="Valparaíso"/>
    <s v="El Tabo"/>
    <x v="0"/>
    <x v="0"/>
    <n v="1"/>
    <s v="Año"/>
    <n v="1"/>
    <s v="Violencia física"/>
    <s v="No sufrió el año pasado"/>
    <n v="270107"/>
    <s v="Atenciones médicas"/>
    <n v="270107006"/>
    <s v="Violencia Física"/>
    <n v="0"/>
    <n v="162468.52544141802"/>
    <n v="0"/>
  </r>
  <r>
    <n v="5"/>
    <n v="5605"/>
    <s v="Valparaíso"/>
    <s v="El Tabo"/>
    <x v="0"/>
    <x v="0"/>
    <n v="2"/>
    <s v="Vida"/>
    <n v="1"/>
    <s v="Violencia física"/>
    <s v="No sufrió antes ni durante el año pasado"/>
    <n v="270107"/>
    <s v="Atenciones médicas"/>
    <n v="270107006"/>
    <s v="Violencia Física"/>
    <n v="0"/>
    <n v="162468.52544141802"/>
    <n v="0"/>
  </r>
  <r>
    <n v="5"/>
    <n v="5605"/>
    <s v="Valparaíso"/>
    <s v="El Tabo"/>
    <x v="1"/>
    <x v="1"/>
    <n v="1"/>
    <s v="Año"/>
    <n v="1"/>
    <s v="Violencia física"/>
    <s v="No sufrió el año pasado"/>
    <n v="270107"/>
    <s v="Atenciones médicas"/>
    <n v="270107006"/>
    <s v="Violencia Física"/>
    <n v="0"/>
    <n v="162468.52544141802"/>
    <n v="0"/>
  </r>
  <r>
    <n v="5"/>
    <n v="5605"/>
    <s v="Valparaíso"/>
    <s v="El Tabo"/>
    <x v="2"/>
    <x v="2"/>
    <n v="1"/>
    <s v="Año"/>
    <n v="1"/>
    <s v="Violencia física"/>
    <s v="No sufrió el año pasado"/>
    <n v="270107"/>
    <s v="Atenciones médicas"/>
    <n v="270107006"/>
    <s v="Violencia Física"/>
    <n v="0"/>
    <n v="162468.52544141802"/>
    <n v="0"/>
  </r>
  <r>
    <n v="5"/>
    <n v="5605"/>
    <s v="Valparaíso"/>
    <s v="El Tabo"/>
    <x v="3"/>
    <x v="3"/>
    <n v="2"/>
    <s v="Vida"/>
    <n v="3"/>
    <s v="Violencia sexual"/>
    <s v="No sufrió antes ni durante el año pasado"/>
    <n v="270107"/>
    <s v="Atenciones médicas"/>
    <n v="270107005"/>
    <s v="Otra violencia"/>
    <n v="0"/>
    <n v="73921.52129052981"/>
    <n v="0"/>
  </r>
  <r>
    <n v="5"/>
    <n v="5605"/>
    <s v="Valparaíso"/>
    <s v="El Tabo"/>
    <x v="3"/>
    <x v="3"/>
    <n v="2"/>
    <s v="Vida"/>
    <n v="3"/>
    <s v="Violencia sexual"/>
    <s v="Si sufrió antes o durante el año pasado"/>
    <n v="270107"/>
    <s v="Atenciones médicas"/>
    <n v="270107005"/>
    <s v="Otra violencia"/>
    <n v="0"/>
    <n v="17443.950177935942"/>
    <n v="0"/>
  </r>
  <r>
    <n v="5"/>
    <n v="5606"/>
    <s v="Valparaíso"/>
    <s v="Santo Domingo"/>
    <x v="0"/>
    <x v="0"/>
    <n v="1"/>
    <s v="Año"/>
    <n v="1"/>
    <s v="Violencia física"/>
    <s v="No sufrió el año pasado"/>
    <n v="270107"/>
    <s v="Atenciones médicas"/>
    <n v="270107006"/>
    <s v="Violencia Física"/>
    <n v="0"/>
    <n v="124871.41500474834"/>
    <n v="0"/>
  </r>
  <r>
    <n v="5"/>
    <n v="5606"/>
    <s v="Valparaíso"/>
    <s v="Santo Domingo"/>
    <x v="0"/>
    <x v="0"/>
    <n v="2"/>
    <s v="Vida"/>
    <n v="1"/>
    <s v="Violencia física"/>
    <s v="No sufrió antes ni durante el año pasado"/>
    <n v="270107"/>
    <s v="Atenciones médicas"/>
    <n v="270107006"/>
    <s v="Violencia Física"/>
    <n v="0"/>
    <n v="124871.41500474834"/>
    <n v="0"/>
  </r>
  <r>
    <n v="5"/>
    <n v="5606"/>
    <s v="Valparaíso"/>
    <s v="Santo Domingo"/>
    <x v="1"/>
    <x v="1"/>
    <n v="1"/>
    <s v="Año"/>
    <n v="1"/>
    <s v="Violencia física"/>
    <s v="No sufrió el año pasado"/>
    <n v="270107"/>
    <s v="Atenciones médicas"/>
    <n v="270107006"/>
    <s v="Violencia Física"/>
    <n v="0"/>
    <n v="124871.41500474834"/>
    <n v="0"/>
  </r>
  <r>
    <n v="5"/>
    <n v="5606"/>
    <s v="Valparaíso"/>
    <s v="Santo Domingo"/>
    <x v="2"/>
    <x v="2"/>
    <n v="1"/>
    <s v="Año"/>
    <n v="1"/>
    <s v="Violencia física"/>
    <s v="No sufrió el año pasado"/>
    <n v="270107"/>
    <s v="Atenciones médicas"/>
    <n v="270107006"/>
    <s v="Violencia Física"/>
    <n v="0"/>
    <n v="124871.41500474834"/>
    <n v="0"/>
  </r>
  <r>
    <n v="5"/>
    <n v="5606"/>
    <s v="Valparaíso"/>
    <s v="Santo Domingo"/>
    <x v="3"/>
    <x v="3"/>
    <n v="2"/>
    <s v="Vida"/>
    <n v="3"/>
    <s v="Violencia sexual"/>
    <s v="No sufrió antes ni durante el año pasado"/>
    <n v="270107"/>
    <s v="Atenciones médicas"/>
    <n v="270107005"/>
    <s v="Otra violencia"/>
    <n v="0"/>
    <n v="124871.41500474834"/>
    <n v="0"/>
  </r>
  <r>
    <n v="5"/>
    <n v="5701"/>
    <s v="Valparaíso"/>
    <s v="San Felipe"/>
    <x v="0"/>
    <x v="0"/>
    <n v="1"/>
    <s v="Año"/>
    <n v="1"/>
    <s v="Violencia física"/>
    <s v="No sufrió el año pasado"/>
    <n v="270107"/>
    <s v="Atenciones médicas"/>
    <n v="270107006"/>
    <s v="Violencia Física"/>
    <n v="47498.245522834193"/>
    <n v="100370.40549030786"/>
    <n v="113841.41986186944"/>
  </r>
  <r>
    <n v="5"/>
    <n v="5701"/>
    <s v="Valparaíso"/>
    <s v="San Felipe"/>
    <x v="0"/>
    <x v="0"/>
    <n v="1"/>
    <s v="Año"/>
    <n v="1"/>
    <s v="Violencia física"/>
    <s v="Si sufrió el año pasado"/>
    <n v="270107"/>
    <s v="Atenciones médicas"/>
    <n v="270107006"/>
    <s v="Violencia Física"/>
    <n v="3436.1760195461752"/>
    <n v="0"/>
    <n v="3288.5046930254221"/>
  </r>
  <r>
    <n v="5"/>
    <n v="5701"/>
    <s v="Valparaíso"/>
    <s v="San Felipe"/>
    <x v="0"/>
    <x v="0"/>
    <n v="2"/>
    <s v="Vida"/>
    <n v="1"/>
    <s v="Violencia física"/>
    <s v="No sufrió antes ni durante el año pasado"/>
    <n v="270107"/>
    <s v="Atenciones médicas"/>
    <n v="270107006"/>
    <s v="Violencia Física"/>
    <n v="47498.245522834193"/>
    <n v="90888.057998685443"/>
    <n v="107942.62633318148"/>
  </r>
  <r>
    <n v="5"/>
    <n v="5701"/>
    <s v="Valparaíso"/>
    <s v="San Felipe"/>
    <x v="0"/>
    <x v="0"/>
    <n v="2"/>
    <s v="Vida"/>
    <n v="1"/>
    <s v="Violencia física"/>
    <s v="Si sufrió antes o durante el año pasado"/>
    <n v="270107"/>
    <s v="Atenciones médicas"/>
    <n v="270107006"/>
    <s v="Violencia Física"/>
    <n v="3436.1760195461752"/>
    <n v="9482.347491622435"/>
    <n v="9187.2982217133613"/>
  </r>
  <r>
    <n v="5"/>
    <n v="5701"/>
    <s v="Valparaíso"/>
    <s v="San Felipe"/>
    <x v="1"/>
    <x v="1"/>
    <n v="1"/>
    <s v="Año"/>
    <n v="1"/>
    <s v="Violencia física"/>
    <s v="No sufrió el año pasado"/>
    <n v="270107"/>
    <s v="Atenciones médicas"/>
    <n v="270107006"/>
    <s v="Violencia Física"/>
    <n v="47498.245522834193"/>
    <n v="100370.40549030786"/>
    <n v="117129.92455489487"/>
  </r>
  <r>
    <n v="5"/>
    <n v="5701"/>
    <s v="Valparaíso"/>
    <s v="San Felipe"/>
    <x v="1"/>
    <x v="1"/>
    <n v="1"/>
    <s v="Año"/>
    <n v="1"/>
    <s v="Violencia física"/>
    <s v="Si sufrió el año pasado"/>
    <n v="270107"/>
    <s v="Atenciones médicas"/>
    <n v="270107006"/>
    <s v="Violencia Física"/>
    <n v="3436.1760195461752"/>
    <n v="0"/>
    <n v="0"/>
  </r>
  <r>
    <n v="5"/>
    <n v="5701"/>
    <s v="Valparaíso"/>
    <s v="San Felipe"/>
    <x v="2"/>
    <x v="2"/>
    <n v="1"/>
    <s v="Año"/>
    <n v="1"/>
    <s v="Violencia física"/>
    <s v="No sufrió el año pasado"/>
    <n v="270107"/>
    <s v="Atenciones médicas"/>
    <n v="270107006"/>
    <s v="Violencia Física"/>
    <n v="47498.245522834193"/>
    <n v="100370.40549030786"/>
    <n v="113841.41986186944"/>
  </r>
  <r>
    <n v="5"/>
    <n v="5701"/>
    <s v="Valparaíso"/>
    <s v="San Felipe"/>
    <x v="2"/>
    <x v="2"/>
    <n v="1"/>
    <s v="Año"/>
    <n v="1"/>
    <s v="Violencia física"/>
    <s v="Si sufrió el año pasado"/>
    <n v="270107"/>
    <s v="Atenciones médicas"/>
    <n v="270107006"/>
    <s v="Violencia Física"/>
    <n v="3436.1760195461752"/>
    <n v="0"/>
    <n v="3288.5046930254221"/>
  </r>
  <r>
    <n v="5"/>
    <n v="5701"/>
    <s v="Valparaíso"/>
    <s v="San Felipe"/>
    <x v="3"/>
    <x v="3"/>
    <n v="2"/>
    <s v="Vida"/>
    <n v="3"/>
    <s v="Violencia sexual"/>
    <s v="No sufrió antes ni durante el año pasado"/>
    <n v="270107"/>
    <s v="Atenciones médicas"/>
    <n v="270107005"/>
    <s v="Otra violencia"/>
    <n v="34840.017674732931"/>
    <n v="60143.023328924282"/>
    <n v="110047.23317822165"/>
  </r>
  <r>
    <n v="5"/>
    <n v="5701"/>
    <s v="Valparaíso"/>
    <s v="San Felipe"/>
    <x v="3"/>
    <x v="3"/>
    <n v="2"/>
    <s v="Vida"/>
    <n v="3"/>
    <s v="Violencia sexual"/>
    <s v="Si sufrió antes o durante el año pasado"/>
    <n v="270107"/>
    <s v="Atenciones médicas"/>
    <n v="270107005"/>
    <s v="Otra violencia"/>
    <n v="2516.0502170353234"/>
    <n v="13207.869611656022"/>
    <n v="7082.6913766732005"/>
  </r>
  <r>
    <n v="5"/>
    <n v="5703"/>
    <s v="Valparaíso"/>
    <s v="Llaillay"/>
    <x v="0"/>
    <x v="0"/>
    <n v="1"/>
    <s v="Año"/>
    <n v="1"/>
    <s v="Violencia física"/>
    <s v="No sufrió el año pasado"/>
    <n v="270107"/>
    <s v="Atenciones médicas"/>
    <n v="270107006"/>
    <s v="Violencia Física"/>
    <n v="0"/>
    <n v="156214.86024771037"/>
    <n v="0"/>
  </r>
  <r>
    <n v="5"/>
    <n v="5703"/>
    <s v="Valparaíso"/>
    <s v="Llaillay"/>
    <x v="0"/>
    <x v="0"/>
    <n v="1"/>
    <s v="Año"/>
    <n v="1"/>
    <s v="Violencia física"/>
    <s v="Si sufrió el año pasado"/>
    <n v="270107"/>
    <s v="Atenciones médicas"/>
    <n v="270107006"/>
    <s v="Violencia Física"/>
    <n v="0"/>
    <n v="21868.065771366211"/>
    <n v="0"/>
  </r>
  <r>
    <n v="5"/>
    <n v="5703"/>
    <s v="Valparaíso"/>
    <s v="Llaillay"/>
    <x v="0"/>
    <x v="0"/>
    <n v="2"/>
    <s v="Vida"/>
    <n v="1"/>
    <s v="Violencia física"/>
    <s v="No sufrió antes ni durante el año pasado"/>
    <n v="270107"/>
    <s v="Atenciones médicas"/>
    <n v="270107006"/>
    <s v="Violencia Física"/>
    <n v="0"/>
    <n v="143418.50946709063"/>
    <n v="0"/>
  </r>
  <r>
    <n v="5"/>
    <n v="5703"/>
    <s v="Valparaíso"/>
    <s v="Llaillay"/>
    <x v="0"/>
    <x v="0"/>
    <n v="2"/>
    <s v="Vida"/>
    <n v="1"/>
    <s v="Violencia física"/>
    <s v="Si sufrió antes o durante el año pasado"/>
    <n v="270107"/>
    <s v="Atenciones médicas"/>
    <n v="270107006"/>
    <s v="Violencia Física"/>
    <n v="0"/>
    <n v="21868.065771366211"/>
    <n v="0"/>
  </r>
  <r>
    <n v="5"/>
    <n v="5703"/>
    <s v="Valparaíso"/>
    <s v="Llaillay"/>
    <x v="1"/>
    <x v="1"/>
    <n v="1"/>
    <s v="Año"/>
    <n v="1"/>
    <s v="Violencia física"/>
    <s v="No sufrió el año pasado"/>
    <n v="270107"/>
    <s v="Atenciones médicas"/>
    <n v="270107006"/>
    <s v="Violencia Física"/>
    <n v="0"/>
    <n v="156214.86024771037"/>
    <n v="0"/>
  </r>
  <r>
    <n v="5"/>
    <n v="5703"/>
    <s v="Valparaíso"/>
    <s v="Llaillay"/>
    <x v="1"/>
    <x v="1"/>
    <n v="1"/>
    <s v="Año"/>
    <n v="1"/>
    <s v="Violencia física"/>
    <s v="Si sufrió el año pasado"/>
    <n v="270107"/>
    <s v="Atenciones médicas"/>
    <n v="270107006"/>
    <s v="Violencia Física"/>
    <n v="0"/>
    <n v="21868.065771366211"/>
    <n v="0"/>
  </r>
  <r>
    <n v="5"/>
    <n v="5703"/>
    <s v="Valparaíso"/>
    <s v="Llaillay"/>
    <x v="2"/>
    <x v="2"/>
    <n v="1"/>
    <s v="Año"/>
    <n v="1"/>
    <s v="Violencia física"/>
    <s v="No sufrió el año pasado"/>
    <n v="270107"/>
    <s v="Atenciones médicas"/>
    <n v="270107006"/>
    <s v="Violencia Física"/>
    <n v="0"/>
    <n v="178082.92601907661"/>
    <n v="0"/>
  </r>
  <r>
    <n v="5"/>
    <n v="5703"/>
    <s v="Valparaíso"/>
    <s v="Llaillay"/>
    <x v="3"/>
    <x v="3"/>
    <n v="2"/>
    <s v="Vida"/>
    <n v="3"/>
    <s v="Violencia sexual"/>
    <s v="No sufrió antes ni durante el año pasado"/>
    <n v="270107"/>
    <s v="Atenciones médicas"/>
    <n v="270107005"/>
    <s v="Otra violencia"/>
    <n v="0"/>
    <n v="94330.023410683541"/>
    <n v="0"/>
  </r>
  <r>
    <n v="5"/>
    <n v="5703"/>
    <s v="Valparaíso"/>
    <s v="Llaillay"/>
    <x v="3"/>
    <x v="3"/>
    <n v="2"/>
    <s v="Vida"/>
    <n v="3"/>
    <s v="Violencia sexual"/>
    <s v="Si sufrió antes o durante el año pasado"/>
    <n v="270107"/>
    <s v="Atenciones médicas"/>
    <n v="270107005"/>
    <s v="Otra violencia"/>
    <n v="0"/>
    <n v="21868.065771366211"/>
    <n v="0"/>
  </r>
  <r>
    <n v="5"/>
    <n v="5706"/>
    <s v="Valparaíso"/>
    <s v="Santa María"/>
    <x v="0"/>
    <x v="0"/>
    <n v="1"/>
    <s v="Año"/>
    <n v="1"/>
    <s v="Violencia física"/>
    <s v="No sufrió el año pasado"/>
    <n v="270107"/>
    <s v="Atenciones médicas"/>
    <n v="270107006"/>
    <s v="Violencia Física"/>
    <n v="0"/>
    <n v="55137.621427764629"/>
    <n v="0"/>
  </r>
  <r>
    <n v="5"/>
    <n v="5706"/>
    <s v="Valparaíso"/>
    <s v="Santa María"/>
    <x v="0"/>
    <x v="0"/>
    <n v="2"/>
    <s v="Vida"/>
    <n v="1"/>
    <s v="Violencia física"/>
    <s v="No sufrió antes ni durante el año pasado"/>
    <n v="270107"/>
    <s v="Atenciones médicas"/>
    <n v="270107006"/>
    <s v="Violencia Física"/>
    <n v="0"/>
    <n v="45547.765386229075"/>
    <n v="0"/>
  </r>
  <r>
    <n v="5"/>
    <n v="5706"/>
    <s v="Valparaíso"/>
    <s v="Santa María"/>
    <x v="0"/>
    <x v="0"/>
    <n v="2"/>
    <s v="Vida"/>
    <n v="1"/>
    <s v="Violencia física"/>
    <s v="Si sufrió antes o durante el año pasado"/>
    <n v="270107"/>
    <s v="Atenciones médicas"/>
    <n v="270107006"/>
    <s v="Violencia Física"/>
    <n v="0"/>
    <n v="9589.8560415355569"/>
    <n v="0"/>
  </r>
  <r>
    <n v="5"/>
    <n v="5706"/>
    <s v="Valparaíso"/>
    <s v="Santa María"/>
    <x v="1"/>
    <x v="1"/>
    <n v="1"/>
    <s v="Año"/>
    <n v="1"/>
    <s v="Violencia física"/>
    <s v="No sufrió el año pasado"/>
    <n v="270107"/>
    <s v="Atenciones médicas"/>
    <n v="270107006"/>
    <s v="Violencia Física"/>
    <n v="0"/>
    <n v="55137.621427764629"/>
    <n v="0"/>
  </r>
  <r>
    <n v="5"/>
    <n v="5706"/>
    <s v="Valparaíso"/>
    <s v="Santa María"/>
    <x v="2"/>
    <x v="2"/>
    <n v="1"/>
    <s v="Año"/>
    <n v="1"/>
    <s v="Violencia física"/>
    <s v="No sufrió el año pasado"/>
    <n v="270107"/>
    <s v="Atenciones médicas"/>
    <n v="270107006"/>
    <s v="Violencia Física"/>
    <n v="0"/>
    <n v="55137.621427764629"/>
    <n v="0"/>
  </r>
  <r>
    <n v="5"/>
    <n v="5706"/>
    <s v="Valparaíso"/>
    <s v="Santa María"/>
    <x v="3"/>
    <x v="3"/>
    <n v="2"/>
    <s v="Vida"/>
    <n v="3"/>
    <s v="Violencia sexual"/>
    <s v="No sufrió antes ni durante el año pasado"/>
    <n v="270107"/>
    <s v="Atenciones médicas"/>
    <n v="270107005"/>
    <s v="Otra violencia"/>
    <n v="0"/>
    <n v="35957.909344693515"/>
    <n v="0"/>
  </r>
  <r>
    <n v="5"/>
    <n v="5801"/>
    <s v="Valparaíso"/>
    <s v="Quilpué"/>
    <x v="0"/>
    <x v="0"/>
    <n v="1"/>
    <s v="Año"/>
    <n v="1"/>
    <s v="Violencia física"/>
    <s v="No sufrió el año pasado"/>
    <n v="270107"/>
    <s v="Atenciones médicas"/>
    <n v="270107006"/>
    <s v="Violencia Física"/>
    <n v="51589.606517772241"/>
    <n v="63750.304788502399"/>
    <n v="42236.310545269022"/>
  </r>
  <r>
    <n v="5"/>
    <n v="5801"/>
    <s v="Valparaíso"/>
    <s v="Quilpué"/>
    <x v="0"/>
    <x v="0"/>
    <n v="1"/>
    <s v="Año"/>
    <n v="1"/>
    <s v="Violencia física"/>
    <s v="Si sufrió el año pasado"/>
    <n v="270107"/>
    <s v="Atenciones médicas"/>
    <n v="270107006"/>
    <s v="Violencia Física"/>
    <n v="5543.7045413657506"/>
    <n v="0"/>
    <n v="0"/>
  </r>
  <r>
    <n v="5"/>
    <n v="5801"/>
    <s v="Valparaíso"/>
    <s v="Quilpué"/>
    <x v="0"/>
    <x v="0"/>
    <n v="2"/>
    <s v="Vida"/>
    <n v="1"/>
    <s v="Violencia física"/>
    <s v="No sufrió antes ni durante el año pasado"/>
    <n v="270107"/>
    <s v="Atenciones médicas"/>
    <n v="270107006"/>
    <s v="Violencia Física"/>
    <n v="47830.836053355262"/>
    <n v="58780.979197692061"/>
    <n v="38520.308304384504"/>
  </r>
  <r>
    <n v="5"/>
    <n v="5801"/>
    <s v="Valparaíso"/>
    <s v="Quilpué"/>
    <x v="0"/>
    <x v="0"/>
    <n v="2"/>
    <s v="Vida"/>
    <n v="1"/>
    <s v="Violencia física"/>
    <s v="Si sufrió antes o durante el año pasado"/>
    <n v="270107"/>
    <s v="Atenciones médicas"/>
    <n v="270107006"/>
    <s v="Violencia Física"/>
    <n v="9302.4750057827241"/>
    <n v="4969.3255908103392"/>
    <n v="3716.0022408845152"/>
  </r>
  <r>
    <n v="5"/>
    <n v="5801"/>
    <s v="Valparaíso"/>
    <s v="Quilpué"/>
    <x v="1"/>
    <x v="1"/>
    <n v="1"/>
    <s v="Año"/>
    <n v="1"/>
    <s v="Violencia física"/>
    <s v="No sufrió el año pasado"/>
    <n v="270107"/>
    <s v="Atenciones médicas"/>
    <n v="270107006"/>
    <s v="Violencia Física"/>
    <n v="54682.721221311265"/>
    <n v="63750.304788502399"/>
    <n v="42236.310545269022"/>
  </r>
  <r>
    <n v="5"/>
    <n v="5801"/>
    <s v="Valparaíso"/>
    <s v="Quilpué"/>
    <x v="1"/>
    <x v="1"/>
    <n v="1"/>
    <s v="Año"/>
    <n v="1"/>
    <s v="Violencia física"/>
    <s v="Si sufrió el año pasado"/>
    <n v="270107"/>
    <s v="Atenciones médicas"/>
    <n v="270107006"/>
    <s v="Violencia Física"/>
    <n v="2450.5898378267239"/>
    <n v="0"/>
    <n v="0"/>
  </r>
  <r>
    <n v="5"/>
    <n v="5801"/>
    <s v="Valparaíso"/>
    <s v="Quilpué"/>
    <x v="2"/>
    <x v="2"/>
    <n v="1"/>
    <s v="Año"/>
    <n v="1"/>
    <s v="Violencia física"/>
    <s v="No sufrió el año pasado"/>
    <n v="270107"/>
    <s v="Atenciones médicas"/>
    <n v="270107006"/>
    <s v="Violencia Física"/>
    <n v="51589.606517772241"/>
    <n v="63750.304788502399"/>
    <n v="42236.310545269022"/>
  </r>
  <r>
    <n v="5"/>
    <n v="5801"/>
    <s v="Valparaíso"/>
    <s v="Quilpué"/>
    <x v="2"/>
    <x v="2"/>
    <n v="1"/>
    <s v="Año"/>
    <n v="1"/>
    <s v="Violencia física"/>
    <s v="Si sufrió el año pasado"/>
    <n v="270107"/>
    <s v="Atenciones médicas"/>
    <n v="270107006"/>
    <s v="Violencia Física"/>
    <n v="5543.7045413657506"/>
    <n v="0"/>
    <n v="0"/>
  </r>
  <r>
    <n v="5"/>
    <n v="5801"/>
    <s v="Valparaíso"/>
    <s v="Quilpué"/>
    <x v="3"/>
    <x v="3"/>
    <n v="2"/>
    <s v="Vida"/>
    <n v="3"/>
    <s v="Violencia sexual"/>
    <s v="No sufrió antes ni durante el año pasado"/>
    <n v="270107"/>
    <s v="Atenciones médicas"/>
    <n v="270107005"/>
    <s v="Otra violencia"/>
    <n v="38199.388316327844"/>
    <n v="30336.736243522337"/>
    <n v="42236.310545269022"/>
  </r>
  <r>
    <n v="5"/>
    <n v="5801"/>
    <s v="Valparaíso"/>
    <s v="Quilpué"/>
    <x v="3"/>
    <x v="3"/>
    <n v="2"/>
    <s v="Vida"/>
    <n v="3"/>
    <s v="Violencia sexual"/>
    <s v="Si sufrió antes o durante el año pasado"/>
    <n v="270107"/>
    <s v="Atenciones médicas"/>
    <n v="270107005"/>
    <s v="Otra violencia"/>
    <n v="1634.583258372099"/>
    <n v="2035.8555613335029"/>
    <n v="0"/>
  </r>
  <r>
    <n v="5"/>
    <n v="5802"/>
    <s v="Valparaíso"/>
    <s v="Limache"/>
    <x v="0"/>
    <x v="0"/>
    <n v="1"/>
    <s v="Año"/>
    <n v="1"/>
    <s v="Violencia física"/>
    <s v="No sufrió el año pasado"/>
    <n v="270107"/>
    <s v="Atenciones médicas"/>
    <n v="270107006"/>
    <s v="Violencia Física"/>
    <n v="47289.260472332353"/>
    <n v="32133.357415848262"/>
    <n v="53190.224167520006"/>
  </r>
  <r>
    <n v="5"/>
    <n v="5802"/>
    <s v="Valparaíso"/>
    <s v="Limache"/>
    <x v="0"/>
    <x v="0"/>
    <n v="1"/>
    <s v="Año"/>
    <n v="1"/>
    <s v="Violencia física"/>
    <s v="Si sufrió el año pasado"/>
    <n v="270107"/>
    <s v="Atenciones médicas"/>
    <n v="270107006"/>
    <s v="Violencia Física"/>
    <n v="2749.5259438027924"/>
    <n v="0"/>
    <n v="6328.7888643699353"/>
  </r>
  <r>
    <n v="5"/>
    <n v="5802"/>
    <s v="Valparaíso"/>
    <s v="Limache"/>
    <x v="0"/>
    <x v="0"/>
    <n v="2"/>
    <s v="Vida"/>
    <n v="1"/>
    <s v="Violencia física"/>
    <s v="No sufrió antes ni durante el año pasado"/>
    <n v="270107"/>
    <s v="Atenciones médicas"/>
    <n v="270107006"/>
    <s v="Violencia Física"/>
    <n v="47289.260472332353"/>
    <n v="32133.357415848262"/>
    <n v="47704.924255593061"/>
  </r>
  <r>
    <n v="5"/>
    <n v="5802"/>
    <s v="Valparaíso"/>
    <s v="Limache"/>
    <x v="0"/>
    <x v="0"/>
    <n v="2"/>
    <s v="Vida"/>
    <n v="1"/>
    <s v="Violencia física"/>
    <s v="Si sufrió antes o durante el año pasado"/>
    <n v="270107"/>
    <s v="Atenciones médicas"/>
    <n v="270107006"/>
    <s v="Violencia Física"/>
    <n v="2749.5259438027924"/>
    <n v="0"/>
    <n v="11814.088776296881"/>
  </r>
  <r>
    <n v="5"/>
    <n v="5802"/>
    <s v="Valparaíso"/>
    <s v="Limache"/>
    <x v="1"/>
    <x v="1"/>
    <n v="1"/>
    <s v="Año"/>
    <n v="1"/>
    <s v="Violencia física"/>
    <s v="No sufrió el año pasado"/>
    <n v="270107"/>
    <s v="Atenciones médicas"/>
    <n v="270107006"/>
    <s v="Violencia Física"/>
    <n v="47289.260472332353"/>
    <n v="32133.357415848262"/>
    <n v="53190.224167520006"/>
  </r>
  <r>
    <n v="5"/>
    <n v="5802"/>
    <s v="Valparaíso"/>
    <s v="Limache"/>
    <x v="1"/>
    <x v="1"/>
    <n v="1"/>
    <s v="Año"/>
    <n v="1"/>
    <s v="Violencia física"/>
    <s v="Si sufrió el año pasado"/>
    <n v="270107"/>
    <s v="Atenciones médicas"/>
    <n v="270107006"/>
    <s v="Violencia Física"/>
    <n v="2749.5259438027924"/>
    <n v="0"/>
    <n v="6328.7888643699353"/>
  </r>
  <r>
    <n v="5"/>
    <n v="5802"/>
    <s v="Valparaíso"/>
    <s v="Limache"/>
    <x v="2"/>
    <x v="2"/>
    <n v="1"/>
    <s v="Año"/>
    <n v="1"/>
    <s v="Violencia física"/>
    <s v="No sufrió el año pasado"/>
    <n v="270107"/>
    <s v="Atenciones médicas"/>
    <n v="270107006"/>
    <s v="Violencia Física"/>
    <n v="47289.260472332353"/>
    <n v="32133.357415848262"/>
    <n v="59519.013031889939"/>
  </r>
  <r>
    <n v="5"/>
    <n v="5802"/>
    <s v="Valparaíso"/>
    <s v="Limache"/>
    <x v="2"/>
    <x v="2"/>
    <n v="1"/>
    <s v="Año"/>
    <n v="1"/>
    <s v="Violencia física"/>
    <s v="Si sufrió el año pasado"/>
    <n v="270107"/>
    <s v="Atenciones médicas"/>
    <n v="270107006"/>
    <s v="Violencia Física"/>
    <n v="2749.5259438027924"/>
    <n v="0"/>
    <n v="0"/>
  </r>
  <r>
    <n v="5"/>
    <n v="5802"/>
    <s v="Valparaíso"/>
    <s v="Limache"/>
    <x v="3"/>
    <x v="3"/>
    <n v="2"/>
    <s v="Vida"/>
    <n v="3"/>
    <s v="Violencia sexual"/>
    <s v="No sufrió antes ni durante el año pasado"/>
    <n v="270107"/>
    <s v="Atenciones médicas"/>
    <n v="270107005"/>
    <s v="Otra violencia"/>
    <n v="30434.407860713669"/>
    <n v="16618.919164982857"/>
    <n v="53190.224167520006"/>
  </r>
  <r>
    <n v="5"/>
    <n v="5802"/>
    <s v="Valparaíso"/>
    <s v="Limache"/>
    <x v="3"/>
    <x v="3"/>
    <n v="2"/>
    <s v="Vida"/>
    <n v="3"/>
    <s v="Violencia sexual"/>
    <s v="Si sufrió antes o durante el año pasado"/>
    <n v="270107"/>
    <s v="Atenciones médicas"/>
    <n v="270107005"/>
    <s v="Otra violencia"/>
    <n v="0"/>
    <n v="0"/>
    <n v="6328.7888643699353"/>
  </r>
  <r>
    <n v="5"/>
    <n v="5803"/>
    <s v="Valparaíso"/>
    <s v="Olmué"/>
    <x v="0"/>
    <x v="0"/>
    <n v="1"/>
    <s v="Año"/>
    <n v="1"/>
    <s v="Violencia física"/>
    <s v="No sufrió el año pasado"/>
    <n v="270107"/>
    <s v="Atenciones médicas"/>
    <n v="270107006"/>
    <s v="Violencia Física"/>
    <n v="0"/>
    <n v="66261.828108757196"/>
    <n v="0"/>
  </r>
  <r>
    <n v="5"/>
    <n v="5803"/>
    <s v="Valparaíso"/>
    <s v="Olmué"/>
    <x v="0"/>
    <x v="0"/>
    <n v="2"/>
    <s v="Vida"/>
    <n v="1"/>
    <s v="Violencia física"/>
    <s v="No sufrió antes ni durante el año pasado"/>
    <n v="270107"/>
    <s v="Atenciones médicas"/>
    <n v="270107006"/>
    <s v="Violencia Física"/>
    <n v="0"/>
    <n v="66261.828108757196"/>
    <n v="0"/>
  </r>
  <r>
    <n v="5"/>
    <n v="5803"/>
    <s v="Valparaíso"/>
    <s v="Olmué"/>
    <x v="1"/>
    <x v="1"/>
    <n v="1"/>
    <s v="Año"/>
    <n v="1"/>
    <s v="Violencia física"/>
    <s v="No sufrió el año pasado"/>
    <n v="270107"/>
    <s v="Atenciones médicas"/>
    <n v="270107006"/>
    <s v="Violencia Física"/>
    <n v="0"/>
    <n v="66261.828108757196"/>
    <n v="0"/>
  </r>
  <r>
    <n v="5"/>
    <n v="5803"/>
    <s v="Valparaíso"/>
    <s v="Olmué"/>
    <x v="2"/>
    <x v="2"/>
    <n v="1"/>
    <s v="Año"/>
    <n v="1"/>
    <s v="Violencia física"/>
    <s v="No sufrió el año pasado"/>
    <n v="270107"/>
    <s v="Atenciones médicas"/>
    <n v="270107006"/>
    <s v="Violencia Física"/>
    <n v="0"/>
    <n v="66261.828108757196"/>
    <n v="0"/>
  </r>
  <r>
    <n v="5"/>
    <n v="5803"/>
    <s v="Valparaíso"/>
    <s v="Olmué"/>
    <x v="3"/>
    <x v="3"/>
    <n v="2"/>
    <s v="Vida"/>
    <n v="3"/>
    <s v="Violencia sexual"/>
    <s v="No sufrió antes ni durante el año pasado"/>
    <n v="270107"/>
    <s v="Atenciones médicas"/>
    <n v="270107005"/>
    <s v="Otra violencia"/>
    <n v="0"/>
    <n v="66261.828108757196"/>
    <n v="0"/>
  </r>
  <r>
    <n v="5"/>
    <n v="5804"/>
    <s v="Valparaíso"/>
    <s v="Villa Alemana"/>
    <x v="0"/>
    <x v="0"/>
    <n v="1"/>
    <s v="Año"/>
    <n v="1"/>
    <s v="Violencia física"/>
    <s v="No sufrió el año pasado"/>
    <n v="270107"/>
    <s v="Atenciones médicas"/>
    <n v="270107006"/>
    <s v="Violencia Física"/>
    <n v="52922.750710809116"/>
    <n v="37676.907460272734"/>
    <n v="57992.685322227495"/>
  </r>
  <r>
    <n v="5"/>
    <n v="5804"/>
    <s v="Valparaíso"/>
    <s v="Villa Alemana"/>
    <x v="0"/>
    <x v="0"/>
    <n v="1"/>
    <s v="Año"/>
    <n v="1"/>
    <s v="Violencia física"/>
    <s v="Si sufrió el año pasado"/>
    <n v="270107"/>
    <s v="Atenciones médicas"/>
    <n v="270107006"/>
    <s v="Violencia Física"/>
    <n v="0"/>
    <n v="2473.2660682854998"/>
    <n v="0"/>
  </r>
  <r>
    <n v="5"/>
    <n v="5804"/>
    <s v="Valparaíso"/>
    <s v="Villa Alemana"/>
    <x v="0"/>
    <x v="0"/>
    <n v="2"/>
    <s v="Vida"/>
    <n v="1"/>
    <s v="Violencia física"/>
    <s v="No sufrió antes ni durante el año pasado"/>
    <n v="270107"/>
    <s v="Atenciones médicas"/>
    <n v="270107006"/>
    <s v="Violencia Física"/>
    <n v="48757.489598894834"/>
    <n v="34113.171395674282"/>
    <n v="55739.911739354131"/>
  </r>
  <r>
    <n v="5"/>
    <n v="5804"/>
    <s v="Valparaíso"/>
    <s v="Villa Alemana"/>
    <x v="0"/>
    <x v="0"/>
    <n v="2"/>
    <s v="Vida"/>
    <n v="1"/>
    <s v="Violencia física"/>
    <s v="Si sufrió antes o durante el año pasado"/>
    <n v="270107"/>
    <s v="Atenciones médicas"/>
    <n v="270107006"/>
    <s v="Violencia Física"/>
    <n v="4165.2611119142848"/>
    <n v="6037.0021328839493"/>
    <n v="2252.7735828733589"/>
  </r>
  <r>
    <n v="5"/>
    <n v="5804"/>
    <s v="Valparaíso"/>
    <s v="Villa Alemana"/>
    <x v="1"/>
    <x v="1"/>
    <n v="1"/>
    <s v="Año"/>
    <n v="1"/>
    <s v="Violencia física"/>
    <s v="No sufrió el año pasado"/>
    <n v="270107"/>
    <s v="Atenciones médicas"/>
    <n v="270107006"/>
    <s v="Violencia Física"/>
    <n v="52922.750710809116"/>
    <n v="40150.173528558233"/>
    <n v="57992.685322227495"/>
  </r>
  <r>
    <n v="5"/>
    <n v="5804"/>
    <s v="Valparaíso"/>
    <s v="Villa Alemana"/>
    <x v="2"/>
    <x v="2"/>
    <n v="1"/>
    <s v="Año"/>
    <n v="1"/>
    <s v="Violencia física"/>
    <s v="No sufrió el año pasado"/>
    <n v="270107"/>
    <s v="Atenciones médicas"/>
    <n v="270107006"/>
    <s v="Violencia Física"/>
    <n v="52922.750710809116"/>
    <n v="37676.907460272734"/>
    <n v="57992.685322227495"/>
  </r>
  <r>
    <n v="5"/>
    <n v="5804"/>
    <s v="Valparaíso"/>
    <s v="Villa Alemana"/>
    <x v="2"/>
    <x v="2"/>
    <n v="1"/>
    <s v="Año"/>
    <n v="1"/>
    <s v="Violencia física"/>
    <s v="Si sufrió el año pasado"/>
    <n v="270107"/>
    <s v="Atenciones médicas"/>
    <n v="270107006"/>
    <s v="Violencia Física"/>
    <n v="0"/>
    <n v="2473.2660682854998"/>
    <n v="0"/>
  </r>
  <r>
    <n v="5"/>
    <n v="5804"/>
    <s v="Valparaíso"/>
    <s v="Villa Alemana"/>
    <x v="3"/>
    <x v="3"/>
    <n v="2"/>
    <s v="Vida"/>
    <n v="3"/>
    <s v="Violencia sexual"/>
    <s v="No sufrió antes ni durante el año pasado"/>
    <n v="270107"/>
    <s v="Atenciones médicas"/>
    <n v="270107005"/>
    <s v="Otra violencia"/>
    <n v="44831.574381957493"/>
    <n v="26088.302935467989"/>
    <n v="57992.685322227495"/>
  </r>
  <r>
    <n v="5"/>
    <n v="5804"/>
    <s v="Valparaíso"/>
    <s v="Villa Alemana"/>
    <x v="3"/>
    <x v="3"/>
    <n v="2"/>
    <s v="Vida"/>
    <n v="3"/>
    <s v="Violencia sexual"/>
    <s v="Si sufrió antes o durante el año pasado"/>
    <n v="270107"/>
    <s v="Atenciones médicas"/>
    <n v="270107005"/>
    <s v="Otra violencia"/>
    <n v="0"/>
    <n v="1121.385350435653"/>
    <n v="0"/>
  </r>
  <r>
    <n v="6"/>
    <n v="6101"/>
    <s v="O'Higgins"/>
    <s v="Rancagua"/>
    <x v="0"/>
    <x v="0"/>
    <n v="1"/>
    <s v="Año"/>
    <n v="1"/>
    <s v="Violencia física"/>
    <s v="No sufrió el año pasado"/>
    <n v="270107"/>
    <s v="Atenciones médicas"/>
    <n v="270107006"/>
    <s v="Violencia Física"/>
    <n v="56979.239465570397"/>
    <n v="55721.242226282564"/>
    <n v="66194.310249452188"/>
  </r>
  <r>
    <n v="6"/>
    <n v="6101"/>
    <s v="O'Higgins"/>
    <s v="Rancagua"/>
    <x v="0"/>
    <x v="0"/>
    <n v="1"/>
    <s v="Año"/>
    <n v="1"/>
    <s v="Violencia física"/>
    <s v="Si sufrió el año pasado"/>
    <n v="270107"/>
    <s v="Atenciones médicas"/>
    <n v="270107006"/>
    <s v="Violencia Física"/>
    <n v="1526.0020554984583"/>
    <n v="2842.4878744462217"/>
    <n v="3439.1154162237681"/>
  </r>
  <r>
    <n v="6"/>
    <n v="6101"/>
    <s v="O'Higgins"/>
    <s v="Rancagua"/>
    <x v="0"/>
    <x v="0"/>
    <n v="2"/>
    <s v="Vida"/>
    <n v="1"/>
    <s v="Violencia física"/>
    <s v="No sufrió antes ni durante el año pasado"/>
    <n v="270107"/>
    <s v="Atenciones médicas"/>
    <n v="270107006"/>
    <s v="Violencia Física"/>
    <n v="46514.285714285717"/>
    <n v="39600.468891271041"/>
    <n v="53172.186153088922"/>
  </r>
  <r>
    <n v="6"/>
    <n v="6101"/>
    <s v="O'Higgins"/>
    <s v="Rancagua"/>
    <x v="0"/>
    <x v="0"/>
    <n v="2"/>
    <s v="Vida"/>
    <n v="1"/>
    <s v="Violencia física"/>
    <s v="Si sufrió antes o durante el año pasado"/>
    <n v="270107"/>
    <s v="Atenciones médicas"/>
    <n v="270107006"/>
    <s v="Violencia Física"/>
    <n v="11990.955806783146"/>
    <n v="18963.261209457749"/>
    <n v="16461.239512587057"/>
  </r>
  <r>
    <n v="6"/>
    <n v="6101"/>
    <s v="O'Higgins"/>
    <s v="Rancagua"/>
    <x v="1"/>
    <x v="1"/>
    <n v="1"/>
    <s v="Año"/>
    <n v="1"/>
    <s v="Violencia física"/>
    <s v="No sufrió el año pasado"/>
    <n v="270107"/>
    <s v="Atenciones médicas"/>
    <n v="270107006"/>
    <s v="Violencia Física"/>
    <n v="58415.621788283657"/>
    <n v="58022.88507550364"/>
    <n v="67789.610711548507"/>
  </r>
  <r>
    <n v="6"/>
    <n v="6101"/>
    <s v="O'Higgins"/>
    <s v="Rancagua"/>
    <x v="1"/>
    <x v="1"/>
    <n v="1"/>
    <s v="Año"/>
    <n v="1"/>
    <s v="Violencia física"/>
    <s v="Si sufrió el año pasado"/>
    <n v="270107"/>
    <s v="Atenciones médicas"/>
    <n v="270107006"/>
    <s v="Violencia Física"/>
    <n v="89.619732785200412"/>
    <n v="540.84502522514663"/>
    <n v="1843.8149541274613"/>
  </r>
  <r>
    <n v="6"/>
    <n v="6101"/>
    <s v="O'Higgins"/>
    <s v="Rancagua"/>
    <x v="2"/>
    <x v="2"/>
    <n v="1"/>
    <s v="Año"/>
    <n v="1"/>
    <s v="Violencia física"/>
    <s v="No sufrió el año pasado"/>
    <n v="270107"/>
    <s v="Atenciones médicas"/>
    <n v="270107006"/>
    <s v="Violencia Física"/>
    <n v="56979.239465570397"/>
    <n v="55721.242226282564"/>
    <n v="66738.18146959586"/>
  </r>
  <r>
    <n v="6"/>
    <n v="6101"/>
    <s v="O'Higgins"/>
    <s v="Rancagua"/>
    <x v="2"/>
    <x v="2"/>
    <n v="1"/>
    <s v="Año"/>
    <n v="1"/>
    <s v="Violencia física"/>
    <s v="Si sufrió el año pasado"/>
    <n v="270107"/>
    <s v="Atenciones médicas"/>
    <n v="270107006"/>
    <s v="Violencia Física"/>
    <n v="1526.0020554984583"/>
    <n v="2842.4878744462217"/>
    <n v="2895.244196080102"/>
  </r>
  <r>
    <n v="6"/>
    <n v="6101"/>
    <s v="O'Higgins"/>
    <s v="Rancagua"/>
    <x v="3"/>
    <x v="3"/>
    <n v="2"/>
    <s v="Vida"/>
    <n v="3"/>
    <s v="Violencia sexual"/>
    <s v="No sufrió antes ni durante el año pasado"/>
    <n v="270107"/>
    <s v="Atenciones médicas"/>
    <n v="270107005"/>
    <s v="Otra violencia"/>
    <n v="38934.429599177798"/>
    <n v="35968.536218987079"/>
    <n v="64691.115784966554"/>
  </r>
  <r>
    <n v="6"/>
    <n v="6101"/>
    <s v="O'Higgins"/>
    <s v="Rancagua"/>
    <x v="3"/>
    <x v="3"/>
    <n v="2"/>
    <s v="Vida"/>
    <n v="3"/>
    <s v="Violencia sexual"/>
    <s v="Si sufrió antes o durante el año pasado"/>
    <n v="270107"/>
    <s v="Atenciones médicas"/>
    <n v="270107005"/>
    <s v="Otra violencia"/>
    <n v="5542.4460431654679"/>
    <n v="5199.6640647159447"/>
    <n v="4942.3098807094011"/>
  </r>
  <r>
    <n v="6"/>
    <n v="6102"/>
    <s v="O'Higgins"/>
    <s v="Codegua"/>
    <x v="0"/>
    <x v="0"/>
    <n v="1"/>
    <s v="Año"/>
    <n v="1"/>
    <s v="Violencia física"/>
    <s v="No sufrió el año pasado"/>
    <n v="270107"/>
    <s v="Atenciones médicas"/>
    <n v="270107006"/>
    <s v="Violencia Física"/>
    <n v="0"/>
    <n v="29199.438689247509"/>
    <n v="39151.815888764533"/>
  </r>
  <r>
    <n v="6"/>
    <n v="6102"/>
    <s v="O'Higgins"/>
    <s v="Codegua"/>
    <x v="0"/>
    <x v="0"/>
    <n v="2"/>
    <s v="Vida"/>
    <n v="1"/>
    <s v="Violencia física"/>
    <s v="No sufrió antes ni durante el año pasado"/>
    <n v="270107"/>
    <s v="Atenciones médicas"/>
    <n v="270107006"/>
    <s v="Violencia Física"/>
    <n v="0"/>
    <n v="13425.587715836344"/>
    <n v="34526.02473602727"/>
  </r>
  <r>
    <n v="6"/>
    <n v="6102"/>
    <s v="O'Higgins"/>
    <s v="Codegua"/>
    <x v="0"/>
    <x v="0"/>
    <n v="2"/>
    <s v="Vida"/>
    <n v="1"/>
    <s v="Violencia física"/>
    <s v="Si sufrió antes o durante el año pasado"/>
    <n v="270107"/>
    <s v="Atenciones médicas"/>
    <n v="270107006"/>
    <s v="Violencia Física"/>
    <n v="0"/>
    <n v="15773.85097341117"/>
    <n v="4625.7911527372617"/>
  </r>
  <r>
    <n v="6"/>
    <n v="6102"/>
    <s v="O'Higgins"/>
    <s v="Codegua"/>
    <x v="1"/>
    <x v="1"/>
    <n v="1"/>
    <s v="Año"/>
    <n v="1"/>
    <s v="Violencia física"/>
    <s v="No sufrió el año pasado"/>
    <n v="270107"/>
    <s v="Atenciones médicas"/>
    <n v="270107006"/>
    <s v="Violencia Física"/>
    <n v="0"/>
    <n v="29199.438689247509"/>
    <n v="39151.815888764533"/>
  </r>
  <r>
    <n v="6"/>
    <n v="6102"/>
    <s v="O'Higgins"/>
    <s v="Codegua"/>
    <x v="2"/>
    <x v="2"/>
    <n v="1"/>
    <s v="Año"/>
    <n v="1"/>
    <s v="Violencia física"/>
    <s v="No sufrió el año pasado"/>
    <n v="270107"/>
    <s v="Atenciones médicas"/>
    <n v="270107006"/>
    <s v="Violencia Física"/>
    <n v="0"/>
    <n v="29199.438689247509"/>
    <n v="39151.815888764533"/>
  </r>
  <r>
    <n v="6"/>
    <n v="6102"/>
    <s v="O'Higgins"/>
    <s v="Codegua"/>
    <x v="3"/>
    <x v="3"/>
    <n v="2"/>
    <s v="Vida"/>
    <n v="3"/>
    <s v="Violencia sexual"/>
    <s v="No sufrió antes ni durante el año pasado"/>
    <n v="270107"/>
    <s v="Atenciones médicas"/>
    <n v="270107005"/>
    <s v="Otra violencia"/>
    <n v="0"/>
    <n v="6712.7938579181719"/>
    <n v="39151.815888764533"/>
  </r>
  <r>
    <n v="6"/>
    <n v="6103"/>
    <s v="O'Higgins"/>
    <s v="Coinco"/>
    <x v="0"/>
    <x v="0"/>
    <n v="1"/>
    <s v="Año"/>
    <n v="1"/>
    <s v="Violencia física"/>
    <s v="No sufrió el año pasado"/>
    <n v="270107"/>
    <s v="Atenciones médicas"/>
    <n v="270107006"/>
    <s v="Violencia Física"/>
    <n v="0"/>
    <n v="75419.159979858858"/>
    <n v="0"/>
  </r>
  <r>
    <n v="6"/>
    <n v="6103"/>
    <s v="O'Higgins"/>
    <s v="Coinco"/>
    <x v="0"/>
    <x v="0"/>
    <n v="2"/>
    <s v="Vida"/>
    <n v="1"/>
    <s v="Violencia física"/>
    <s v="No sufrió antes ni durante el año pasado"/>
    <n v="270107"/>
    <s v="Atenciones médicas"/>
    <n v="270107006"/>
    <s v="Violencia Física"/>
    <n v="0"/>
    <n v="62587.65036301448"/>
    <n v="0"/>
  </r>
  <r>
    <n v="6"/>
    <n v="6103"/>
    <s v="O'Higgins"/>
    <s v="Coinco"/>
    <x v="0"/>
    <x v="0"/>
    <n v="2"/>
    <s v="Vida"/>
    <n v="1"/>
    <s v="Violencia física"/>
    <s v="Si sufrió antes o durante el año pasado"/>
    <n v="270107"/>
    <s v="Atenciones médicas"/>
    <n v="270107006"/>
    <s v="Violencia Física"/>
    <n v="0"/>
    <n v="12831.509616844369"/>
    <n v="0"/>
  </r>
  <r>
    <n v="6"/>
    <n v="6103"/>
    <s v="O'Higgins"/>
    <s v="Coinco"/>
    <x v="1"/>
    <x v="1"/>
    <n v="1"/>
    <s v="Año"/>
    <n v="1"/>
    <s v="Violencia física"/>
    <s v="No sufrió el año pasado"/>
    <n v="270107"/>
    <s v="Atenciones médicas"/>
    <n v="270107006"/>
    <s v="Violencia Física"/>
    <n v="0"/>
    <n v="75419.159979858858"/>
    <n v="0"/>
  </r>
  <r>
    <n v="6"/>
    <n v="6103"/>
    <s v="O'Higgins"/>
    <s v="Coinco"/>
    <x v="2"/>
    <x v="2"/>
    <n v="1"/>
    <s v="Año"/>
    <n v="1"/>
    <s v="Violencia física"/>
    <s v="No sufrió el año pasado"/>
    <n v="270107"/>
    <s v="Atenciones médicas"/>
    <n v="270107006"/>
    <s v="Violencia Física"/>
    <n v="0"/>
    <n v="75419.159979858858"/>
    <n v="0"/>
  </r>
  <r>
    <n v="6"/>
    <n v="6103"/>
    <s v="O'Higgins"/>
    <s v="Coinco"/>
    <x v="3"/>
    <x v="3"/>
    <n v="2"/>
    <s v="Vida"/>
    <n v="3"/>
    <s v="Violencia sexual"/>
    <s v="No sufrió antes ni durante el año pasado"/>
    <n v="270107"/>
    <s v="Atenciones médicas"/>
    <n v="270107005"/>
    <s v="Otra violencia"/>
    <n v="0"/>
    <n v="62587.65036301448"/>
    <n v="0"/>
  </r>
  <r>
    <n v="6"/>
    <n v="6104"/>
    <s v="O'Higgins"/>
    <s v="Coltauco"/>
    <x v="0"/>
    <x v="0"/>
    <n v="1"/>
    <s v="Año"/>
    <n v="1"/>
    <s v="Violencia física"/>
    <s v="No sufrió el año pasado"/>
    <n v="270107"/>
    <s v="Atenciones médicas"/>
    <n v="270107006"/>
    <s v="Violencia Física"/>
    <n v="0"/>
    <n v="27646.274794508055"/>
    <n v="0"/>
  </r>
  <r>
    <n v="6"/>
    <n v="6104"/>
    <s v="O'Higgins"/>
    <s v="Coltauco"/>
    <x v="0"/>
    <x v="0"/>
    <n v="2"/>
    <s v="Vida"/>
    <n v="1"/>
    <s v="Violencia física"/>
    <s v="No sufrió antes ni durante el año pasado"/>
    <n v="270107"/>
    <s v="Atenciones médicas"/>
    <n v="270107006"/>
    <s v="Violencia Física"/>
    <n v="0"/>
    <n v="27646.274794508055"/>
    <n v="0"/>
  </r>
  <r>
    <n v="6"/>
    <n v="6104"/>
    <s v="O'Higgins"/>
    <s v="Coltauco"/>
    <x v="1"/>
    <x v="1"/>
    <n v="1"/>
    <s v="Año"/>
    <n v="1"/>
    <s v="Violencia física"/>
    <s v="No sufrió el año pasado"/>
    <n v="270107"/>
    <s v="Atenciones médicas"/>
    <n v="270107006"/>
    <s v="Violencia Física"/>
    <n v="0"/>
    <n v="27646.274794508055"/>
    <n v="0"/>
  </r>
  <r>
    <n v="6"/>
    <n v="6104"/>
    <s v="O'Higgins"/>
    <s v="Coltauco"/>
    <x v="2"/>
    <x v="2"/>
    <n v="1"/>
    <s v="Año"/>
    <n v="1"/>
    <s v="Violencia física"/>
    <s v="No sufrió el año pasado"/>
    <n v="270107"/>
    <s v="Atenciones médicas"/>
    <n v="270107006"/>
    <s v="Violencia Física"/>
    <n v="0"/>
    <n v="27646.274794508055"/>
    <n v="0"/>
  </r>
  <r>
    <n v="6"/>
    <n v="6104"/>
    <s v="O'Higgins"/>
    <s v="Coltauco"/>
    <x v="3"/>
    <x v="3"/>
    <n v="2"/>
    <s v="Vida"/>
    <n v="3"/>
    <s v="Violencia sexual"/>
    <s v="No sufrió antes ni durante el año pasado"/>
    <n v="270107"/>
    <s v="Atenciones médicas"/>
    <n v="270107005"/>
    <s v="Otra violencia"/>
    <n v="0"/>
    <n v="16359.656089251999"/>
    <n v="0"/>
  </r>
  <r>
    <n v="6"/>
    <n v="6105"/>
    <s v="O'Higgins"/>
    <s v="Doñihue"/>
    <x v="0"/>
    <x v="0"/>
    <n v="1"/>
    <s v="Año"/>
    <n v="1"/>
    <s v="Violencia física"/>
    <s v="No sufrió el año pasado"/>
    <n v="270107"/>
    <s v="Atenciones médicas"/>
    <n v="270107006"/>
    <s v="Violencia Física"/>
    <n v="0"/>
    <n v="37371.757986996454"/>
    <n v="0"/>
  </r>
  <r>
    <n v="6"/>
    <n v="6105"/>
    <s v="O'Higgins"/>
    <s v="Doñihue"/>
    <x v="0"/>
    <x v="0"/>
    <n v="2"/>
    <s v="Vida"/>
    <n v="1"/>
    <s v="Violencia física"/>
    <s v="No sufrió antes ni durante el año pasado"/>
    <n v="270107"/>
    <s v="Atenciones médicas"/>
    <n v="270107006"/>
    <s v="Violencia Física"/>
    <n v="0"/>
    <n v="37371.757986996454"/>
    <n v="0"/>
  </r>
  <r>
    <n v="6"/>
    <n v="6105"/>
    <s v="O'Higgins"/>
    <s v="Doñihue"/>
    <x v="1"/>
    <x v="1"/>
    <n v="1"/>
    <s v="Año"/>
    <n v="1"/>
    <s v="Violencia física"/>
    <s v="No sufrió el año pasado"/>
    <n v="270107"/>
    <s v="Atenciones médicas"/>
    <n v="270107006"/>
    <s v="Violencia Física"/>
    <n v="0"/>
    <n v="37371.757986996454"/>
    <n v="0"/>
  </r>
  <r>
    <n v="6"/>
    <n v="6105"/>
    <s v="O'Higgins"/>
    <s v="Doñihue"/>
    <x v="2"/>
    <x v="2"/>
    <n v="1"/>
    <s v="Año"/>
    <n v="1"/>
    <s v="Violencia física"/>
    <s v="No sufrió el año pasado"/>
    <n v="270107"/>
    <s v="Atenciones médicas"/>
    <n v="270107006"/>
    <s v="Violencia Física"/>
    <n v="0"/>
    <n v="37371.757986996454"/>
    <n v="0"/>
  </r>
  <r>
    <n v="6"/>
    <n v="6105"/>
    <s v="O'Higgins"/>
    <s v="Doñihue"/>
    <x v="3"/>
    <x v="3"/>
    <n v="2"/>
    <s v="Vida"/>
    <n v="3"/>
    <s v="Violencia sexual"/>
    <s v="No sufrió antes ni durante el año pasado"/>
    <n v="270107"/>
    <s v="Atenciones médicas"/>
    <n v="270107005"/>
    <s v="Otra violencia"/>
    <n v="0"/>
    <n v="25362.393459244169"/>
    <n v="0"/>
  </r>
  <r>
    <n v="6"/>
    <n v="6106"/>
    <s v="O'Higgins"/>
    <s v="Graneros"/>
    <x v="0"/>
    <x v="0"/>
    <n v="1"/>
    <s v="Año"/>
    <n v="1"/>
    <s v="Violencia física"/>
    <s v="No sufrió el año pasado"/>
    <n v="270107"/>
    <s v="Atenciones médicas"/>
    <n v="270107006"/>
    <s v="Violencia Física"/>
    <n v="0"/>
    <n v="44003.404664083922"/>
    <n v="70654.49952942747"/>
  </r>
  <r>
    <n v="6"/>
    <n v="6106"/>
    <s v="O'Higgins"/>
    <s v="Graneros"/>
    <x v="0"/>
    <x v="0"/>
    <n v="1"/>
    <s v="Año"/>
    <n v="1"/>
    <s v="Violencia física"/>
    <s v="Si sufrió el año pasado"/>
    <n v="270107"/>
    <s v="Atenciones médicas"/>
    <n v="270107006"/>
    <s v="Violencia Física"/>
    <n v="0"/>
    <n v="0"/>
    <n v="3973.2200752172221"/>
  </r>
  <r>
    <n v="6"/>
    <n v="6106"/>
    <s v="O'Higgins"/>
    <s v="Graneros"/>
    <x v="0"/>
    <x v="0"/>
    <n v="2"/>
    <s v="Vida"/>
    <n v="1"/>
    <s v="Violencia física"/>
    <s v="No sufrió antes ni durante el año pasado"/>
    <n v="270107"/>
    <s v="Atenciones médicas"/>
    <n v="270107006"/>
    <s v="Violencia Física"/>
    <n v="0"/>
    <n v="30105.598740765163"/>
    <n v="59245.087077741409"/>
  </r>
  <r>
    <n v="6"/>
    <n v="6106"/>
    <s v="O'Higgins"/>
    <s v="Graneros"/>
    <x v="0"/>
    <x v="0"/>
    <n v="2"/>
    <s v="Vida"/>
    <n v="1"/>
    <s v="Violencia física"/>
    <s v="Si sufrió antes o durante el año pasado"/>
    <n v="270107"/>
    <s v="Atenciones médicas"/>
    <n v="270107006"/>
    <s v="Violencia Física"/>
    <n v="0"/>
    <n v="13897.80592331876"/>
    <n v="15382.632526903288"/>
  </r>
  <r>
    <n v="6"/>
    <n v="6106"/>
    <s v="O'Higgins"/>
    <s v="Graneros"/>
    <x v="1"/>
    <x v="1"/>
    <n v="1"/>
    <s v="Año"/>
    <n v="1"/>
    <s v="Violencia física"/>
    <s v="No sufrió el año pasado"/>
    <n v="270107"/>
    <s v="Atenciones médicas"/>
    <n v="270107006"/>
    <s v="Violencia Física"/>
    <n v="0"/>
    <n v="44003.404664083922"/>
    <n v="70654.49952942747"/>
  </r>
  <r>
    <n v="6"/>
    <n v="6106"/>
    <s v="O'Higgins"/>
    <s v="Graneros"/>
    <x v="1"/>
    <x v="1"/>
    <n v="1"/>
    <s v="Año"/>
    <n v="1"/>
    <s v="Violencia física"/>
    <s v="Si sufrió el año pasado"/>
    <n v="270107"/>
    <s v="Atenciones médicas"/>
    <n v="270107006"/>
    <s v="Violencia Física"/>
    <n v="0"/>
    <n v="0"/>
    <n v="3973.2200752172221"/>
  </r>
  <r>
    <n v="6"/>
    <n v="6106"/>
    <s v="O'Higgins"/>
    <s v="Graneros"/>
    <x v="2"/>
    <x v="2"/>
    <n v="1"/>
    <s v="Año"/>
    <n v="1"/>
    <s v="Violencia física"/>
    <s v="No sufrió el año pasado"/>
    <n v="270107"/>
    <s v="Atenciones médicas"/>
    <n v="270107006"/>
    <s v="Violencia Física"/>
    <n v="0"/>
    <n v="44003.404664083922"/>
    <n v="74627.719604644677"/>
  </r>
  <r>
    <n v="6"/>
    <n v="6106"/>
    <s v="O'Higgins"/>
    <s v="Graneros"/>
    <x v="3"/>
    <x v="3"/>
    <n v="2"/>
    <s v="Vida"/>
    <n v="3"/>
    <s v="Violencia sexual"/>
    <s v="No sufrió antes ni durante el año pasado"/>
    <n v="270107"/>
    <s v="Atenciones médicas"/>
    <n v="270107005"/>
    <s v="Otra violencia"/>
    <n v="0"/>
    <n v="30116.358537768712"/>
    <n v="70654.49952942747"/>
  </r>
  <r>
    <n v="6"/>
    <n v="6106"/>
    <s v="O'Higgins"/>
    <s v="Graneros"/>
    <x v="3"/>
    <x v="3"/>
    <n v="2"/>
    <s v="Vida"/>
    <n v="3"/>
    <s v="Violencia sexual"/>
    <s v="Si sufrió antes o durante el año pasado"/>
    <n v="270107"/>
    <s v="Atenciones médicas"/>
    <n v="270107005"/>
    <s v="Otra violencia"/>
    <n v="0"/>
    <n v="0"/>
    <n v="3973.2200752172221"/>
  </r>
  <r>
    <n v="6"/>
    <n v="6107"/>
    <s v="O'Higgins"/>
    <s v="Las Cabras"/>
    <x v="0"/>
    <x v="0"/>
    <n v="1"/>
    <s v="Año"/>
    <n v="1"/>
    <s v="Violencia física"/>
    <s v="No sufrió el año pasado"/>
    <n v="270107"/>
    <s v="Atenciones médicas"/>
    <n v="270107006"/>
    <s v="Violencia Física"/>
    <n v="0"/>
    <n v="10933.41386295825"/>
    <n v="0"/>
  </r>
  <r>
    <n v="6"/>
    <n v="6107"/>
    <s v="O'Higgins"/>
    <s v="Las Cabras"/>
    <x v="0"/>
    <x v="0"/>
    <n v="1"/>
    <s v="Año"/>
    <n v="1"/>
    <s v="Violencia física"/>
    <s v="Si sufrió el año pasado"/>
    <n v="270107"/>
    <s v="Atenciones médicas"/>
    <n v="270107006"/>
    <s v="Violencia Física"/>
    <n v="0"/>
    <n v="3804.4743755653567"/>
    <n v="0"/>
  </r>
  <r>
    <n v="6"/>
    <n v="6107"/>
    <s v="O'Higgins"/>
    <s v="Las Cabras"/>
    <x v="0"/>
    <x v="0"/>
    <n v="2"/>
    <s v="Vida"/>
    <n v="1"/>
    <s v="Violencia física"/>
    <s v="No sufrió antes ni durante el año pasado"/>
    <n v="270107"/>
    <s v="Atenciones médicas"/>
    <n v="270107006"/>
    <s v="Violencia Física"/>
    <n v="0"/>
    <n v="10933.41386295825"/>
    <n v="0"/>
  </r>
  <r>
    <n v="6"/>
    <n v="6107"/>
    <s v="O'Higgins"/>
    <s v="Las Cabras"/>
    <x v="0"/>
    <x v="0"/>
    <n v="2"/>
    <s v="Vida"/>
    <n v="1"/>
    <s v="Violencia física"/>
    <s v="Si sufrió antes o durante el año pasado"/>
    <n v="270107"/>
    <s v="Atenciones médicas"/>
    <n v="270107006"/>
    <s v="Violencia Física"/>
    <n v="0"/>
    <n v="3804.4743755653567"/>
    <n v="0"/>
  </r>
  <r>
    <n v="6"/>
    <n v="6107"/>
    <s v="O'Higgins"/>
    <s v="Las Cabras"/>
    <x v="1"/>
    <x v="1"/>
    <n v="1"/>
    <s v="Año"/>
    <n v="1"/>
    <s v="Violencia física"/>
    <s v="No sufrió el año pasado"/>
    <n v="270107"/>
    <s v="Atenciones médicas"/>
    <n v="270107006"/>
    <s v="Violencia Física"/>
    <n v="0"/>
    <n v="14737.888238523608"/>
    <n v="0"/>
  </r>
  <r>
    <n v="6"/>
    <n v="6107"/>
    <s v="O'Higgins"/>
    <s v="Las Cabras"/>
    <x v="2"/>
    <x v="2"/>
    <n v="1"/>
    <s v="Año"/>
    <n v="1"/>
    <s v="Violencia física"/>
    <s v="No sufrió el año pasado"/>
    <n v="270107"/>
    <s v="Atenciones médicas"/>
    <n v="270107006"/>
    <s v="Violencia Física"/>
    <n v="0"/>
    <n v="10933.41386295825"/>
    <n v="0"/>
  </r>
  <r>
    <n v="6"/>
    <n v="6107"/>
    <s v="O'Higgins"/>
    <s v="Las Cabras"/>
    <x v="2"/>
    <x v="2"/>
    <n v="1"/>
    <s v="Año"/>
    <n v="1"/>
    <s v="Violencia física"/>
    <s v="Si sufrió el año pasado"/>
    <n v="270107"/>
    <s v="Atenciones médicas"/>
    <n v="270107006"/>
    <s v="Violencia Física"/>
    <n v="0"/>
    <n v="3804.4743755653567"/>
    <n v="0"/>
  </r>
  <r>
    <n v="6"/>
    <n v="6107"/>
    <s v="O'Higgins"/>
    <s v="Las Cabras"/>
    <x v="3"/>
    <x v="3"/>
    <n v="2"/>
    <s v="Vida"/>
    <n v="3"/>
    <s v="Violencia sexual"/>
    <s v="No sufrió antes ni durante el año pasado"/>
    <n v="270107"/>
    <s v="Atenciones médicas"/>
    <n v="270107005"/>
    <s v="Otra violencia"/>
    <n v="0"/>
    <n v="10933.41386295825"/>
    <n v="0"/>
  </r>
  <r>
    <n v="6"/>
    <n v="6108"/>
    <s v="O'Higgins"/>
    <s v="Machalí"/>
    <x v="0"/>
    <x v="0"/>
    <n v="1"/>
    <s v="Año"/>
    <n v="1"/>
    <s v="Violencia física"/>
    <s v="No sufrió el año pasado"/>
    <n v="270107"/>
    <s v="Atenciones médicas"/>
    <n v="270107006"/>
    <s v="Violencia Física"/>
    <n v="0"/>
    <n v="28049.053828270175"/>
    <n v="39982.635775108851"/>
  </r>
  <r>
    <n v="6"/>
    <n v="6108"/>
    <s v="O'Higgins"/>
    <s v="Machalí"/>
    <x v="0"/>
    <x v="0"/>
    <n v="1"/>
    <s v="Año"/>
    <n v="1"/>
    <s v="Violencia física"/>
    <s v="Si sufrió el año pasado"/>
    <n v="270107"/>
    <s v="Atenciones médicas"/>
    <n v="270107006"/>
    <s v="Violencia Física"/>
    <n v="0"/>
    <n v="4456.7472487822479"/>
    <n v="7964.1921162409953"/>
  </r>
  <r>
    <n v="6"/>
    <n v="6108"/>
    <s v="O'Higgins"/>
    <s v="Machalí"/>
    <x v="0"/>
    <x v="0"/>
    <n v="2"/>
    <s v="Vida"/>
    <n v="1"/>
    <s v="Violencia física"/>
    <s v="No sufrió antes ni durante el año pasado"/>
    <n v="270107"/>
    <s v="Atenciones médicas"/>
    <n v="270107006"/>
    <s v="Violencia Física"/>
    <n v="0"/>
    <n v="25083.730234684521"/>
    <n v="38903.607568474152"/>
  </r>
  <r>
    <n v="6"/>
    <n v="6108"/>
    <s v="O'Higgins"/>
    <s v="Machalí"/>
    <x v="0"/>
    <x v="0"/>
    <n v="2"/>
    <s v="Vida"/>
    <n v="1"/>
    <s v="Violencia física"/>
    <s v="Si sufrió antes o durante el año pasado"/>
    <n v="270107"/>
    <s v="Atenciones médicas"/>
    <n v="270107006"/>
    <s v="Violencia Física"/>
    <n v="0"/>
    <n v="7422.0708423679007"/>
    <n v="9043.2203228757062"/>
  </r>
  <r>
    <n v="6"/>
    <n v="6108"/>
    <s v="O'Higgins"/>
    <s v="Machalí"/>
    <x v="1"/>
    <x v="1"/>
    <n v="1"/>
    <s v="Año"/>
    <n v="1"/>
    <s v="Violencia física"/>
    <s v="No sufrió el año pasado"/>
    <n v="270107"/>
    <s v="Atenciones médicas"/>
    <n v="270107006"/>
    <s v="Violencia Física"/>
    <n v="0"/>
    <n v="32505.80107705242"/>
    <n v="45538.503401313297"/>
  </r>
  <r>
    <n v="6"/>
    <n v="6108"/>
    <s v="O'Higgins"/>
    <s v="Machalí"/>
    <x v="1"/>
    <x v="1"/>
    <n v="1"/>
    <s v="Año"/>
    <n v="1"/>
    <s v="Violencia física"/>
    <s v="Si sufrió el año pasado"/>
    <n v="270107"/>
    <s v="Atenciones médicas"/>
    <n v="270107006"/>
    <s v="Violencia Física"/>
    <n v="0"/>
    <n v="0"/>
    <n v="2408.3244900365526"/>
  </r>
  <r>
    <n v="6"/>
    <n v="6108"/>
    <s v="O'Higgins"/>
    <s v="Machalí"/>
    <x v="2"/>
    <x v="2"/>
    <n v="1"/>
    <s v="Año"/>
    <n v="1"/>
    <s v="Violencia física"/>
    <s v="No sufrió el año pasado"/>
    <n v="270107"/>
    <s v="Atenciones médicas"/>
    <n v="270107006"/>
    <s v="Violencia Física"/>
    <n v="0"/>
    <n v="28049.053828270175"/>
    <n v="39982.635775108851"/>
  </r>
  <r>
    <n v="6"/>
    <n v="6108"/>
    <s v="O'Higgins"/>
    <s v="Machalí"/>
    <x v="2"/>
    <x v="2"/>
    <n v="1"/>
    <s v="Año"/>
    <n v="1"/>
    <s v="Violencia física"/>
    <s v="Si sufrió el año pasado"/>
    <n v="270107"/>
    <s v="Atenciones médicas"/>
    <n v="270107006"/>
    <s v="Violencia Física"/>
    <n v="0"/>
    <n v="4456.7472487822479"/>
    <n v="7964.1921162409953"/>
  </r>
  <r>
    <n v="6"/>
    <n v="6108"/>
    <s v="O'Higgins"/>
    <s v="Machalí"/>
    <x v="3"/>
    <x v="3"/>
    <n v="2"/>
    <s v="Vida"/>
    <n v="3"/>
    <s v="Violencia sexual"/>
    <s v="No sufrió antes ni durante el año pasado"/>
    <n v="270107"/>
    <s v="Atenciones médicas"/>
    <n v="270107005"/>
    <s v="Otra violencia"/>
    <n v="0"/>
    <n v="23341.070945570238"/>
    <n v="44629.379974930271"/>
  </r>
  <r>
    <n v="6"/>
    <n v="6108"/>
    <s v="O'Higgins"/>
    <s v="Machalí"/>
    <x v="3"/>
    <x v="3"/>
    <n v="2"/>
    <s v="Vida"/>
    <n v="3"/>
    <s v="Violencia sexual"/>
    <s v="Si sufrió antes o durante el año pasado"/>
    <n v="270107"/>
    <s v="Atenciones médicas"/>
    <n v="270107005"/>
    <s v="Otra violencia"/>
    <n v="0"/>
    <n v="0"/>
    <n v="3317.4479164195773"/>
  </r>
  <r>
    <n v="6"/>
    <n v="6110"/>
    <s v="O'Higgins"/>
    <s v="Mostazal"/>
    <x v="0"/>
    <x v="0"/>
    <n v="1"/>
    <s v="Año"/>
    <n v="1"/>
    <s v="Violencia física"/>
    <s v="No sufrió el año pasado"/>
    <n v="270107"/>
    <s v="Atenciones médicas"/>
    <n v="270107006"/>
    <s v="Violencia Física"/>
    <n v="0"/>
    <n v="47050.463547154759"/>
    <n v="70378.567109267184"/>
  </r>
  <r>
    <n v="6"/>
    <n v="6110"/>
    <s v="O'Higgins"/>
    <s v="Mostazal"/>
    <x v="0"/>
    <x v="0"/>
    <n v="1"/>
    <s v="Año"/>
    <n v="1"/>
    <s v="Violencia física"/>
    <s v="Si sufrió el año pasado"/>
    <n v="270107"/>
    <s v="Atenciones médicas"/>
    <n v="270107006"/>
    <s v="Violencia Física"/>
    <n v="0"/>
    <n v="0"/>
    <n v="5479.0015936791542"/>
  </r>
  <r>
    <n v="6"/>
    <n v="6110"/>
    <s v="O'Higgins"/>
    <s v="Mostazal"/>
    <x v="0"/>
    <x v="0"/>
    <n v="2"/>
    <s v="Vida"/>
    <n v="1"/>
    <s v="Violencia física"/>
    <s v="No sufrió antes ni durante el año pasado"/>
    <n v="270107"/>
    <s v="Atenciones médicas"/>
    <n v="270107006"/>
    <s v="Violencia Física"/>
    <n v="0"/>
    <n v="47050.463547154759"/>
    <n v="39956.462435887435"/>
  </r>
  <r>
    <n v="6"/>
    <n v="6110"/>
    <s v="O'Higgins"/>
    <s v="Mostazal"/>
    <x v="0"/>
    <x v="0"/>
    <n v="2"/>
    <s v="Vida"/>
    <n v="1"/>
    <s v="Violencia física"/>
    <s v="Si sufrió antes o durante el año pasado"/>
    <n v="270107"/>
    <s v="Atenciones médicas"/>
    <n v="270107006"/>
    <s v="Violencia Física"/>
    <n v="0"/>
    <n v="0"/>
    <n v="35901.106267058916"/>
  </r>
  <r>
    <n v="6"/>
    <n v="6110"/>
    <s v="O'Higgins"/>
    <s v="Mostazal"/>
    <x v="1"/>
    <x v="1"/>
    <n v="1"/>
    <s v="Año"/>
    <n v="1"/>
    <s v="Violencia física"/>
    <s v="No sufrió el año pasado"/>
    <n v="270107"/>
    <s v="Atenciones médicas"/>
    <n v="270107006"/>
    <s v="Violencia Física"/>
    <n v="0"/>
    <n v="47050.463547154759"/>
    <n v="70378.567109267184"/>
  </r>
  <r>
    <n v="6"/>
    <n v="6110"/>
    <s v="O'Higgins"/>
    <s v="Mostazal"/>
    <x v="1"/>
    <x v="1"/>
    <n v="1"/>
    <s v="Año"/>
    <n v="1"/>
    <s v="Violencia física"/>
    <s v="Si sufrió el año pasado"/>
    <n v="270107"/>
    <s v="Atenciones médicas"/>
    <n v="270107006"/>
    <s v="Violencia Física"/>
    <n v="0"/>
    <n v="0"/>
    <n v="5479.0015936791542"/>
  </r>
  <r>
    <n v="6"/>
    <n v="6110"/>
    <s v="O'Higgins"/>
    <s v="Mostazal"/>
    <x v="2"/>
    <x v="2"/>
    <n v="1"/>
    <s v="Año"/>
    <n v="1"/>
    <s v="Violencia física"/>
    <s v="No sufrió el año pasado"/>
    <n v="270107"/>
    <s v="Atenciones médicas"/>
    <n v="270107006"/>
    <s v="Violencia Física"/>
    <n v="0"/>
    <n v="47050.463547154759"/>
    <n v="75857.56870294633"/>
  </r>
  <r>
    <n v="6"/>
    <n v="6110"/>
    <s v="O'Higgins"/>
    <s v="Mostazal"/>
    <x v="3"/>
    <x v="3"/>
    <n v="2"/>
    <s v="Vida"/>
    <n v="3"/>
    <s v="Violencia sexual"/>
    <s v="No sufrió antes ni durante el año pasado"/>
    <n v="270107"/>
    <s v="Atenciones médicas"/>
    <n v="270107005"/>
    <s v="Otra violencia"/>
    <n v="0"/>
    <n v="34675.034443654098"/>
    <n v="60185.76353876599"/>
  </r>
  <r>
    <n v="6"/>
    <n v="6110"/>
    <s v="O'Higgins"/>
    <s v="Mostazal"/>
    <x v="3"/>
    <x v="3"/>
    <n v="2"/>
    <s v="Vida"/>
    <n v="3"/>
    <s v="Violencia sexual"/>
    <s v="Si sufrió antes o durante el año pasado"/>
    <n v="270107"/>
    <s v="Atenciones médicas"/>
    <n v="270107005"/>
    <s v="Otra violencia"/>
    <n v="0"/>
    <n v="0"/>
    <n v="15671.805164180338"/>
  </r>
  <r>
    <n v="6"/>
    <n v="6111"/>
    <s v="O'Higgins"/>
    <s v="Olivar"/>
    <x v="0"/>
    <x v="0"/>
    <n v="1"/>
    <s v="Año"/>
    <n v="1"/>
    <s v="Violencia física"/>
    <s v="No sufrió el año pasado"/>
    <n v="270107"/>
    <s v="Atenciones médicas"/>
    <n v="270107006"/>
    <s v="Violencia Física"/>
    <n v="0"/>
    <n v="36773.344492234239"/>
    <n v="0"/>
  </r>
  <r>
    <n v="6"/>
    <n v="6111"/>
    <s v="O'Higgins"/>
    <s v="Olivar"/>
    <x v="0"/>
    <x v="0"/>
    <n v="2"/>
    <s v="Vida"/>
    <n v="1"/>
    <s v="Violencia física"/>
    <s v="No sufrió antes ni durante el año pasado"/>
    <n v="270107"/>
    <s v="Atenciones médicas"/>
    <n v="270107006"/>
    <s v="Violencia Física"/>
    <n v="0"/>
    <n v="36773.344492234239"/>
    <n v="0"/>
  </r>
  <r>
    <n v="6"/>
    <n v="6111"/>
    <s v="O'Higgins"/>
    <s v="Olivar"/>
    <x v="1"/>
    <x v="1"/>
    <n v="1"/>
    <s v="Año"/>
    <n v="1"/>
    <s v="Violencia física"/>
    <s v="No sufrió el año pasado"/>
    <n v="270107"/>
    <s v="Atenciones médicas"/>
    <n v="270107006"/>
    <s v="Violencia Física"/>
    <n v="0"/>
    <n v="36773.344492234239"/>
    <n v="0"/>
  </r>
  <r>
    <n v="6"/>
    <n v="6111"/>
    <s v="O'Higgins"/>
    <s v="Olivar"/>
    <x v="2"/>
    <x v="2"/>
    <n v="1"/>
    <s v="Año"/>
    <n v="1"/>
    <s v="Violencia física"/>
    <s v="No sufrió el año pasado"/>
    <n v="270107"/>
    <s v="Atenciones médicas"/>
    <n v="270107006"/>
    <s v="Violencia Física"/>
    <n v="0"/>
    <n v="36773.344492234239"/>
    <n v="0"/>
  </r>
  <r>
    <n v="6"/>
    <n v="6111"/>
    <s v="O'Higgins"/>
    <s v="Olivar"/>
    <x v="3"/>
    <x v="3"/>
    <n v="2"/>
    <s v="Vida"/>
    <n v="3"/>
    <s v="Violencia sexual"/>
    <s v="No sufrió antes ni durante el año pasado"/>
    <n v="270107"/>
    <s v="Atenciones médicas"/>
    <n v="270107005"/>
    <s v="Otra violencia"/>
    <n v="0"/>
    <n v="16232.404475150943"/>
    <n v="0"/>
  </r>
  <r>
    <n v="6"/>
    <n v="6112"/>
    <s v="O'Higgins"/>
    <s v="Peumo"/>
    <x v="0"/>
    <x v="0"/>
    <n v="1"/>
    <s v="Año"/>
    <n v="1"/>
    <s v="Violencia física"/>
    <s v="No sufrió el año pasado"/>
    <n v="270107"/>
    <s v="Atenciones médicas"/>
    <n v="270107006"/>
    <s v="Violencia Física"/>
    <n v="0"/>
    <n v="134390.18903594112"/>
    <n v="0"/>
  </r>
  <r>
    <n v="6"/>
    <n v="6112"/>
    <s v="O'Higgins"/>
    <s v="Peumo"/>
    <x v="0"/>
    <x v="0"/>
    <n v="2"/>
    <s v="Vida"/>
    <n v="1"/>
    <s v="Violencia física"/>
    <s v="No sufrió antes ni durante el año pasado"/>
    <n v="270107"/>
    <s v="Atenciones médicas"/>
    <n v="270107006"/>
    <s v="Violencia Física"/>
    <n v="0"/>
    <n v="119307.28677620793"/>
    <n v="0"/>
  </r>
  <r>
    <n v="6"/>
    <n v="6112"/>
    <s v="O'Higgins"/>
    <s v="Peumo"/>
    <x v="0"/>
    <x v="0"/>
    <n v="2"/>
    <s v="Vida"/>
    <n v="1"/>
    <s v="Violencia física"/>
    <s v="Si sufrió antes o durante el año pasado"/>
    <n v="270107"/>
    <s v="Atenciones médicas"/>
    <n v="270107006"/>
    <s v="Violencia Física"/>
    <n v="0"/>
    <n v="15082.902259733188"/>
    <n v="0"/>
  </r>
  <r>
    <n v="6"/>
    <n v="6112"/>
    <s v="O'Higgins"/>
    <s v="Peumo"/>
    <x v="1"/>
    <x v="1"/>
    <n v="1"/>
    <s v="Año"/>
    <n v="1"/>
    <s v="Violencia física"/>
    <s v="No sufrió el año pasado"/>
    <n v="270107"/>
    <s v="Atenciones médicas"/>
    <n v="270107006"/>
    <s v="Violencia Física"/>
    <n v="0"/>
    <n v="134390.18903594112"/>
    <n v="0"/>
  </r>
  <r>
    <n v="6"/>
    <n v="6112"/>
    <s v="O'Higgins"/>
    <s v="Peumo"/>
    <x v="2"/>
    <x v="2"/>
    <n v="1"/>
    <s v="Año"/>
    <n v="1"/>
    <s v="Violencia física"/>
    <s v="No sufrió el año pasado"/>
    <n v="270107"/>
    <s v="Atenciones médicas"/>
    <n v="270107006"/>
    <s v="Violencia Física"/>
    <n v="0"/>
    <n v="134390.18903594112"/>
    <n v="0"/>
  </r>
  <r>
    <n v="6"/>
    <n v="6112"/>
    <s v="O'Higgins"/>
    <s v="Peumo"/>
    <x v="3"/>
    <x v="3"/>
    <n v="2"/>
    <s v="Vida"/>
    <n v="3"/>
    <s v="Violencia sexual"/>
    <s v="No sufrió antes ni durante el año pasado"/>
    <n v="270107"/>
    <s v="Atenciones médicas"/>
    <n v="270107005"/>
    <s v="Otra violencia"/>
    <n v="0"/>
    <n v="80302.514270962958"/>
    <n v="0"/>
  </r>
  <r>
    <n v="6"/>
    <n v="6112"/>
    <s v="O'Higgins"/>
    <s v="Peumo"/>
    <x v="3"/>
    <x v="3"/>
    <n v="2"/>
    <s v="Vida"/>
    <n v="3"/>
    <s v="Violencia sexual"/>
    <s v="Si sufrió antes o durante el año pasado"/>
    <n v="270107"/>
    <s v="Atenciones médicas"/>
    <n v="270107005"/>
    <s v="Otra violencia"/>
    <n v="0"/>
    <n v="10055.268173155458"/>
    <n v="0"/>
  </r>
  <r>
    <n v="6"/>
    <n v="6115"/>
    <s v="O'Higgins"/>
    <s v="Rengo"/>
    <x v="0"/>
    <x v="0"/>
    <n v="1"/>
    <s v="Año"/>
    <n v="1"/>
    <s v="Violencia física"/>
    <s v="No sufrió el año pasado"/>
    <n v="270107"/>
    <s v="Atenciones médicas"/>
    <n v="270107006"/>
    <s v="Violencia Física"/>
    <n v="40837.732227325701"/>
    <n v="39485.576272254555"/>
    <n v="58283.803987769264"/>
  </r>
  <r>
    <n v="6"/>
    <n v="6115"/>
    <s v="O'Higgins"/>
    <s v="Rengo"/>
    <x v="0"/>
    <x v="0"/>
    <n v="1"/>
    <s v="Año"/>
    <n v="1"/>
    <s v="Violencia física"/>
    <s v="Si sufrió el año pasado"/>
    <n v="270107"/>
    <s v="Atenciones médicas"/>
    <n v="270107006"/>
    <s v="Violencia Física"/>
    <n v="1196.2706519503668"/>
    <n v="0"/>
    <n v="0"/>
  </r>
  <r>
    <n v="6"/>
    <n v="6115"/>
    <s v="O'Higgins"/>
    <s v="Rengo"/>
    <x v="0"/>
    <x v="0"/>
    <n v="2"/>
    <s v="Vida"/>
    <n v="1"/>
    <s v="Violencia física"/>
    <s v="No sufrió antes ni durante el año pasado"/>
    <n v="270107"/>
    <s v="Atenciones médicas"/>
    <n v="270107006"/>
    <s v="Violencia Física"/>
    <n v="32738.054432028519"/>
    <n v="32067.860014315105"/>
    <n v="56148.503058220893"/>
  </r>
  <r>
    <n v="6"/>
    <n v="6115"/>
    <s v="O'Higgins"/>
    <s v="Rengo"/>
    <x v="0"/>
    <x v="0"/>
    <n v="2"/>
    <s v="Vida"/>
    <n v="1"/>
    <s v="Violencia física"/>
    <s v="Si sufrió antes o durante el año pasado"/>
    <n v="270107"/>
    <s v="Atenciones médicas"/>
    <n v="270107006"/>
    <s v="Violencia Física"/>
    <n v="9295.9484472475488"/>
    <n v="7417.7162579394526"/>
    <n v="2135.3009295483707"/>
  </r>
  <r>
    <n v="6"/>
    <n v="6115"/>
    <s v="O'Higgins"/>
    <s v="Rengo"/>
    <x v="1"/>
    <x v="1"/>
    <n v="1"/>
    <s v="Año"/>
    <n v="1"/>
    <s v="Violencia física"/>
    <s v="No sufrió el año pasado"/>
    <n v="270107"/>
    <s v="Atenciones médicas"/>
    <n v="270107006"/>
    <s v="Violencia Física"/>
    <n v="42034.002879276071"/>
    <n v="39485.576272254555"/>
    <n v="58283.803987769264"/>
  </r>
  <r>
    <n v="6"/>
    <n v="6115"/>
    <s v="O'Higgins"/>
    <s v="Rengo"/>
    <x v="2"/>
    <x v="2"/>
    <n v="1"/>
    <s v="Año"/>
    <n v="1"/>
    <s v="Violencia física"/>
    <s v="No sufrió el año pasado"/>
    <n v="270107"/>
    <s v="Atenciones médicas"/>
    <n v="270107006"/>
    <s v="Violencia Física"/>
    <n v="40837.732227325701"/>
    <n v="39485.576272254555"/>
    <n v="58283.803987769264"/>
  </r>
  <r>
    <n v="6"/>
    <n v="6115"/>
    <s v="O'Higgins"/>
    <s v="Rengo"/>
    <x v="2"/>
    <x v="2"/>
    <n v="1"/>
    <s v="Año"/>
    <n v="1"/>
    <s v="Violencia física"/>
    <s v="Si sufrió el año pasado"/>
    <n v="270107"/>
    <s v="Atenciones médicas"/>
    <n v="270107006"/>
    <s v="Violencia Física"/>
    <n v="1196.2706519503668"/>
    <n v="0"/>
    <n v="0"/>
  </r>
  <r>
    <n v="6"/>
    <n v="6115"/>
    <s v="O'Higgins"/>
    <s v="Rengo"/>
    <x v="3"/>
    <x v="3"/>
    <n v="2"/>
    <s v="Vida"/>
    <n v="3"/>
    <s v="Violencia sexual"/>
    <s v="No sufrió antes ni durante el año pasado"/>
    <n v="270107"/>
    <s v="Atenciones médicas"/>
    <n v="270107005"/>
    <s v="Otra violencia"/>
    <n v="28151.778981284704"/>
    <n v="21232.058979948502"/>
    <n v="57268.333450218044"/>
  </r>
  <r>
    <n v="6"/>
    <n v="6115"/>
    <s v="O'Higgins"/>
    <s v="Rengo"/>
    <x v="3"/>
    <x v="3"/>
    <n v="2"/>
    <s v="Vida"/>
    <n v="3"/>
    <s v="Violencia sexual"/>
    <s v="Si sufrió antes o durante el año pasado"/>
    <n v="270107"/>
    <s v="Atenciones médicas"/>
    <n v="270107005"/>
    <s v="Otra violencia"/>
    <n v="1090.011654212655"/>
    <n v="3596.90299961044"/>
    <n v="1015.4705375512237"/>
  </r>
  <r>
    <n v="6"/>
    <n v="6116"/>
    <s v="O'Higgins"/>
    <s v="Requínoa"/>
    <x v="0"/>
    <x v="0"/>
    <n v="1"/>
    <s v="Año"/>
    <n v="1"/>
    <s v="Violencia física"/>
    <s v="No sufrió el año pasado"/>
    <n v="270107"/>
    <s v="Atenciones médicas"/>
    <n v="270107006"/>
    <s v="Violencia Física"/>
    <n v="0"/>
    <n v="65446.898392334537"/>
    <n v="38942.146807711928"/>
  </r>
  <r>
    <n v="6"/>
    <n v="6116"/>
    <s v="O'Higgins"/>
    <s v="Requínoa"/>
    <x v="0"/>
    <x v="0"/>
    <n v="1"/>
    <s v="Año"/>
    <n v="1"/>
    <s v="Violencia física"/>
    <s v="Si sufrió el año pasado"/>
    <n v="270107"/>
    <s v="Atenciones médicas"/>
    <n v="270107006"/>
    <s v="Violencia Física"/>
    <n v="0"/>
    <n v="3134.8073014358433"/>
    <n v="0"/>
  </r>
  <r>
    <n v="6"/>
    <n v="6116"/>
    <s v="O'Higgins"/>
    <s v="Requínoa"/>
    <x v="0"/>
    <x v="0"/>
    <n v="2"/>
    <s v="Vida"/>
    <n v="1"/>
    <s v="Violencia física"/>
    <s v="No sufrió antes ni durante el año pasado"/>
    <n v="270107"/>
    <s v="Atenciones médicas"/>
    <n v="270107006"/>
    <s v="Violencia Física"/>
    <n v="0"/>
    <n v="62312.091090898684"/>
    <n v="32001.373162212305"/>
  </r>
  <r>
    <n v="6"/>
    <n v="6116"/>
    <s v="O'Higgins"/>
    <s v="Requínoa"/>
    <x v="0"/>
    <x v="0"/>
    <n v="2"/>
    <s v="Vida"/>
    <n v="1"/>
    <s v="Violencia física"/>
    <s v="Si sufrió antes o durante el año pasado"/>
    <n v="270107"/>
    <s v="Atenciones médicas"/>
    <n v="270107006"/>
    <s v="Violencia Física"/>
    <n v="0"/>
    <n v="6269.6146028716867"/>
    <n v="6940.7736454996193"/>
  </r>
  <r>
    <n v="6"/>
    <n v="6116"/>
    <s v="O'Higgins"/>
    <s v="Requínoa"/>
    <x v="1"/>
    <x v="1"/>
    <n v="1"/>
    <s v="Año"/>
    <n v="1"/>
    <s v="Violencia física"/>
    <s v="No sufrió el año pasado"/>
    <n v="270107"/>
    <s v="Atenciones médicas"/>
    <n v="270107006"/>
    <s v="Violencia Física"/>
    <n v="0"/>
    <n v="68581.705693770375"/>
    <n v="38942.146807711928"/>
  </r>
  <r>
    <n v="6"/>
    <n v="6116"/>
    <s v="O'Higgins"/>
    <s v="Requínoa"/>
    <x v="2"/>
    <x v="2"/>
    <n v="1"/>
    <s v="Año"/>
    <n v="1"/>
    <s v="Violencia física"/>
    <s v="No sufrió el año pasado"/>
    <n v="270107"/>
    <s v="Atenciones médicas"/>
    <n v="270107006"/>
    <s v="Violencia Física"/>
    <n v="0"/>
    <n v="65446.898392334537"/>
    <n v="38942.146807711928"/>
  </r>
  <r>
    <n v="6"/>
    <n v="6116"/>
    <s v="O'Higgins"/>
    <s v="Requínoa"/>
    <x v="2"/>
    <x v="2"/>
    <n v="1"/>
    <s v="Año"/>
    <n v="1"/>
    <s v="Violencia física"/>
    <s v="Si sufrió el año pasado"/>
    <n v="270107"/>
    <s v="Atenciones médicas"/>
    <n v="270107006"/>
    <s v="Violencia Física"/>
    <n v="0"/>
    <n v="3134.8073014358433"/>
    <n v="0"/>
  </r>
  <r>
    <n v="6"/>
    <n v="6116"/>
    <s v="O'Higgins"/>
    <s v="Requínoa"/>
    <x v="3"/>
    <x v="3"/>
    <n v="2"/>
    <s v="Vida"/>
    <n v="3"/>
    <s v="Violencia sexual"/>
    <s v="No sufrió antes ni durante el año pasado"/>
    <n v="270107"/>
    <s v="Atenciones médicas"/>
    <n v="270107005"/>
    <s v="Otra violencia"/>
    <n v="0"/>
    <n v="45377.612867248165"/>
    <n v="36794.589278899424"/>
  </r>
  <r>
    <n v="6"/>
    <n v="6116"/>
    <s v="O'Higgins"/>
    <s v="Requínoa"/>
    <x v="3"/>
    <x v="3"/>
    <n v="2"/>
    <s v="Vida"/>
    <n v="3"/>
    <s v="Violencia sexual"/>
    <s v="Si sufrió antes o durante el año pasado"/>
    <n v="270107"/>
    <s v="Atenciones médicas"/>
    <n v="270107005"/>
    <s v="Otra violencia"/>
    <n v="0"/>
    <n v="0"/>
    <n v="2147.5575288124933"/>
  </r>
  <r>
    <n v="6"/>
    <n v="6117"/>
    <s v="O'Higgins"/>
    <s v="San Vicente"/>
    <x v="0"/>
    <x v="0"/>
    <n v="1"/>
    <s v="Año"/>
    <n v="1"/>
    <s v="Violencia física"/>
    <s v="No sufrió el año pasado"/>
    <n v="270107"/>
    <s v="Atenciones médicas"/>
    <n v="270107006"/>
    <s v="Violencia Física"/>
    <n v="30575.757575757576"/>
    <n v="23804.976534231049"/>
    <n v="0"/>
  </r>
  <r>
    <n v="6"/>
    <n v="6117"/>
    <s v="O'Higgins"/>
    <s v="San Vicente"/>
    <x v="0"/>
    <x v="0"/>
    <n v="1"/>
    <s v="Año"/>
    <n v="1"/>
    <s v="Violencia física"/>
    <s v="Si sufrió el año pasado"/>
    <n v="270107"/>
    <s v="Atenciones médicas"/>
    <n v="270107006"/>
    <s v="Violencia Física"/>
    <n v="1194.8051948051948"/>
    <n v="0"/>
    <n v="0"/>
  </r>
  <r>
    <n v="6"/>
    <n v="6117"/>
    <s v="O'Higgins"/>
    <s v="San Vicente"/>
    <x v="0"/>
    <x v="0"/>
    <n v="2"/>
    <s v="Vida"/>
    <n v="1"/>
    <s v="Violencia física"/>
    <s v="No sufrió antes ni durante el año pasado"/>
    <n v="270107"/>
    <s v="Atenciones médicas"/>
    <n v="270107006"/>
    <s v="Violencia Física"/>
    <n v="28376.623376623378"/>
    <n v="18109.102485333751"/>
    <n v="0"/>
  </r>
  <r>
    <n v="6"/>
    <n v="6117"/>
    <s v="O'Higgins"/>
    <s v="San Vicente"/>
    <x v="0"/>
    <x v="0"/>
    <n v="2"/>
    <s v="Vida"/>
    <n v="1"/>
    <s v="Violencia física"/>
    <s v="Si sufrió antes o durante el año pasado"/>
    <n v="270107"/>
    <s v="Atenciones médicas"/>
    <n v="270107006"/>
    <s v="Violencia Física"/>
    <n v="3393.939393939394"/>
    <n v="5695.8740488972999"/>
    <n v="0"/>
  </r>
  <r>
    <n v="6"/>
    <n v="6117"/>
    <s v="O'Higgins"/>
    <s v="San Vicente"/>
    <x v="1"/>
    <x v="1"/>
    <n v="1"/>
    <s v="Año"/>
    <n v="1"/>
    <s v="Violencia física"/>
    <s v="No sufrió el año pasado"/>
    <n v="270107"/>
    <s v="Atenciones médicas"/>
    <n v="270107006"/>
    <s v="Violencia Física"/>
    <n v="31770.56277056277"/>
    <n v="23804.976534231049"/>
    <n v="0"/>
  </r>
  <r>
    <n v="6"/>
    <n v="6117"/>
    <s v="O'Higgins"/>
    <s v="San Vicente"/>
    <x v="2"/>
    <x v="2"/>
    <n v="1"/>
    <s v="Año"/>
    <n v="1"/>
    <s v="Violencia física"/>
    <s v="No sufrió el año pasado"/>
    <n v="270107"/>
    <s v="Atenciones médicas"/>
    <n v="270107006"/>
    <s v="Violencia Física"/>
    <n v="30575.757575757576"/>
    <n v="23804.976534231049"/>
    <n v="0"/>
  </r>
  <r>
    <n v="6"/>
    <n v="6117"/>
    <s v="O'Higgins"/>
    <s v="San Vicente"/>
    <x v="2"/>
    <x v="2"/>
    <n v="1"/>
    <s v="Año"/>
    <n v="1"/>
    <s v="Violencia física"/>
    <s v="Si sufrió el año pasado"/>
    <n v="270107"/>
    <s v="Atenciones médicas"/>
    <n v="270107006"/>
    <s v="Violencia Física"/>
    <n v="1194.8051948051948"/>
    <n v="0"/>
    <n v="0"/>
  </r>
  <r>
    <n v="6"/>
    <n v="6117"/>
    <s v="O'Higgins"/>
    <s v="San Vicente"/>
    <x v="3"/>
    <x v="3"/>
    <n v="2"/>
    <s v="Vida"/>
    <n v="3"/>
    <s v="Violencia sexual"/>
    <s v="No sufrió antes ni durante el año pasado"/>
    <n v="270107"/>
    <s v="Atenciones médicas"/>
    <n v="270107005"/>
    <s v="Otra violencia"/>
    <n v="25623.376623376622"/>
    <n v="14372.512671305709"/>
    <n v="0"/>
  </r>
  <r>
    <n v="6"/>
    <n v="6117"/>
    <s v="O'Higgins"/>
    <s v="San Vicente"/>
    <x v="3"/>
    <x v="3"/>
    <n v="2"/>
    <s v="Vida"/>
    <n v="3"/>
    <s v="Violencia sexual"/>
    <s v="Si sufrió antes o durante el año pasado"/>
    <n v="270107"/>
    <s v="Atenciones médicas"/>
    <n v="270107005"/>
    <s v="Otra violencia"/>
    <n v="1900.4329004329004"/>
    <n v="0"/>
    <n v="0"/>
  </r>
  <r>
    <n v="6"/>
    <n v="6201"/>
    <s v="O'Higgins"/>
    <s v="Pichilemu"/>
    <x v="0"/>
    <x v="0"/>
    <n v="1"/>
    <s v="Año"/>
    <n v="1"/>
    <s v="Violencia física"/>
    <s v="No sufrió el año pasado"/>
    <n v="270107"/>
    <s v="Atenciones médicas"/>
    <n v="270107006"/>
    <s v="Violencia Física"/>
    <n v="0"/>
    <n v="214111.38847343373"/>
    <n v="0"/>
  </r>
  <r>
    <n v="6"/>
    <n v="6201"/>
    <s v="O'Higgins"/>
    <s v="Pichilemu"/>
    <x v="0"/>
    <x v="0"/>
    <n v="1"/>
    <s v="Año"/>
    <n v="1"/>
    <s v="Violencia física"/>
    <s v="Si sufrió el año pasado"/>
    <n v="270107"/>
    <s v="Atenciones médicas"/>
    <n v="270107006"/>
    <s v="Violencia Física"/>
    <n v="0"/>
    <n v="14654.021829398505"/>
    <n v="0"/>
  </r>
  <r>
    <n v="6"/>
    <n v="6201"/>
    <s v="O'Higgins"/>
    <s v="Pichilemu"/>
    <x v="0"/>
    <x v="0"/>
    <n v="2"/>
    <s v="Vida"/>
    <n v="1"/>
    <s v="Violencia física"/>
    <s v="No sufrió antes ni durante el año pasado"/>
    <n v="270107"/>
    <s v="Atenciones médicas"/>
    <n v="270107006"/>
    <s v="Violencia Física"/>
    <n v="0"/>
    <n v="198631.29052658015"/>
    <n v="0"/>
  </r>
  <r>
    <n v="6"/>
    <n v="6201"/>
    <s v="O'Higgins"/>
    <s v="Pichilemu"/>
    <x v="0"/>
    <x v="0"/>
    <n v="2"/>
    <s v="Vida"/>
    <n v="1"/>
    <s v="Violencia física"/>
    <s v="Si sufrió antes o durante el año pasado"/>
    <n v="270107"/>
    <s v="Atenciones médicas"/>
    <n v="270107006"/>
    <s v="Violencia Física"/>
    <n v="0"/>
    <n v="30134.119776252057"/>
    <n v="0"/>
  </r>
  <r>
    <n v="6"/>
    <n v="6201"/>
    <s v="O'Higgins"/>
    <s v="Pichilemu"/>
    <x v="1"/>
    <x v="1"/>
    <n v="1"/>
    <s v="Año"/>
    <n v="1"/>
    <s v="Violencia física"/>
    <s v="No sufrió el año pasado"/>
    <n v="270107"/>
    <s v="Atenciones médicas"/>
    <n v="270107006"/>
    <s v="Violencia Física"/>
    <n v="0"/>
    <n v="214111.38847343373"/>
    <n v="0"/>
  </r>
  <r>
    <n v="6"/>
    <n v="6201"/>
    <s v="O'Higgins"/>
    <s v="Pichilemu"/>
    <x v="1"/>
    <x v="1"/>
    <n v="1"/>
    <s v="Año"/>
    <n v="1"/>
    <s v="Violencia física"/>
    <s v="Si sufrió el año pasado"/>
    <n v="270107"/>
    <s v="Atenciones médicas"/>
    <n v="270107006"/>
    <s v="Violencia Física"/>
    <n v="0"/>
    <n v="14654.021829398505"/>
    <n v="0"/>
  </r>
  <r>
    <n v="6"/>
    <n v="6201"/>
    <s v="O'Higgins"/>
    <s v="Pichilemu"/>
    <x v="2"/>
    <x v="2"/>
    <n v="1"/>
    <s v="Año"/>
    <n v="1"/>
    <s v="Violencia física"/>
    <s v="No sufrió el año pasado"/>
    <n v="270107"/>
    <s v="Atenciones médicas"/>
    <n v="270107006"/>
    <s v="Violencia Física"/>
    <n v="0"/>
    <n v="214111.38847343373"/>
    <n v="0"/>
  </r>
  <r>
    <n v="6"/>
    <n v="6201"/>
    <s v="O'Higgins"/>
    <s v="Pichilemu"/>
    <x v="2"/>
    <x v="2"/>
    <n v="1"/>
    <s v="Año"/>
    <n v="1"/>
    <s v="Violencia física"/>
    <s v="Si sufrió el año pasado"/>
    <n v="270107"/>
    <s v="Atenciones médicas"/>
    <n v="270107006"/>
    <s v="Violencia Física"/>
    <n v="0"/>
    <n v="14654.021829398505"/>
    <n v="0"/>
  </r>
  <r>
    <n v="6"/>
    <n v="6201"/>
    <s v="O'Higgins"/>
    <s v="Pichilemu"/>
    <x v="3"/>
    <x v="3"/>
    <n v="2"/>
    <s v="Vida"/>
    <n v="3"/>
    <s v="Violencia sexual"/>
    <s v="No sufrió antes ni durante el año pasado"/>
    <n v="270107"/>
    <s v="Atenciones médicas"/>
    <n v="270107005"/>
    <s v="Otra violencia"/>
    <n v="0"/>
    <n v="164444.79912722419"/>
    <n v="0"/>
  </r>
  <r>
    <n v="6"/>
    <n v="6201"/>
    <s v="O'Higgins"/>
    <s v="Pichilemu"/>
    <x v="3"/>
    <x v="3"/>
    <n v="2"/>
    <s v="Vida"/>
    <n v="3"/>
    <s v="Violencia sexual"/>
    <s v="Si sufrió antes o durante el año pasado"/>
    <n v="270107"/>
    <s v="Atenciones médicas"/>
    <n v="270107005"/>
    <s v="Otra violencia"/>
    <n v="0"/>
    <n v="5729.9563646698543"/>
    <n v="0"/>
  </r>
  <r>
    <n v="6"/>
    <n v="6203"/>
    <s v="O'Higgins"/>
    <s v="Litueche"/>
    <x v="0"/>
    <x v="0"/>
    <n v="1"/>
    <s v="Año"/>
    <n v="1"/>
    <s v="Violencia física"/>
    <s v="No sufrió el año pasado"/>
    <n v="270107"/>
    <s v="Atenciones médicas"/>
    <n v="270107006"/>
    <s v="Violencia Física"/>
    <n v="0"/>
    <n v="69466.00341746716"/>
    <n v="0"/>
  </r>
  <r>
    <n v="6"/>
    <n v="6203"/>
    <s v="O'Higgins"/>
    <s v="Litueche"/>
    <x v="0"/>
    <x v="0"/>
    <n v="2"/>
    <s v="Vida"/>
    <n v="1"/>
    <s v="Violencia física"/>
    <s v="No sufrió antes ni durante el año pasado"/>
    <n v="270107"/>
    <s v="Atenciones médicas"/>
    <n v="270107006"/>
    <s v="Violencia Física"/>
    <n v="0"/>
    <n v="47947.079568857953"/>
    <n v="0"/>
  </r>
  <r>
    <n v="6"/>
    <n v="6203"/>
    <s v="O'Higgins"/>
    <s v="Litueche"/>
    <x v="0"/>
    <x v="0"/>
    <n v="2"/>
    <s v="Vida"/>
    <n v="1"/>
    <s v="Violencia física"/>
    <s v="Si sufrió antes o durante el año pasado"/>
    <n v="270107"/>
    <s v="Atenciones médicas"/>
    <n v="270107006"/>
    <s v="Violencia Física"/>
    <n v="0"/>
    <n v="21518.923848609207"/>
    <n v="0"/>
  </r>
  <r>
    <n v="6"/>
    <n v="6203"/>
    <s v="O'Higgins"/>
    <s v="Litueche"/>
    <x v="1"/>
    <x v="1"/>
    <n v="1"/>
    <s v="Año"/>
    <n v="1"/>
    <s v="Violencia física"/>
    <s v="No sufrió el año pasado"/>
    <n v="270107"/>
    <s v="Atenciones médicas"/>
    <n v="270107006"/>
    <s v="Violencia Física"/>
    <n v="0"/>
    <n v="69466.00341746716"/>
    <n v="0"/>
  </r>
  <r>
    <n v="6"/>
    <n v="6203"/>
    <s v="O'Higgins"/>
    <s v="Litueche"/>
    <x v="2"/>
    <x v="2"/>
    <n v="1"/>
    <s v="Año"/>
    <n v="1"/>
    <s v="Violencia física"/>
    <s v="No sufrió el año pasado"/>
    <n v="270107"/>
    <s v="Atenciones médicas"/>
    <n v="270107006"/>
    <s v="Violencia Física"/>
    <n v="0"/>
    <n v="69466.00341746716"/>
    <n v="0"/>
  </r>
  <r>
    <n v="6"/>
    <n v="6203"/>
    <s v="O'Higgins"/>
    <s v="Litueche"/>
    <x v="3"/>
    <x v="3"/>
    <n v="2"/>
    <s v="Vida"/>
    <n v="3"/>
    <s v="Violencia sexual"/>
    <s v="No sufrió antes ni durante el año pasado"/>
    <n v="270107"/>
    <s v="Atenciones médicas"/>
    <n v="270107005"/>
    <s v="Otra violencia"/>
    <n v="0"/>
    <n v="26428.155720248746"/>
    <n v="0"/>
  </r>
  <r>
    <n v="6"/>
    <n v="6203"/>
    <s v="O'Higgins"/>
    <s v="Litueche"/>
    <x v="3"/>
    <x v="3"/>
    <n v="2"/>
    <s v="Vida"/>
    <n v="3"/>
    <s v="Violencia sexual"/>
    <s v="Si sufrió antes o durante el año pasado"/>
    <n v="270107"/>
    <s v="Atenciones médicas"/>
    <n v="270107005"/>
    <s v="Otra violencia"/>
    <n v="0"/>
    <n v="21518.923848609207"/>
    <n v="0"/>
  </r>
  <r>
    <n v="6"/>
    <n v="6205"/>
    <s v="O'Higgins"/>
    <s v="Navidad"/>
    <x v="0"/>
    <x v="0"/>
    <n v="1"/>
    <s v="Año"/>
    <n v="1"/>
    <s v="Violencia física"/>
    <s v="No sufrió el año pasado"/>
    <n v="270107"/>
    <s v="Atenciones médicas"/>
    <n v="270107006"/>
    <s v="Violencia Física"/>
    <n v="0"/>
    <n v="165194.74642597907"/>
    <n v="0"/>
  </r>
  <r>
    <n v="6"/>
    <n v="6205"/>
    <s v="O'Higgins"/>
    <s v="Navidad"/>
    <x v="0"/>
    <x v="0"/>
    <n v="1"/>
    <s v="Año"/>
    <n v="1"/>
    <s v="Violencia física"/>
    <s v="Si sufrió el año pasado"/>
    <n v="270107"/>
    <s v="Atenciones médicas"/>
    <n v="270107006"/>
    <s v="Violencia Física"/>
    <n v="0"/>
    <n v="25086.673808371914"/>
    <n v="0"/>
  </r>
  <r>
    <n v="6"/>
    <n v="6205"/>
    <s v="O'Higgins"/>
    <s v="Navidad"/>
    <x v="0"/>
    <x v="0"/>
    <n v="2"/>
    <s v="Vida"/>
    <n v="1"/>
    <s v="Violencia física"/>
    <s v="No sufrió antes ni durante el año pasado"/>
    <n v="270107"/>
    <s v="Atenciones médicas"/>
    <n v="270107006"/>
    <s v="Violencia Física"/>
    <n v="0"/>
    <n v="132737.01461530611"/>
    <n v="0"/>
  </r>
  <r>
    <n v="6"/>
    <n v="6205"/>
    <s v="O'Higgins"/>
    <s v="Navidad"/>
    <x v="0"/>
    <x v="0"/>
    <n v="2"/>
    <s v="Vida"/>
    <n v="1"/>
    <s v="Violencia física"/>
    <s v="Si sufrió antes o durante el año pasado"/>
    <n v="270107"/>
    <s v="Atenciones médicas"/>
    <n v="270107006"/>
    <s v="Violencia Física"/>
    <n v="0"/>
    <n v="57544.405619044897"/>
    <n v="0"/>
  </r>
  <r>
    <n v="6"/>
    <n v="6205"/>
    <s v="O'Higgins"/>
    <s v="Navidad"/>
    <x v="1"/>
    <x v="1"/>
    <n v="1"/>
    <s v="Año"/>
    <n v="1"/>
    <s v="Violencia física"/>
    <s v="No sufrió el año pasado"/>
    <n v="270107"/>
    <s v="Atenciones médicas"/>
    <n v="270107006"/>
    <s v="Violencia Física"/>
    <n v="0"/>
    <n v="190281.42023435104"/>
    <n v="0"/>
  </r>
  <r>
    <n v="6"/>
    <n v="6205"/>
    <s v="O'Higgins"/>
    <s v="Navidad"/>
    <x v="2"/>
    <x v="2"/>
    <n v="1"/>
    <s v="Año"/>
    <n v="1"/>
    <s v="Violencia física"/>
    <s v="No sufrió el año pasado"/>
    <n v="270107"/>
    <s v="Atenciones médicas"/>
    <n v="270107006"/>
    <s v="Violencia Física"/>
    <n v="0"/>
    <n v="165194.74642597907"/>
    <n v="0"/>
  </r>
  <r>
    <n v="6"/>
    <n v="6205"/>
    <s v="O'Higgins"/>
    <s v="Navidad"/>
    <x v="2"/>
    <x v="2"/>
    <n v="1"/>
    <s v="Año"/>
    <n v="1"/>
    <s v="Violencia física"/>
    <s v="Si sufrió el año pasado"/>
    <n v="270107"/>
    <s v="Atenciones médicas"/>
    <n v="270107006"/>
    <s v="Violencia Física"/>
    <n v="0"/>
    <n v="25086.673808371914"/>
    <n v="0"/>
  </r>
  <r>
    <n v="6"/>
    <n v="6205"/>
    <s v="O'Higgins"/>
    <s v="Navidad"/>
    <x v="3"/>
    <x v="3"/>
    <n v="2"/>
    <s v="Vida"/>
    <n v="3"/>
    <s v="Violencia sexual"/>
    <s v="No sufrió antes ni durante el año pasado"/>
    <n v="270107"/>
    <s v="Atenciones médicas"/>
    <n v="270107005"/>
    <s v="Otra violencia"/>
    <n v="0"/>
    <n v="101830.32116869671"/>
    <n v="0"/>
  </r>
  <r>
    <n v="6"/>
    <n v="6205"/>
    <s v="O'Higgins"/>
    <s v="Navidad"/>
    <x v="3"/>
    <x v="3"/>
    <n v="2"/>
    <s v="Vida"/>
    <n v="3"/>
    <s v="Violencia sexual"/>
    <s v="Si sufrió antes o durante el año pasado"/>
    <n v="270107"/>
    <s v="Atenciones médicas"/>
    <n v="270107005"/>
    <s v="Otra violencia"/>
    <n v="0"/>
    <n v="25086.673808371914"/>
    <n v="0"/>
  </r>
  <r>
    <n v="6"/>
    <n v="6301"/>
    <s v="O'Higgins"/>
    <s v="San Fernando"/>
    <x v="0"/>
    <x v="0"/>
    <n v="1"/>
    <s v="Año"/>
    <n v="1"/>
    <s v="Violencia física"/>
    <s v="No sufrió el año pasado"/>
    <n v="270107"/>
    <s v="Atenciones médicas"/>
    <n v="270107006"/>
    <s v="Violencia Física"/>
    <n v="46350.215015475638"/>
    <n v="49136.067295705609"/>
    <n v="77261.469882567922"/>
  </r>
  <r>
    <n v="6"/>
    <n v="6301"/>
    <s v="O'Higgins"/>
    <s v="San Fernando"/>
    <x v="0"/>
    <x v="0"/>
    <n v="1"/>
    <s v="Año"/>
    <n v="1"/>
    <s v="Violencia física"/>
    <s v="Si sufrió el año pasado"/>
    <n v="270107"/>
    <s v="Atenciones médicas"/>
    <n v="270107006"/>
    <s v="Violencia Física"/>
    <n v="1805.0343750855952"/>
    <n v="0"/>
    <n v="0"/>
  </r>
  <r>
    <n v="6"/>
    <n v="6301"/>
    <s v="O'Higgins"/>
    <s v="San Fernando"/>
    <x v="0"/>
    <x v="0"/>
    <n v="2"/>
    <s v="Vida"/>
    <n v="1"/>
    <s v="Violencia física"/>
    <s v="No sufrió antes ni durante el año pasado"/>
    <n v="270107"/>
    <s v="Atenciones médicas"/>
    <n v="270107006"/>
    <s v="Violencia Física"/>
    <n v="31920.896217371061"/>
    <n v="41558.906540244905"/>
    <n v="69306.36639452244"/>
  </r>
  <r>
    <n v="6"/>
    <n v="6301"/>
    <s v="O'Higgins"/>
    <s v="San Fernando"/>
    <x v="0"/>
    <x v="0"/>
    <n v="2"/>
    <s v="Vida"/>
    <n v="1"/>
    <s v="Violencia física"/>
    <s v="Si sufrió antes o durante el año pasado"/>
    <n v="270107"/>
    <s v="Atenciones médicas"/>
    <n v="270107006"/>
    <s v="Violencia Física"/>
    <n v="16234.353173190173"/>
    <n v="7577.1607554607008"/>
    <n v="7955.1034880454663"/>
  </r>
  <r>
    <n v="6"/>
    <n v="6301"/>
    <s v="O'Higgins"/>
    <s v="San Fernando"/>
    <x v="1"/>
    <x v="1"/>
    <n v="1"/>
    <s v="Año"/>
    <n v="1"/>
    <s v="Violencia física"/>
    <s v="No sufrió el año pasado"/>
    <n v="270107"/>
    <s v="Atenciones médicas"/>
    <n v="270107006"/>
    <s v="Violencia Física"/>
    <n v="48155.249390561228"/>
    <n v="49136.067295705609"/>
    <n v="77261.469882567922"/>
  </r>
  <r>
    <n v="6"/>
    <n v="6301"/>
    <s v="O'Higgins"/>
    <s v="San Fernando"/>
    <x v="2"/>
    <x v="2"/>
    <n v="1"/>
    <s v="Año"/>
    <n v="1"/>
    <s v="Violencia física"/>
    <s v="No sufrió el año pasado"/>
    <n v="270107"/>
    <s v="Atenciones médicas"/>
    <n v="270107006"/>
    <s v="Violencia Física"/>
    <n v="46350.215015475638"/>
    <n v="49136.067295705609"/>
    <n v="77261.469882567922"/>
  </r>
  <r>
    <n v="6"/>
    <n v="6301"/>
    <s v="O'Higgins"/>
    <s v="San Fernando"/>
    <x v="2"/>
    <x v="2"/>
    <n v="1"/>
    <s v="Año"/>
    <n v="1"/>
    <s v="Violencia física"/>
    <s v="Si sufrió el año pasado"/>
    <n v="270107"/>
    <s v="Atenciones médicas"/>
    <n v="270107006"/>
    <s v="Violencia Física"/>
    <n v="1805.0343750855952"/>
    <n v="0"/>
    <n v="0"/>
  </r>
  <r>
    <n v="6"/>
    <n v="6301"/>
    <s v="O'Higgins"/>
    <s v="San Fernando"/>
    <x v="3"/>
    <x v="3"/>
    <n v="2"/>
    <s v="Vida"/>
    <n v="3"/>
    <s v="Violencia sexual"/>
    <s v="No sufrió antes ni durante el año pasado"/>
    <n v="270107"/>
    <s v="Atenciones médicas"/>
    <n v="270107005"/>
    <s v="Otra violencia"/>
    <n v="33024.733627324771"/>
    <n v="34550.07609010637"/>
    <n v="71003.467812916831"/>
  </r>
  <r>
    <n v="6"/>
    <n v="6301"/>
    <s v="O'Higgins"/>
    <s v="San Fernando"/>
    <x v="3"/>
    <x v="3"/>
    <n v="2"/>
    <s v="Vida"/>
    <n v="3"/>
    <s v="Violencia sexual"/>
    <s v="Si sufrió antes o durante el año pasado"/>
    <n v="270107"/>
    <s v="Atenciones médicas"/>
    <n v="270107005"/>
    <s v="Otra violencia"/>
    <n v="2996.5214056807908"/>
    <n v="1260.282394327224"/>
    <n v="6258.0020696510874"/>
  </r>
  <r>
    <n v="6"/>
    <n v="6302"/>
    <s v="O'Higgins"/>
    <s v="Chépica"/>
    <x v="0"/>
    <x v="0"/>
    <n v="1"/>
    <s v="Año"/>
    <n v="1"/>
    <s v="Violencia física"/>
    <s v="No sufrió el año pasado"/>
    <n v="270107"/>
    <s v="Atenciones médicas"/>
    <n v="270107006"/>
    <s v="Violencia Física"/>
    <n v="0"/>
    <n v="23056.428655123913"/>
    <n v="116697.87494758538"/>
  </r>
  <r>
    <n v="6"/>
    <n v="6302"/>
    <s v="O'Higgins"/>
    <s v="Chépica"/>
    <x v="0"/>
    <x v="0"/>
    <n v="1"/>
    <s v="Año"/>
    <n v="1"/>
    <s v="Violencia física"/>
    <s v="Si sufrió el año pasado"/>
    <n v="270107"/>
    <s v="Atenciones médicas"/>
    <n v="270107006"/>
    <s v="Violencia Física"/>
    <n v="0"/>
    <n v="0"/>
    <n v="8501.5842179513875"/>
  </r>
  <r>
    <n v="6"/>
    <n v="6302"/>
    <s v="O'Higgins"/>
    <s v="Chépica"/>
    <x v="0"/>
    <x v="0"/>
    <n v="2"/>
    <s v="Vida"/>
    <n v="1"/>
    <s v="Violencia física"/>
    <s v="No sufrió antes ni durante el año pasado"/>
    <n v="270107"/>
    <s v="Atenciones médicas"/>
    <n v="270107006"/>
    <s v="Violencia Física"/>
    <n v="0"/>
    <n v="18293.338637068715"/>
    <n v="90397.28733400043"/>
  </r>
  <r>
    <n v="6"/>
    <n v="6302"/>
    <s v="O'Higgins"/>
    <s v="Chépica"/>
    <x v="0"/>
    <x v="0"/>
    <n v="2"/>
    <s v="Vida"/>
    <n v="1"/>
    <s v="Violencia física"/>
    <s v="Si sufrió antes o durante el año pasado"/>
    <n v="270107"/>
    <s v="Atenciones médicas"/>
    <n v="270107006"/>
    <s v="Violencia Física"/>
    <n v="0"/>
    <n v="4763.0900180551971"/>
    <n v="34802.171831536347"/>
  </r>
  <r>
    <n v="6"/>
    <n v="6302"/>
    <s v="O'Higgins"/>
    <s v="Chépica"/>
    <x v="1"/>
    <x v="1"/>
    <n v="1"/>
    <s v="Año"/>
    <n v="1"/>
    <s v="Violencia física"/>
    <s v="No sufrió el año pasado"/>
    <n v="270107"/>
    <s v="Atenciones médicas"/>
    <n v="270107006"/>
    <s v="Violencia Física"/>
    <n v="0"/>
    <n v="23056.428655123913"/>
    <n v="116697.87494758538"/>
  </r>
  <r>
    <n v="6"/>
    <n v="6302"/>
    <s v="O'Higgins"/>
    <s v="Chépica"/>
    <x v="1"/>
    <x v="1"/>
    <n v="1"/>
    <s v="Año"/>
    <n v="1"/>
    <s v="Violencia física"/>
    <s v="Si sufrió el año pasado"/>
    <n v="270107"/>
    <s v="Atenciones médicas"/>
    <n v="270107006"/>
    <s v="Violencia Física"/>
    <n v="0"/>
    <n v="0"/>
    <n v="8501.5842179513875"/>
  </r>
  <r>
    <n v="6"/>
    <n v="6302"/>
    <s v="O'Higgins"/>
    <s v="Chépica"/>
    <x v="2"/>
    <x v="2"/>
    <n v="1"/>
    <s v="Año"/>
    <n v="1"/>
    <s v="Violencia física"/>
    <s v="No sufrió el año pasado"/>
    <n v="270107"/>
    <s v="Atenciones médicas"/>
    <n v="270107006"/>
    <s v="Violencia Física"/>
    <n v="0"/>
    <n v="23056.428655123913"/>
    <n v="125199.4591655368"/>
  </r>
  <r>
    <n v="6"/>
    <n v="6302"/>
    <s v="O'Higgins"/>
    <s v="Chépica"/>
    <x v="3"/>
    <x v="3"/>
    <n v="2"/>
    <s v="Vida"/>
    <n v="3"/>
    <s v="Violencia sexual"/>
    <s v="No sufrió antes ni durante el año pasado"/>
    <n v="270107"/>
    <s v="Atenciones médicas"/>
    <n v="270107005"/>
    <s v="Otra violencia"/>
    <n v="0"/>
    <n v="12064.579003614728"/>
    <n v="125199.4591655368"/>
  </r>
  <r>
    <n v="6"/>
    <n v="6303"/>
    <s v="O'Higgins"/>
    <s v="Chimbarongo"/>
    <x v="0"/>
    <x v="0"/>
    <n v="1"/>
    <s v="Año"/>
    <n v="1"/>
    <s v="Violencia física"/>
    <s v="No sufrió el año pasado"/>
    <n v="270107"/>
    <s v="Atenciones médicas"/>
    <n v="270107006"/>
    <s v="Violencia Física"/>
    <n v="0"/>
    <n v="39052.750109367502"/>
    <n v="108188.54407862358"/>
  </r>
  <r>
    <n v="6"/>
    <n v="6303"/>
    <s v="O'Higgins"/>
    <s v="Chimbarongo"/>
    <x v="0"/>
    <x v="0"/>
    <n v="1"/>
    <s v="Año"/>
    <n v="1"/>
    <s v="Violencia física"/>
    <s v="Si sufrió el año pasado"/>
    <n v="270107"/>
    <s v="Atenciones médicas"/>
    <n v="270107006"/>
    <s v="Violencia Física"/>
    <n v="0"/>
    <n v="0"/>
    <n v="11464.889806307187"/>
  </r>
  <r>
    <n v="6"/>
    <n v="6303"/>
    <s v="O'Higgins"/>
    <s v="Chimbarongo"/>
    <x v="0"/>
    <x v="0"/>
    <n v="2"/>
    <s v="Vida"/>
    <n v="1"/>
    <s v="Violencia física"/>
    <s v="No sufrió antes ni durante el año pasado"/>
    <n v="270107"/>
    <s v="Atenciones médicas"/>
    <n v="270107006"/>
    <s v="Violencia Física"/>
    <n v="0"/>
    <n v="36576.367282452033"/>
    <n v="95583.018334210094"/>
  </r>
  <r>
    <n v="6"/>
    <n v="6303"/>
    <s v="O'Higgins"/>
    <s v="Chimbarongo"/>
    <x v="0"/>
    <x v="0"/>
    <n v="2"/>
    <s v="Vida"/>
    <n v="1"/>
    <s v="Violencia física"/>
    <s v="Si sufrió antes o durante el año pasado"/>
    <n v="270107"/>
    <s v="Atenciones médicas"/>
    <n v="270107006"/>
    <s v="Violencia Física"/>
    <n v="0"/>
    <n v="2476.382826915471"/>
    <n v="24070.415550720692"/>
  </r>
  <r>
    <n v="6"/>
    <n v="6303"/>
    <s v="O'Higgins"/>
    <s v="Chimbarongo"/>
    <x v="1"/>
    <x v="1"/>
    <n v="1"/>
    <s v="Año"/>
    <n v="1"/>
    <s v="Violencia física"/>
    <s v="No sufrió el año pasado"/>
    <n v="270107"/>
    <s v="Atenciones médicas"/>
    <n v="270107006"/>
    <s v="Violencia Física"/>
    <n v="0"/>
    <n v="39052.750109367502"/>
    <n v="116061.42607974769"/>
  </r>
  <r>
    <n v="6"/>
    <n v="6303"/>
    <s v="O'Higgins"/>
    <s v="Chimbarongo"/>
    <x v="1"/>
    <x v="1"/>
    <n v="1"/>
    <s v="Año"/>
    <n v="1"/>
    <s v="Violencia física"/>
    <s v="Si sufrió el año pasado"/>
    <n v="270107"/>
    <s v="Atenciones médicas"/>
    <n v="270107006"/>
    <s v="Violencia Física"/>
    <n v="0"/>
    <n v="0"/>
    <n v="3592.0078051831106"/>
  </r>
  <r>
    <n v="6"/>
    <n v="6303"/>
    <s v="O'Higgins"/>
    <s v="Chimbarongo"/>
    <x v="2"/>
    <x v="2"/>
    <n v="1"/>
    <s v="Año"/>
    <n v="1"/>
    <s v="Violencia física"/>
    <s v="No sufrió el año pasado"/>
    <n v="270107"/>
    <s v="Atenciones médicas"/>
    <n v="270107006"/>
    <s v="Violencia Física"/>
    <n v="0"/>
    <n v="39052.750109367502"/>
    <n v="111780.55188380671"/>
  </r>
  <r>
    <n v="6"/>
    <n v="6303"/>
    <s v="O'Higgins"/>
    <s v="Chimbarongo"/>
    <x v="2"/>
    <x v="2"/>
    <n v="1"/>
    <s v="Año"/>
    <n v="1"/>
    <s v="Violencia física"/>
    <s v="Si sufrió el año pasado"/>
    <n v="270107"/>
    <s v="Atenciones médicas"/>
    <n v="270107006"/>
    <s v="Violencia Física"/>
    <n v="0"/>
    <n v="0"/>
    <n v="7872.8820011240769"/>
  </r>
  <r>
    <n v="6"/>
    <n v="6303"/>
    <s v="O'Higgins"/>
    <s v="Chimbarongo"/>
    <x v="3"/>
    <x v="3"/>
    <n v="2"/>
    <s v="Vida"/>
    <n v="3"/>
    <s v="Violencia sexual"/>
    <s v="No sufrió antes ni durante el año pasado"/>
    <n v="270107"/>
    <s v="Atenciones médicas"/>
    <n v="270107005"/>
    <s v="Otra violencia"/>
    <n v="0"/>
    <n v="21177.571618992526"/>
    <n v="111780.55188380671"/>
  </r>
  <r>
    <n v="6"/>
    <n v="6303"/>
    <s v="O'Higgins"/>
    <s v="Chimbarongo"/>
    <x v="3"/>
    <x v="3"/>
    <n v="2"/>
    <s v="Vida"/>
    <n v="3"/>
    <s v="Violencia sexual"/>
    <s v="Si sufrió antes o durante el año pasado"/>
    <n v="270107"/>
    <s v="Atenciones médicas"/>
    <n v="270107005"/>
    <s v="Otra violencia"/>
    <n v="0"/>
    <n v="0"/>
    <n v="7872.8820011240769"/>
  </r>
  <r>
    <n v="6"/>
    <n v="6305"/>
    <s v="O'Higgins"/>
    <s v="Nancagua"/>
    <x v="0"/>
    <x v="0"/>
    <n v="1"/>
    <s v="Año"/>
    <n v="1"/>
    <s v="Violencia física"/>
    <s v="No sufrió el año pasado"/>
    <n v="270107"/>
    <s v="Atenciones médicas"/>
    <n v="270107006"/>
    <s v="Violencia Física"/>
    <n v="0"/>
    <n v="121609.16859120849"/>
    <n v="28853.642849050426"/>
  </r>
  <r>
    <n v="6"/>
    <n v="6305"/>
    <s v="O'Higgins"/>
    <s v="Nancagua"/>
    <x v="0"/>
    <x v="0"/>
    <n v="2"/>
    <s v="Vida"/>
    <n v="1"/>
    <s v="Violencia física"/>
    <s v="No sufrió antes ni durante el año pasado"/>
    <n v="270107"/>
    <s v="Atenciones médicas"/>
    <n v="270107006"/>
    <s v="Violencia Física"/>
    <n v="0"/>
    <n v="116723.51285851293"/>
    <n v="28853.642849050426"/>
  </r>
  <r>
    <n v="6"/>
    <n v="6305"/>
    <s v="O'Higgins"/>
    <s v="Nancagua"/>
    <x v="0"/>
    <x v="0"/>
    <n v="2"/>
    <s v="Vida"/>
    <n v="1"/>
    <s v="Violencia física"/>
    <s v="Si sufrió antes o durante el año pasado"/>
    <n v="270107"/>
    <s v="Atenciones médicas"/>
    <n v="270107006"/>
    <s v="Violencia Física"/>
    <n v="0"/>
    <n v="4885.6557326955735"/>
    <n v="0"/>
  </r>
  <r>
    <n v="6"/>
    <n v="6305"/>
    <s v="O'Higgins"/>
    <s v="Nancagua"/>
    <x v="1"/>
    <x v="1"/>
    <n v="1"/>
    <s v="Año"/>
    <n v="1"/>
    <s v="Violencia física"/>
    <s v="No sufrió el año pasado"/>
    <n v="270107"/>
    <s v="Atenciones médicas"/>
    <n v="270107006"/>
    <s v="Violencia Física"/>
    <n v="0"/>
    <n v="121609.16859120849"/>
    <n v="28853.642849050426"/>
  </r>
  <r>
    <n v="6"/>
    <n v="6305"/>
    <s v="O'Higgins"/>
    <s v="Nancagua"/>
    <x v="2"/>
    <x v="2"/>
    <n v="1"/>
    <s v="Año"/>
    <n v="1"/>
    <s v="Violencia física"/>
    <s v="No sufrió el año pasado"/>
    <n v="270107"/>
    <s v="Atenciones médicas"/>
    <n v="270107006"/>
    <s v="Violencia Física"/>
    <n v="0"/>
    <n v="121609.16859120849"/>
    <n v="28853.642849050426"/>
  </r>
  <r>
    <n v="6"/>
    <n v="6305"/>
    <s v="O'Higgins"/>
    <s v="Nancagua"/>
    <x v="3"/>
    <x v="3"/>
    <n v="2"/>
    <s v="Vida"/>
    <n v="3"/>
    <s v="Violencia sexual"/>
    <s v="No sufrió antes ni durante el año pasado"/>
    <n v="270107"/>
    <s v="Atenciones médicas"/>
    <n v="270107005"/>
    <s v="Otra violencia"/>
    <n v="0"/>
    <n v="69298.737811707018"/>
    <n v="28853.642849050426"/>
  </r>
  <r>
    <n v="6"/>
    <n v="6306"/>
    <s v="O'Higgins"/>
    <s v="Palmilla"/>
    <x v="0"/>
    <x v="0"/>
    <n v="1"/>
    <s v="Año"/>
    <n v="1"/>
    <s v="Violencia física"/>
    <s v="No sufrió el año pasado"/>
    <n v="270107"/>
    <s v="Atenciones médicas"/>
    <n v="270107006"/>
    <s v="Violencia Física"/>
    <n v="0"/>
    <n v="28721.598348900719"/>
    <n v="0"/>
  </r>
  <r>
    <n v="6"/>
    <n v="6306"/>
    <s v="O'Higgins"/>
    <s v="Palmilla"/>
    <x v="0"/>
    <x v="0"/>
    <n v="1"/>
    <s v="Año"/>
    <n v="1"/>
    <s v="Violencia física"/>
    <s v="Si sufrió el año pasado"/>
    <n v="270107"/>
    <s v="Atenciones médicas"/>
    <n v="270107006"/>
    <s v="Violencia Física"/>
    <n v="0"/>
    <n v="7061.6328645796502"/>
    <n v="0"/>
  </r>
  <r>
    <n v="6"/>
    <n v="6306"/>
    <s v="O'Higgins"/>
    <s v="Palmilla"/>
    <x v="0"/>
    <x v="0"/>
    <n v="2"/>
    <s v="Vida"/>
    <n v="1"/>
    <s v="Violencia física"/>
    <s v="No sufrió antes ni durante el año pasado"/>
    <n v="270107"/>
    <s v="Atenciones médicas"/>
    <n v="270107006"/>
    <s v="Violencia Física"/>
    <n v="0"/>
    <n v="28721.598348900719"/>
    <n v="0"/>
  </r>
  <r>
    <n v="6"/>
    <n v="6306"/>
    <s v="O'Higgins"/>
    <s v="Palmilla"/>
    <x v="0"/>
    <x v="0"/>
    <n v="2"/>
    <s v="Vida"/>
    <n v="1"/>
    <s v="Violencia física"/>
    <s v="Si sufrió antes o durante el año pasado"/>
    <n v="270107"/>
    <s v="Atenciones médicas"/>
    <n v="270107006"/>
    <s v="Violencia Física"/>
    <n v="0"/>
    <n v="7061.6328645796502"/>
    <n v="0"/>
  </r>
  <r>
    <n v="6"/>
    <n v="6306"/>
    <s v="O'Higgins"/>
    <s v="Palmilla"/>
    <x v="1"/>
    <x v="1"/>
    <n v="1"/>
    <s v="Año"/>
    <n v="1"/>
    <s v="Violencia física"/>
    <s v="No sufrió el año pasado"/>
    <n v="270107"/>
    <s v="Atenciones médicas"/>
    <n v="270107006"/>
    <s v="Violencia Física"/>
    <n v="0"/>
    <n v="35783.231213480365"/>
    <n v="0"/>
  </r>
  <r>
    <n v="6"/>
    <n v="6306"/>
    <s v="O'Higgins"/>
    <s v="Palmilla"/>
    <x v="2"/>
    <x v="2"/>
    <n v="1"/>
    <s v="Año"/>
    <n v="1"/>
    <s v="Violencia física"/>
    <s v="No sufrió el año pasado"/>
    <n v="270107"/>
    <s v="Atenciones médicas"/>
    <n v="270107006"/>
    <s v="Violencia Física"/>
    <n v="0"/>
    <n v="28721.598348900719"/>
    <n v="0"/>
  </r>
  <r>
    <n v="6"/>
    <n v="6306"/>
    <s v="O'Higgins"/>
    <s v="Palmilla"/>
    <x v="2"/>
    <x v="2"/>
    <n v="1"/>
    <s v="Año"/>
    <n v="1"/>
    <s v="Violencia física"/>
    <s v="Si sufrió el año pasado"/>
    <n v="270107"/>
    <s v="Atenciones médicas"/>
    <n v="270107006"/>
    <s v="Violencia Física"/>
    <n v="0"/>
    <n v="7061.6328645796502"/>
    <n v="0"/>
  </r>
  <r>
    <n v="6"/>
    <n v="6306"/>
    <s v="O'Higgins"/>
    <s v="Palmilla"/>
    <x v="3"/>
    <x v="3"/>
    <n v="2"/>
    <s v="Vida"/>
    <n v="3"/>
    <s v="Violencia sexual"/>
    <s v="No sufrió antes ni durante el año pasado"/>
    <n v="270107"/>
    <s v="Atenciones médicas"/>
    <n v="270107005"/>
    <s v="Otra violencia"/>
    <n v="0"/>
    <n v="28721.598348900719"/>
    <n v="0"/>
  </r>
  <r>
    <n v="6"/>
    <n v="6306"/>
    <s v="O'Higgins"/>
    <s v="Palmilla"/>
    <x v="3"/>
    <x v="3"/>
    <n v="2"/>
    <s v="Vida"/>
    <n v="3"/>
    <s v="Violencia sexual"/>
    <s v="Si sufrió antes o durante el año pasado"/>
    <n v="270107"/>
    <s v="Atenciones médicas"/>
    <n v="270107005"/>
    <s v="Otra violencia"/>
    <n v="0"/>
    <n v="7061.6328645796502"/>
    <n v="0"/>
  </r>
  <r>
    <n v="6"/>
    <n v="6308"/>
    <s v="O'Higgins"/>
    <s v="Placilla"/>
    <x v="0"/>
    <x v="0"/>
    <n v="1"/>
    <s v="Año"/>
    <n v="1"/>
    <s v="Violencia física"/>
    <s v="No sufrió el año pasado"/>
    <n v="270107"/>
    <s v="Atenciones médicas"/>
    <n v="270107006"/>
    <s v="Violencia Física"/>
    <n v="0"/>
    <n v="0"/>
    <n v="60717.494429332779"/>
  </r>
  <r>
    <n v="6"/>
    <n v="6308"/>
    <s v="O'Higgins"/>
    <s v="Placilla"/>
    <x v="0"/>
    <x v="0"/>
    <n v="2"/>
    <s v="Vida"/>
    <n v="1"/>
    <s v="Violencia física"/>
    <s v="No sufrió antes ni durante el año pasado"/>
    <n v="270107"/>
    <s v="Atenciones médicas"/>
    <n v="270107006"/>
    <s v="Violencia Física"/>
    <n v="0"/>
    <n v="0"/>
    <n v="60717.494429332779"/>
  </r>
  <r>
    <n v="6"/>
    <n v="6308"/>
    <s v="O'Higgins"/>
    <s v="Placilla"/>
    <x v="1"/>
    <x v="1"/>
    <n v="1"/>
    <s v="Año"/>
    <n v="1"/>
    <s v="Violencia física"/>
    <s v="No sufrió el año pasado"/>
    <n v="270107"/>
    <s v="Atenciones médicas"/>
    <n v="270107006"/>
    <s v="Violencia Física"/>
    <n v="0"/>
    <n v="0"/>
    <n v="60717.494429332779"/>
  </r>
  <r>
    <n v="6"/>
    <n v="6308"/>
    <s v="O'Higgins"/>
    <s v="Placilla"/>
    <x v="2"/>
    <x v="2"/>
    <n v="1"/>
    <s v="Año"/>
    <n v="1"/>
    <s v="Violencia física"/>
    <s v="No sufrió el año pasado"/>
    <n v="270107"/>
    <s v="Atenciones médicas"/>
    <n v="270107006"/>
    <s v="Violencia Física"/>
    <n v="0"/>
    <n v="0"/>
    <n v="60717.494429332779"/>
  </r>
  <r>
    <n v="6"/>
    <n v="6308"/>
    <s v="O'Higgins"/>
    <s v="Placilla"/>
    <x v="3"/>
    <x v="3"/>
    <n v="2"/>
    <s v="Vida"/>
    <n v="3"/>
    <s v="Violencia sexual"/>
    <s v="No sufrió antes ni durante el año pasado"/>
    <n v="270107"/>
    <s v="Atenciones médicas"/>
    <n v="270107005"/>
    <s v="Otra violencia"/>
    <n v="0"/>
    <n v="0"/>
    <n v="60717.494429332779"/>
  </r>
  <r>
    <n v="6"/>
    <n v="6310"/>
    <s v="O'Higgins"/>
    <s v="Santa Cruz"/>
    <x v="0"/>
    <x v="0"/>
    <n v="1"/>
    <s v="Año"/>
    <n v="1"/>
    <s v="Violencia física"/>
    <s v="No sufrió el año pasado"/>
    <n v="270107"/>
    <s v="Atenciones médicas"/>
    <n v="270107006"/>
    <s v="Violencia Física"/>
    <n v="0"/>
    <n v="43964.171017454806"/>
    <n v="52074.682376597069"/>
  </r>
  <r>
    <n v="6"/>
    <n v="6310"/>
    <s v="O'Higgins"/>
    <s v="Santa Cruz"/>
    <x v="0"/>
    <x v="0"/>
    <n v="2"/>
    <s v="Vida"/>
    <n v="1"/>
    <s v="Violencia física"/>
    <s v="No sufrió antes ni durante el año pasado"/>
    <n v="270107"/>
    <s v="Atenciones médicas"/>
    <n v="270107006"/>
    <s v="Violencia Física"/>
    <n v="0"/>
    <n v="43964.171017454806"/>
    <n v="47196.772736840343"/>
  </r>
  <r>
    <n v="6"/>
    <n v="6310"/>
    <s v="O'Higgins"/>
    <s v="Santa Cruz"/>
    <x v="0"/>
    <x v="0"/>
    <n v="2"/>
    <s v="Vida"/>
    <n v="1"/>
    <s v="Violencia física"/>
    <s v="Si sufrió antes o durante el año pasado"/>
    <n v="270107"/>
    <s v="Atenciones médicas"/>
    <n v="270107006"/>
    <s v="Violencia Física"/>
    <n v="0"/>
    <n v="0"/>
    <n v="4877.9096397567182"/>
  </r>
  <r>
    <n v="6"/>
    <n v="6310"/>
    <s v="O'Higgins"/>
    <s v="Santa Cruz"/>
    <x v="1"/>
    <x v="1"/>
    <n v="1"/>
    <s v="Año"/>
    <n v="1"/>
    <s v="Violencia física"/>
    <s v="No sufrió el año pasado"/>
    <n v="270107"/>
    <s v="Atenciones médicas"/>
    <n v="270107006"/>
    <s v="Violencia Física"/>
    <n v="0"/>
    <n v="43964.171017454806"/>
    <n v="52074.682376597069"/>
  </r>
  <r>
    <n v="6"/>
    <n v="6310"/>
    <s v="O'Higgins"/>
    <s v="Santa Cruz"/>
    <x v="2"/>
    <x v="2"/>
    <n v="1"/>
    <s v="Año"/>
    <n v="1"/>
    <s v="Violencia física"/>
    <s v="No sufrió el año pasado"/>
    <n v="270107"/>
    <s v="Atenciones médicas"/>
    <n v="270107006"/>
    <s v="Violencia Física"/>
    <n v="0"/>
    <n v="43964.171017454806"/>
    <n v="52074.682376597069"/>
  </r>
  <r>
    <n v="6"/>
    <n v="6310"/>
    <s v="O'Higgins"/>
    <s v="Santa Cruz"/>
    <x v="3"/>
    <x v="3"/>
    <n v="2"/>
    <s v="Vida"/>
    <n v="3"/>
    <s v="Violencia sexual"/>
    <s v="No sufrió antes ni durante el año pasado"/>
    <n v="270107"/>
    <s v="Atenciones médicas"/>
    <n v="270107005"/>
    <s v="Otra violencia"/>
    <n v="0"/>
    <n v="34043.131894258353"/>
    <n v="50502.567872027859"/>
  </r>
  <r>
    <n v="6"/>
    <n v="6310"/>
    <s v="O'Higgins"/>
    <s v="Santa Cruz"/>
    <x v="3"/>
    <x v="3"/>
    <n v="2"/>
    <s v="Vida"/>
    <n v="3"/>
    <s v="Violencia sexual"/>
    <s v="Si sufrió antes o durante el año pasado"/>
    <n v="270107"/>
    <s v="Atenciones médicas"/>
    <n v="270107005"/>
    <s v="Otra violencia"/>
    <n v="0"/>
    <n v="0"/>
    <n v="1572.1145045692001"/>
  </r>
  <r>
    <n v="7"/>
    <n v="7101"/>
    <s v="Maule"/>
    <s v="Talca"/>
    <x v="0"/>
    <x v="0"/>
    <n v="1"/>
    <s v="Año"/>
    <n v="1"/>
    <s v="Violencia física"/>
    <s v="No sufrió el año pasado"/>
    <n v="270107"/>
    <s v="Atenciones médicas"/>
    <n v="270107006"/>
    <s v="Violencia Física"/>
    <n v="59205.431496313584"/>
    <n v="50531.641478747435"/>
    <n v="70054.967052156717"/>
  </r>
  <r>
    <n v="7"/>
    <n v="7101"/>
    <s v="Maule"/>
    <s v="Talca"/>
    <x v="0"/>
    <x v="0"/>
    <n v="1"/>
    <s v="Año"/>
    <n v="1"/>
    <s v="Violencia física"/>
    <s v="Si sufrió el año pasado"/>
    <n v="270107"/>
    <s v="Atenciones médicas"/>
    <n v="270107006"/>
    <s v="Violencia Física"/>
    <n v="1455.1176647394757"/>
    <n v="682.661530681719"/>
    <n v="1468.0141323704702"/>
  </r>
  <r>
    <n v="7"/>
    <n v="7101"/>
    <s v="Maule"/>
    <s v="Talca"/>
    <x v="0"/>
    <x v="0"/>
    <n v="2"/>
    <s v="Vida"/>
    <n v="1"/>
    <s v="Violencia física"/>
    <s v="No sufrió antes ni durante el año pasado"/>
    <n v="270107"/>
    <s v="Atenciones médicas"/>
    <n v="270107006"/>
    <s v="Violencia Física"/>
    <n v="58191.446100532186"/>
    <n v="48480.662467211652"/>
    <n v="55636.213741253887"/>
  </r>
  <r>
    <n v="7"/>
    <n v="7101"/>
    <s v="Maule"/>
    <s v="Talca"/>
    <x v="0"/>
    <x v="0"/>
    <n v="2"/>
    <s v="Vida"/>
    <n v="1"/>
    <s v="Violencia física"/>
    <s v="Si sufrió antes o durante el año pasado"/>
    <n v="270107"/>
    <s v="Atenciones médicas"/>
    <n v="270107006"/>
    <s v="Violencia Física"/>
    <n v="2469.1030605208721"/>
    <n v="2733.6405422175044"/>
    <n v="15886.767443273257"/>
  </r>
  <r>
    <n v="7"/>
    <n v="7101"/>
    <s v="Maule"/>
    <s v="Talca"/>
    <x v="1"/>
    <x v="1"/>
    <n v="1"/>
    <s v="Año"/>
    <n v="1"/>
    <s v="Violencia física"/>
    <s v="No sufrió el año pasado"/>
    <n v="270107"/>
    <s v="Atenciones médicas"/>
    <n v="270107006"/>
    <s v="Violencia Física"/>
    <n v="59620.926819781111"/>
    <n v="50531.641478747435"/>
    <n v="71522.981184527162"/>
  </r>
  <r>
    <n v="7"/>
    <n v="7101"/>
    <s v="Maule"/>
    <s v="Talca"/>
    <x v="1"/>
    <x v="1"/>
    <n v="1"/>
    <s v="Año"/>
    <n v="1"/>
    <s v="Violencia física"/>
    <s v="Si sufrió el año pasado"/>
    <n v="270107"/>
    <s v="Atenciones médicas"/>
    <n v="270107006"/>
    <s v="Violencia Física"/>
    <n v="1039.6223412719462"/>
    <n v="682.661530681719"/>
    <n v="0"/>
  </r>
  <r>
    <n v="7"/>
    <n v="7101"/>
    <s v="Maule"/>
    <s v="Talca"/>
    <x v="2"/>
    <x v="2"/>
    <n v="1"/>
    <s v="Año"/>
    <n v="1"/>
    <s v="Violencia física"/>
    <s v="No sufrió el año pasado"/>
    <n v="270107"/>
    <s v="Atenciones médicas"/>
    <n v="270107006"/>
    <s v="Violencia Física"/>
    <n v="59205.431496313584"/>
    <n v="51214.303009429153"/>
    <n v="70054.967052156717"/>
  </r>
  <r>
    <n v="7"/>
    <n v="7101"/>
    <s v="Maule"/>
    <s v="Talca"/>
    <x v="2"/>
    <x v="2"/>
    <n v="1"/>
    <s v="Año"/>
    <n v="1"/>
    <s v="Violencia física"/>
    <s v="Si sufrió el año pasado"/>
    <n v="270107"/>
    <s v="Atenciones médicas"/>
    <n v="270107006"/>
    <s v="Violencia Física"/>
    <n v="1455.1176647394757"/>
    <n v="0"/>
    <n v="1468.0141323704702"/>
  </r>
  <r>
    <n v="7"/>
    <n v="7101"/>
    <s v="Maule"/>
    <s v="Talca"/>
    <x v="3"/>
    <x v="3"/>
    <n v="2"/>
    <s v="Vida"/>
    <n v="3"/>
    <s v="Violencia sexual"/>
    <s v="No sufrió antes ni durante el año pasado"/>
    <n v="270107"/>
    <s v="Atenciones médicas"/>
    <n v="270107005"/>
    <s v="Otra violencia"/>
    <n v="39123.746883785076"/>
    <n v="27826.591911098727"/>
    <n v="63039.834852465916"/>
  </r>
  <r>
    <n v="7"/>
    <n v="7101"/>
    <s v="Maule"/>
    <s v="Talca"/>
    <x v="3"/>
    <x v="3"/>
    <n v="2"/>
    <s v="Vida"/>
    <n v="3"/>
    <s v="Violencia sexual"/>
    <s v="Si sufrió antes o durante el año pasado"/>
    <n v="270107"/>
    <s v="Atenciones médicas"/>
    <n v="270107005"/>
    <s v="Otra violencia"/>
    <n v="3144.5039693063882"/>
    <n v="999.10416764191177"/>
    <n v="7652.9063901272457"/>
  </r>
  <r>
    <n v="7"/>
    <n v="7102"/>
    <s v="Maule"/>
    <s v="Constitución"/>
    <x v="0"/>
    <x v="0"/>
    <n v="1"/>
    <s v="Año"/>
    <n v="1"/>
    <s v="Violencia física"/>
    <s v="No sufrió el año pasado"/>
    <n v="270107"/>
    <s v="Atenciones médicas"/>
    <n v="270107006"/>
    <s v="Violencia Física"/>
    <n v="45539.772727272728"/>
    <n v="83470.354867223388"/>
    <n v="39428.360233888117"/>
  </r>
  <r>
    <n v="7"/>
    <n v="7102"/>
    <s v="Maule"/>
    <s v="Constitución"/>
    <x v="0"/>
    <x v="0"/>
    <n v="2"/>
    <s v="Vida"/>
    <n v="1"/>
    <s v="Violencia física"/>
    <s v="No sufrió antes ni durante el año pasado"/>
    <n v="270107"/>
    <s v="Atenciones médicas"/>
    <n v="270107006"/>
    <s v="Violencia Física"/>
    <n v="48802.759740259738"/>
    <n v="80536.643728619412"/>
    <n v="35923.993890342834"/>
  </r>
  <r>
    <n v="7"/>
    <n v="7102"/>
    <s v="Maule"/>
    <s v="Constitución"/>
    <x v="0"/>
    <x v="0"/>
    <n v="2"/>
    <s v="Vida"/>
    <n v="1"/>
    <s v="Violencia física"/>
    <s v="Si sufrió antes o durante el año pasado"/>
    <n v="270107"/>
    <s v="Atenciones médicas"/>
    <n v="270107006"/>
    <s v="Violencia Física"/>
    <n v="0"/>
    <n v="2933.7111386039828"/>
    <n v="3504.3663435452863"/>
  </r>
  <r>
    <n v="7"/>
    <n v="7102"/>
    <s v="Maule"/>
    <s v="Constitución"/>
    <x v="1"/>
    <x v="1"/>
    <n v="1"/>
    <s v="Año"/>
    <n v="1"/>
    <s v="Violencia física"/>
    <s v="No sufrió el año pasado"/>
    <n v="270107"/>
    <s v="Atenciones médicas"/>
    <n v="270107006"/>
    <s v="Violencia Física"/>
    <n v="45539.772727272728"/>
    <n v="83470.354867223388"/>
    <n v="39428.360233888117"/>
  </r>
  <r>
    <n v="7"/>
    <n v="7102"/>
    <s v="Maule"/>
    <s v="Constitución"/>
    <x v="2"/>
    <x v="2"/>
    <n v="1"/>
    <s v="Año"/>
    <n v="1"/>
    <s v="Violencia física"/>
    <s v="No sufrió el año pasado"/>
    <n v="270107"/>
    <s v="Atenciones médicas"/>
    <n v="270107006"/>
    <s v="Violencia Física"/>
    <n v="45539.772727272728"/>
    <n v="83470.354867223388"/>
    <n v="39428.360233888117"/>
  </r>
  <r>
    <n v="7"/>
    <n v="7102"/>
    <s v="Maule"/>
    <s v="Constitución"/>
    <x v="3"/>
    <x v="3"/>
    <n v="2"/>
    <s v="Vida"/>
    <n v="3"/>
    <s v="Violencia sexual"/>
    <s v="No sufrió antes ni durante el año pasado"/>
    <n v="270107"/>
    <s v="Atenciones médicas"/>
    <n v="270107005"/>
    <s v="Otra violencia"/>
    <n v="43051.948051948049"/>
    <n v="54559.922677537994"/>
    <n v="37902.42912925093"/>
  </r>
  <r>
    <n v="7"/>
    <n v="7102"/>
    <s v="Maule"/>
    <s v="Constitución"/>
    <x v="3"/>
    <x v="3"/>
    <n v="2"/>
    <s v="Vida"/>
    <n v="3"/>
    <s v="Violencia sexual"/>
    <s v="Si sufrió antes o durante el año pasado"/>
    <n v="270107"/>
    <s v="Atenciones médicas"/>
    <n v="270107005"/>
    <s v="Otra violencia"/>
    <n v="0"/>
    <n v="0"/>
    <n v="1525.9311046371865"/>
  </r>
  <r>
    <n v="7"/>
    <n v="7105"/>
    <s v="Maule"/>
    <s v="Maule"/>
    <x v="0"/>
    <x v="0"/>
    <n v="1"/>
    <s v="Año"/>
    <n v="1"/>
    <s v="Violencia física"/>
    <s v="No sufrió el año pasado"/>
    <n v="270107"/>
    <s v="Atenciones médicas"/>
    <n v="270107006"/>
    <s v="Violencia Física"/>
    <n v="0"/>
    <n v="73345.227234054299"/>
    <n v="97011.362836764049"/>
  </r>
  <r>
    <n v="7"/>
    <n v="7105"/>
    <s v="Maule"/>
    <s v="Maule"/>
    <x v="0"/>
    <x v="0"/>
    <n v="1"/>
    <s v="Año"/>
    <n v="1"/>
    <s v="Violencia física"/>
    <s v="Si sufrió el año pasado"/>
    <n v="270107"/>
    <s v="Atenciones médicas"/>
    <n v="270107006"/>
    <s v="Violencia Física"/>
    <n v="0"/>
    <n v="5011.8037674893139"/>
    <n v="3295.1021036077227"/>
  </r>
  <r>
    <n v="7"/>
    <n v="7105"/>
    <s v="Maule"/>
    <s v="Maule"/>
    <x v="0"/>
    <x v="0"/>
    <n v="2"/>
    <s v="Vida"/>
    <n v="1"/>
    <s v="Violencia física"/>
    <s v="No sufrió antes ni durante el año pasado"/>
    <n v="270107"/>
    <s v="Atenciones médicas"/>
    <n v="270107006"/>
    <s v="Violencia Física"/>
    <n v="0"/>
    <n v="73345.227234054299"/>
    <n v="88729.021557706306"/>
  </r>
  <r>
    <n v="7"/>
    <n v="7105"/>
    <s v="Maule"/>
    <s v="Maule"/>
    <x v="0"/>
    <x v="0"/>
    <n v="2"/>
    <s v="Vida"/>
    <n v="1"/>
    <s v="Violencia física"/>
    <s v="Si sufrió antes o durante el año pasado"/>
    <n v="270107"/>
    <s v="Atenciones médicas"/>
    <n v="270107006"/>
    <s v="Violencia Física"/>
    <n v="0"/>
    <n v="5011.8037674893139"/>
    <n v="11577.443382665471"/>
  </r>
  <r>
    <n v="7"/>
    <n v="7105"/>
    <s v="Maule"/>
    <s v="Maule"/>
    <x v="1"/>
    <x v="1"/>
    <n v="1"/>
    <s v="Año"/>
    <n v="1"/>
    <s v="Violencia física"/>
    <s v="No sufrió el año pasado"/>
    <n v="270107"/>
    <s v="Atenciones médicas"/>
    <n v="270107006"/>
    <s v="Violencia Física"/>
    <n v="0"/>
    <n v="75324.353416202241"/>
    <n v="97011.362836764049"/>
  </r>
  <r>
    <n v="7"/>
    <n v="7105"/>
    <s v="Maule"/>
    <s v="Maule"/>
    <x v="1"/>
    <x v="1"/>
    <n v="1"/>
    <s v="Año"/>
    <n v="1"/>
    <s v="Violencia física"/>
    <s v="Si sufrió el año pasado"/>
    <n v="270107"/>
    <s v="Atenciones médicas"/>
    <n v="270107006"/>
    <s v="Violencia Física"/>
    <n v="0"/>
    <n v="3032.6775853413669"/>
    <n v="3295.1021036077227"/>
  </r>
  <r>
    <n v="7"/>
    <n v="7105"/>
    <s v="Maule"/>
    <s v="Maule"/>
    <x v="2"/>
    <x v="2"/>
    <n v="1"/>
    <s v="Año"/>
    <n v="1"/>
    <s v="Violencia física"/>
    <s v="No sufrió el año pasado"/>
    <n v="270107"/>
    <s v="Atenciones médicas"/>
    <n v="270107006"/>
    <s v="Violencia Física"/>
    <n v="0"/>
    <n v="73345.227234054299"/>
    <n v="97011.362836764049"/>
  </r>
  <r>
    <n v="7"/>
    <n v="7105"/>
    <s v="Maule"/>
    <s v="Maule"/>
    <x v="2"/>
    <x v="2"/>
    <n v="1"/>
    <s v="Año"/>
    <n v="1"/>
    <s v="Violencia física"/>
    <s v="Si sufrió el año pasado"/>
    <n v="270107"/>
    <s v="Atenciones médicas"/>
    <n v="270107006"/>
    <s v="Violencia Física"/>
    <n v="0"/>
    <n v="5011.8037674893139"/>
    <n v="3295.1021036077227"/>
  </r>
  <r>
    <n v="7"/>
    <n v="7105"/>
    <s v="Maule"/>
    <s v="Maule"/>
    <x v="3"/>
    <x v="3"/>
    <n v="2"/>
    <s v="Vida"/>
    <n v="3"/>
    <s v="Violencia sexual"/>
    <s v="No sufrió antes ni durante el año pasado"/>
    <n v="270107"/>
    <s v="Atenciones médicas"/>
    <n v="270107005"/>
    <s v="Otra violencia"/>
    <n v="0"/>
    <n v="55093.2827159558"/>
    <n v="95745.746133453897"/>
  </r>
  <r>
    <n v="7"/>
    <n v="7105"/>
    <s v="Maule"/>
    <s v="Maule"/>
    <x v="3"/>
    <x v="3"/>
    <n v="2"/>
    <s v="Vida"/>
    <n v="3"/>
    <s v="Violencia sexual"/>
    <s v="Si sufrió antes o durante el año pasado"/>
    <n v="270107"/>
    <s v="Atenciones médicas"/>
    <n v="270107005"/>
    <s v="Otra violencia"/>
    <n v="0"/>
    <n v="4438.4525543763857"/>
    <n v="4560.7188069178692"/>
  </r>
  <r>
    <n v="7"/>
    <n v="7109"/>
    <s v="Maule"/>
    <s v="San Clemente"/>
    <x v="0"/>
    <x v="0"/>
    <n v="1"/>
    <s v="Año"/>
    <n v="1"/>
    <s v="Violencia física"/>
    <s v="No sufrió el año pasado"/>
    <n v="270107"/>
    <s v="Atenciones médicas"/>
    <n v="270107006"/>
    <s v="Violencia Física"/>
    <n v="20072.15480485405"/>
    <n v="91699.525575183376"/>
    <n v="0"/>
  </r>
  <r>
    <n v="7"/>
    <n v="7109"/>
    <s v="Maule"/>
    <s v="San Clemente"/>
    <x v="0"/>
    <x v="0"/>
    <n v="1"/>
    <s v="Año"/>
    <n v="1"/>
    <s v="Violencia física"/>
    <s v="Si sufrió el año pasado"/>
    <n v="270107"/>
    <s v="Atenciones médicas"/>
    <n v="270107006"/>
    <s v="Violencia Física"/>
    <n v="1044.83905730216"/>
    <n v="0"/>
    <n v="0"/>
  </r>
  <r>
    <n v="7"/>
    <n v="7109"/>
    <s v="Maule"/>
    <s v="San Clemente"/>
    <x v="0"/>
    <x v="0"/>
    <n v="2"/>
    <s v="Vida"/>
    <n v="1"/>
    <s v="Violencia física"/>
    <s v="No sufrió antes ni durante el año pasado"/>
    <n v="270107"/>
    <s v="Atenciones médicas"/>
    <n v="270107006"/>
    <s v="Violencia Física"/>
    <n v="20072.15480485405"/>
    <n v="84864.051413027599"/>
    <n v="0"/>
  </r>
  <r>
    <n v="7"/>
    <n v="7109"/>
    <s v="Maule"/>
    <s v="San Clemente"/>
    <x v="0"/>
    <x v="0"/>
    <n v="2"/>
    <s v="Vida"/>
    <n v="1"/>
    <s v="Violencia física"/>
    <s v="Si sufrió antes o durante el año pasado"/>
    <n v="270107"/>
    <s v="Atenciones médicas"/>
    <n v="270107006"/>
    <s v="Violencia Física"/>
    <n v="1044.83905730216"/>
    <n v="6835.4741621557678"/>
    <n v="0"/>
  </r>
  <r>
    <n v="7"/>
    <n v="7109"/>
    <s v="Maule"/>
    <s v="San Clemente"/>
    <x v="1"/>
    <x v="1"/>
    <n v="1"/>
    <s v="Año"/>
    <n v="1"/>
    <s v="Violencia física"/>
    <s v="No sufrió el año pasado"/>
    <n v="270107"/>
    <s v="Atenciones médicas"/>
    <n v="270107006"/>
    <s v="Violencia Física"/>
    <n v="21116.993862156211"/>
    <n v="91699.525575183376"/>
    <n v="0"/>
  </r>
  <r>
    <n v="7"/>
    <n v="7109"/>
    <s v="Maule"/>
    <s v="San Clemente"/>
    <x v="2"/>
    <x v="2"/>
    <n v="1"/>
    <s v="Año"/>
    <n v="1"/>
    <s v="Violencia física"/>
    <s v="No sufrió el año pasado"/>
    <n v="270107"/>
    <s v="Atenciones médicas"/>
    <n v="270107006"/>
    <s v="Violencia Física"/>
    <n v="20072.15480485405"/>
    <n v="91699.525575183376"/>
    <n v="0"/>
  </r>
  <r>
    <n v="7"/>
    <n v="7109"/>
    <s v="Maule"/>
    <s v="San Clemente"/>
    <x v="2"/>
    <x v="2"/>
    <n v="1"/>
    <s v="Año"/>
    <n v="1"/>
    <s v="Violencia física"/>
    <s v="Si sufrió el año pasado"/>
    <n v="270107"/>
    <s v="Atenciones médicas"/>
    <n v="270107006"/>
    <s v="Violencia Física"/>
    <n v="1044.83905730216"/>
    <n v="0"/>
    <n v="0"/>
  </r>
  <r>
    <n v="7"/>
    <n v="7109"/>
    <s v="Maule"/>
    <s v="San Clemente"/>
    <x v="3"/>
    <x v="3"/>
    <n v="2"/>
    <s v="Vida"/>
    <n v="3"/>
    <s v="Violencia sexual"/>
    <s v="No sufrió antes ni durante el año pasado"/>
    <n v="270107"/>
    <s v="Atenciones médicas"/>
    <n v="270107005"/>
    <s v="Otra violencia"/>
    <n v="14899.498664667573"/>
    <n v="58000.360175863476"/>
    <n v="0"/>
  </r>
  <r>
    <n v="7"/>
    <n v="7109"/>
    <s v="Maule"/>
    <s v="San Clemente"/>
    <x v="3"/>
    <x v="3"/>
    <n v="2"/>
    <s v="Vida"/>
    <n v="3"/>
    <s v="Violencia sexual"/>
    <s v="Si sufrió antes o durante el año pasado"/>
    <n v="270107"/>
    <s v="Atenciones médicas"/>
    <n v="270107005"/>
    <s v="Otra violencia"/>
    <n v="1742.9602211497916"/>
    <n v="0"/>
    <n v="0"/>
  </r>
  <r>
    <n v="7"/>
    <n v="7201"/>
    <s v="Maule"/>
    <s v="Cauquenes"/>
    <x v="0"/>
    <x v="0"/>
    <n v="1"/>
    <s v="Año"/>
    <n v="1"/>
    <s v="Violencia física"/>
    <s v="No sufrió el año pasado"/>
    <n v="270107"/>
    <s v="Atenciones médicas"/>
    <n v="270107006"/>
    <s v="Violencia Física"/>
    <n v="40863.741970753043"/>
    <n v="10922.317838560453"/>
    <n v="55124.302936403677"/>
  </r>
  <r>
    <n v="7"/>
    <n v="7201"/>
    <s v="Maule"/>
    <s v="Cauquenes"/>
    <x v="0"/>
    <x v="0"/>
    <n v="1"/>
    <s v="Año"/>
    <n v="1"/>
    <s v="Violencia física"/>
    <s v="Si sufrió el año pasado"/>
    <n v="270107"/>
    <s v="Atenciones médicas"/>
    <n v="270107006"/>
    <s v="Violencia Física"/>
    <n v="5093.1620427315383"/>
    <n v="0"/>
    <n v="14353.745688793932"/>
  </r>
  <r>
    <n v="7"/>
    <n v="7201"/>
    <s v="Maule"/>
    <s v="Cauquenes"/>
    <x v="0"/>
    <x v="0"/>
    <n v="2"/>
    <s v="Vida"/>
    <n v="1"/>
    <s v="Violencia física"/>
    <s v="No sufrió antes ni durante el año pasado"/>
    <n v="270107"/>
    <s v="Atenciones médicas"/>
    <n v="270107006"/>
    <s v="Violencia Física"/>
    <n v="38098.492096032074"/>
    <n v="10922.317838560453"/>
    <n v="48926.4964646726"/>
  </r>
  <r>
    <n v="7"/>
    <n v="7201"/>
    <s v="Maule"/>
    <s v="Cauquenes"/>
    <x v="0"/>
    <x v="0"/>
    <n v="2"/>
    <s v="Vida"/>
    <n v="1"/>
    <s v="Violencia física"/>
    <s v="Si sufrió antes o durante el año pasado"/>
    <n v="270107"/>
    <s v="Atenciones médicas"/>
    <n v="270107006"/>
    <s v="Violencia Física"/>
    <n v="9042.8682064598415"/>
    <n v="0"/>
    <n v="20551.552160525018"/>
  </r>
  <r>
    <n v="7"/>
    <n v="7201"/>
    <s v="Maule"/>
    <s v="Cauquenes"/>
    <x v="1"/>
    <x v="1"/>
    <n v="1"/>
    <s v="Año"/>
    <n v="1"/>
    <s v="Violencia física"/>
    <s v="No sufrió el año pasado"/>
    <n v="270107"/>
    <s v="Atenciones médicas"/>
    <n v="270107006"/>
    <s v="Violencia Física"/>
    <n v="40863.741970753043"/>
    <n v="10922.317838560453"/>
    <n v="62773.061019179491"/>
  </r>
  <r>
    <n v="7"/>
    <n v="7201"/>
    <s v="Maule"/>
    <s v="Cauquenes"/>
    <x v="1"/>
    <x v="1"/>
    <n v="1"/>
    <s v="Año"/>
    <n v="1"/>
    <s v="Violencia física"/>
    <s v="Si sufrió el año pasado"/>
    <n v="270107"/>
    <s v="Atenciones médicas"/>
    <n v="270107006"/>
    <s v="Violencia Física"/>
    <n v="5093.1620427315383"/>
    <n v="0"/>
    <n v="6704.9876060181232"/>
  </r>
  <r>
    <n v="7"/>
    <n v="7201"/>
    <s v="Maule"/>
    <s v="Cauquenes"/>
    <x v="2"/>
    <x v="2"/>
    <n v="1"/>
    <s v="Año"/>
    <n v="1"/>
    <s v="Violencia física"/>
    <s v="No sufrió el año pasado"/>
    <n v="270107"/>
    <s v="Atenciones médicas"/>
    <n v="270107006"/>
    <s v="Violencia Física"/>
    <n v="40863.741970753043"/>
    <n v="10922.317838560453"/>
    <n v="55124.302936403677"/>
  </r>
  <r>
    <n v="7"/>
    <n v="7201"/>
    <s v="Maule"/>
    <s v="Cauquenes"/>
    <x v="2"/>
    <x v="2"/>
    <n v="1"/>
    <s v="Año"/>
    <n v="1"/>
    <s v="Violencia física"/>
    <s v="Si sufrió el año pasado"/>
    <n v="270107"/>
    <s v="Atenciones médicas"/>
    <n v="270107006"/>
    <s v="Violencia Física"/>
    <n v="5093.1620427315383"/>
    <n v="0"/>
    <n v="14353.745688793932"/>
  </r>
  <r>
    <n v="7"/>
    <n v="7201"/>
    <s v="Maule"/>
    <s v="Cauquenes"/>
    <x v="3"/>
    <x v="3"/>
    <n v="2"/>
    <s v="Vida"/>
    <n v="3"/>
    <s v="Violencia sexual"/>
    <s v="No sufrió antes ni durante el año pasado"/>
    <n v="270107"/>
    <s v="Atenciones médicas"/>
    <n v="270107005"/>
    <s v="Otra violencia"/>
    <n v="32431.324313243131"/>
    <n v="7316.125294386623"/>
    <n v="58320.169208540763"/>
  </r>
  <r>
    <n v="7"/>
    <n v="7201"/>
    <s v="Maule"/>
    <s v="Cauquenes"/>
    <x v="3"/>
    <x v="3"/>
    <n v="2"/>
    <s v="Vida"/>
    <n v="3"/>
    <s v="Violencia sexual"/>
    <s v="Si sufrió antes o durante el año pasado"/>
    <n v="270107"/>
    <s v="Atenciones médicas"/>
    <n v="270107005"/>
    <s v="Otra violencia"/>
    <n v="0"/>
    <n v="0"/>
    <n v="11157.879416656851"/>
  </r>
  <r>
    <n v="7"/>
    <n v="7301"/>
    <s v="Maule"/>
    <s v="Curicó"/>
    <x v="0"/>
    <x v="0"/>
    <n v="1"/>
    <s v="Año"/>
    <n v="1"/>
    <s v="Violencia física"/>
    <s v="No sufrió el año pasado"/>
    <n v="270107"/>
    <s v="Atenciones médicas"/>
    <n v="270107006"/>
    <s v="Violencia Física"/>
    <n v="43581.039962134018"/>
    <n v="38634.660887548678"/>
    <n v="62126.208200859874"/>
  </r>
  <r>
    <n v="7"/>
    <n v="7301"/>
    <s v="Maule"/>
    <s v="Curicó"/>
    <x v="0"/>
    <x v="0"/>
    <n v="1"/>
    <s v="Año"/>
    <n v="1"/>
    <s v="Violencia física"/>
    <s v="Si sufrió el año pasado"/>
    <n v="270107"/>
    <s v="Atenciones médicas"/>
    <n v="270107006"/>
    <s v="Violencia Física"/>
    <n v="1484.8874163229427"/>
    <n v="1732.6223650855441"/>
    <n v="3467.8047279456937"/>
  </r>
  <r>
    <n v="7"/>
    <n v="7301"/>
    <s v="Maule"/>
    <s v="Curicó"/>
    <x v="0"/>
    <x v="0"/>
    <n v="2"/>
    <s v="Vida"/>
    <n v="1"/>
    <s v="Violencia física"/>
    <s v="No sufrió antes ni durante el año pasado"/>
    <n v="270107"/>
    <s v="Atenciones médicas"/>
    <n v="270107006"/>
    <s v="Violencia Física"/>
    <n v="40058.151328690241"/>
    <n v="34332.260627000396"/>
    <n v="45522.729675080285"/>
  </r>
  <r>
    <n v="7"/>
    <n v="7301"/>
    <s v="Maule"/>
    <s v="Curicó"/>
    <x v="0"/>
    <x v="0"/>
    <n v="2"/>
    <s v="Vida"/>
    <n v="1"/>
    <s v="Violencia física"/>
    <s v="Si sufrió antes o durante el año pasado"/>
    <n v="270107"/>
    <s v="Atenciones médicas"/>
    <n v="270107006"/>
    <s v="Violencia Física"/>
    <n v="7235.1071742511322"/>
    <n v="6035.0226256338365"/>
    <n v="20071.283253725232"/>
  </r>
  <r>
    <n v="7"/>
    <n v="7301"/>
    <s v="Maule"/>
    <s v="Curicó"/>
    <x v="1"/>
    <x v="1"/>
    <n v="1"/>
    <s v="Año"/>
    <n v="1"/>
    <s v="Violencia física"/>
    <s v="No sufrió el año pasado"/>
    <n v="270107"/>
    <s v="Atenciones médicas"/>
    <n v="270107006"/>
    <s v="Violencia Física"/>
    <n v="44923.929947934274"/>
    <n v="39557.677926511024"/>
    <n v="64526.696859383075"/>
  </r>
  <r>
    <n v="7"/>
    <n v="7301"/>
    <s v="Maule"/>
    <s v="Curicó"/>
    <x v="1"/>
    <x v="1"/>
    <n v="1"/>
    <s v="Año"/>
    <n v="1"/>
    <s v="Violencia física"/>
    <s v="Si sufrió el año pasado"/>
    <n v="270107"/>
    <s v="Atenciones médicas"/>
    <n v="270107006"/>
    <s v="Violencia Física"/>
    <n v="141.99743052268579"/>
    <n v="809.60532612320048"/>
    <n v="1067.3160694224728"/>
  </r>
  <r>
    <n v="7"/>
    <n v="7301"/>
    <s v="Maule"/>
    <s v="Curicó"/>
    <x v="2"/>
    <x v="2"/>
    <n v="1"/>
    <s v="Año"/>
    <n v="1"/>
    <s v="Violencia física"/>
    <s v="No sufrió el año pasado"/>
    <n v="270107"/>
    <s v="Atenciones médicas"/>
    <n v="270107006"/>
    <s v="Violencia Física"/>
    <n v="43581.039962134018"/>
    <n v="39444.266213671879"/>
    <n v="62126.208200859874"/>
  </r>
  <r>
    <n v="7"/>
    <n v="7301"/>
    <s v="Maule"/>
    <s v="Curicó"/>
    <x v="2"/>
    <x v="2"/>
    <n v="1"/>
    <s v="Año"/>
    <n v="1"/>
    <s v="Violencia física"/>
    <s v="Si sufrió el año pasado"/>
    <n v="270107"/>
    <s v="Atenciones médicas"/>
    <n v="270107006"/>
    <s v="Violencia Física"/>
    <n v="1484.8874163229427"/>
    <n v="923.01703896234346"/>
    <n v="3467.8047279456937"/>
  </r>
  <r>
    <n v="7"/>
    <n v="7301"/>
    <s v="Maule"/>
    <s v="Curicó"/>
    <x v="3"/>
    <x v="3"/>
    <n v="2"/>
    <s v="Vida"/>
    <n v="3"/>
    <s v="Violencia sexual"/>
    <s v="No sufrió antes ni durante el año pasado"/>
    <n v="270107"/>
    <s v="Atenciones médicas"/>
    <n v="270107005"/>
    <s v="Otra violencia"/>
    <n v="33975.251876394621"/>
    <n v="22276.420894980856"/>
    <n v="56854.328363732304"/>
  </r>
  <r>
    <n v="7"/>
    <n v="7301"/>
    <s v="Maule"/>
    <s v="Curicó"/>
    <x v="3"/>
    <x v="3"/>
    <n v="2"/>
    <s v="Vida"/>
    <n v="3"/>
    <s v="Violencia sexual"/>
    <s v="Si sufrió antes o durante el año pasado"/>
    <n v="270107"/>
    <s v="Atenciones médicas"/>
    <n v="270107005"/>
    <s v="Otra violencia"/>
    <n v="3656.7719250794507"/>
    <n v="0"/>
    <n v="8739.6845650732448"/>
  </r>
  <r>
    <n v="7"/>
    <n v="7304"/>
    <s v="Maule"/>
    <s v="Molina"/>
    <x v="0"/>
    <x v="0"/>
    <n v="1"/>
    <s v="Año"/>
    <n v="1"/>
    <s v="Violencia física"/>
    <s v="No sufrió el año pasado"/>
    <n v="270107"/>
    <s v="Atenciones médicas"/>
    <n v="270107006"/>
    <s v="Violencia Física"/>
    <n v="38529.633072190503"/>
    <n v="59168.173662762645"/>
    <n v="122311.17392800801"/>
  </r>
  <r>
    <n v="7"/>
    <n v="7304"/>
    <s v="Maule"/>
    <s v="Molina"/>
    <x v="0"/>
    <x v="0"/>
    <n v="1"/>
    <s v="Año"/>
    <n v="1"/>
    <s v="Violencia física"/>
    <s v="Si sufrió el año pasado"/>
    <n v="270107"/>
    <s v="Atenciones médicas"/>
    <n v="270107006"/>
    <s v="Violencia Física"/>
    <n v="4589.9172310007525"/>
    <n v="13380.264017786165"/>
    <n v="0"/>
  </r>
  <r>
    <n v="7"/>
    <n v="7304"/>
    <s v="Maule"/>
    <s v="Molina"/>
    <x v="0"/>
    <x v="0"/>
    <n v="2"/>
    <s v="Vida"/>
    <n v="1"/>
    <s v="Violencia física"/>
    <s v="No sufrió antes ni durante el año pasado"/>
    <n v="270107"/>
    <s v="Atenciones médicas"/>
    <n v="270107006"/>
    <s v="Violencia Física"/>
    <n v="35639.357323064665"/>
    <n v="56505.343160665587"/>
    <n v="109061.26719912501"/>
  </r>
  <r>
    <n v="7"/>
    <n v="7304"/>
    <s v="Maule"/>
    <s v="Molina"/>
    <x v="0"/>
    <x v="0"/>
    <n v="2"/>
    <s v="Vida"/>
    <n v="1"/>
    <s v="Violencia física"/>
    <s v="Si sufrió antes o durante el año pasado"/>
    <n v="270107"/>
    <s v="Atenciones médicas"/>
    <n v="270107006"/>
    <s v="Violencia Física"/>
    <n v="7480.1929801265878"/>
    <n v="16043.094519883211"/>
    <n v="13249.906728883003"/>
  </r>
  <r>
    <n v="7"/>
    <n v="7304"/>
    <s v="Maule"/>
    <s v="Molina"/>
    <x v="1"/>
    <x v="1"/>
    <n v="1"/>
    <s v="Año"/>
    <n v="1"/>
    <s v="Violencia física"/>
    <s v="No sufrió el año pasado"/>
    <n v="270107"/>
    <s v="Atenciones médicas"/>
    <n v="270107006"/>
    <s v="Violencia Física"/>
    <n v="38529.633072190503"/>
    <n v="65543.855183915584"/>
    <n v="122311.17392800801"/>
  </r>
  <r>
    <n v="7"/>
    <n v="7304"/>
    <s v="Maule"/>
    <s v="Molina"/>
    <x v="1"/>
    <x v="1"/>
    <n v="1"/>
    <s v="Año"/>
    <n v="1"/>
    <s v="Violencia física"/>
    <s v="Si sufrió el año pasado"/>
    <n v="270107"/>
    <s v="Atenciones médicas"/>
    <n v="270107006"/>
    <s v="Violencia Física"/>
    <n v="4589.9172310007525"/>
    <n v="7004.5824966332211"/>
    <n v="0"/>
  </r>
  <r>
    <n v="7"/>
    <n v="7304"/>
    <s v="Maule"/>
    <s v="Molina"/>
    <x v="2"/>
    <x v="2"/>
    <n v="1"/>
    <s v="Año"/>
    <n v="1"/>
    <s v="Violencia física"/>
    <s v="No sufrió el año pasado"/>
    <n v="270107"/>
    <s v="Atenciones médicas"/>
    <n v="270107006"/>
    <s v="Violencia Física"/>
    <n v="38529.633072190503"/>
    <n v="59168.173662762645"/>
    <n v="122311.17392800801"/>
  </r>
  <r>
    <n v="7"/>
    <n v="7304"/>
    <s v="Maule"/>
    <s v="Molina"/>
    <x v="2"/>
    <x v="2"/>
    <n v="1"/>
    <s v="Año"/>
    <n v="1"/>
    <s v="Violencia física"/>
    <s v="Si sufrió el año pasado"/>
    <n v="270107"/>
    <s v="Atenciones médicas"/>
    <n v="270107006"/>
    <s v="Violencia Física"/>
    <n v="4589.9172310007525"/>
    <n v="13380.264017786165"/>
    <n v="0"/>
  </r>
  <r>
    <n v="7"/>
    <n v="7304"/>
    <s v="Maule"/>
    <s v="Molina"/>
    <x v="3"/>
    <x v="3"/>
    <n v="2"/>
    <s v="Vida"/>
    <n v="3"/>
    <s v="Violencia sexual"/>
    <s v="No sufrió antes ni durante el año pasado"/>
    <n v="270107"/>
    <s v="Atenciones médicas"/>
    <n v="270107005"/>
    <s v="Otra violencia"/>
    <n v="35922.630903377154"/>
    <n v="44969.27114746294"/>
    <n v="107360.65388315781"/>
  </r>
  <r>
    <n v="7"/>
    <n v="7304"/>
    <s v="Maule"/>
    <s v="Molina"/>
    <x v="3"/>
    <x v="3"/>
    <n v="2"/>
    <s v="Vida"/>
    <n v="3"/>
    <s v="Violencia sexual"/>
    <s v="Si sufrió antes o durante el año pasado"/>
    <n v="270107"/>
    <s v="Atenciones médicas"/>
    <n v="270107005"/>
    <s v="Otra violencia"/>
    <n v="5098.9244456247507"/>
    <n v="2170.8759972680891"/>
    <n v="9029.8272291224985"/>
  </r>
  <r>
    <n v="7"/>
    <n v="7306"/>
    <s v="Maule"/>
    <s v="Romeral"/>
    <x v="0"/>
    <x v="0"/>
    <n v="1"/>
    <s v="Año"/>
    <n v="1"/>
    <s v="Violencia física"/>
    <s v="No sufrió el año pasado"/>
    <n v="270107"/>
    <s v="Atenciones médicas"/>
    <n v="270107006"/>
    <s v="Violencia Física"/>
    <n v="0"/>
    <n v="57958.834995456869"/>
    <n v="0"/>
  </r>
  <r>
    <n v="7"/>
    <n v="7306"/>
    <s v="Maule"/>
    <s v="Romeral"/>
    <x v="0"/>
    <x v="0"/>
    <n v="1"/>
    <s v="Año"/>
    <n v="1"/>
    <s v="Violencia física"/>
    <s v="Si sufrió el año pasado"/>
    <n v="270107"/>
    <s v="Atenciones médicas"/>
    <n v="270107006"/>
    <s v="Violencia Física"/>
    <n v="0"/>
    <n v="8234.7098055910355"/>
    <n v="0"/>
  </r>
  <r>
    <n v="7"/>
    <n v="7306"/>
    <s v="Maule"/>
    <s v="Romeral"/>
    <x v="0"/>
    <x v="0"/>
    <n v="2"/>
    <s v="Vida"/>
    <n v="1"/>
    <s v="Violencia física"/>
    <s v="No sufrió antes ni durante el año pasado"/>
    <n v="270107"/>
    <s v="Atenciones médicas"/>
    <n v="270107006"/>
    <s v="Violencia Física"/>
    <n v="0"/>
    <n v="57958.834995456869"/>
    <n v="0"/>
  </r>
  <r>
    <n v="7"/>
    <n v="7306"/>
    <s v="Maule"/>
    <s v="Romeral"/>
    <x v="0"/>
    <x v="0"/>
    <n v="2"/>
    <s v="Vida"/>
    <n v="1"/>
    <s v="Violencia física"/>
    <s v="Si sufrió antes o durante el año pasado"/>
    <n v="270107"/>
    <s v="Atenciones médicas"/>
    <n v="270107006"/>
    <s v="Violencia Física"/>
    <n v="0"/>
    <n v="8234.7098055910355"/>
    <n v="0"/>
  </r>
  <r>
    <n v="7"/>
    <n v="7306"/>
    <s v="Maule"/>
    <s v="Romeral"/>
    <x v="1"/>
    <x v="1"/>
    <n v="1"/>
    <s v="Año"/>
    <n v="1"/>
    <s v="Violencia física"/>
    <s v="No sufrió el año pasado"/>
    <n v="270107"/>
    <s v="Atenciones médicas"/>
    <n v="270107006"/>
    <s v="Violencia Física"/>
    <n v="0"/>
    <n v="57958.834995456869"/>
    <n v="0"/>
  </r>
  <r>
    <n v="7"/>
    <n v="7306"/>
    <s v="Maule"/>
    <s v="Romeral"/>
    <x v="1"/>
    <x v="1"/>
    <n v="1"/>
    <s v="Año"/>
    <n v="1"/>
    <s v="Violencia física"/>
    <s v="Si sufrió el año pasado"/>
    <n v="270107"/>
    <s v="Atenciones médicas"/>
    <n v="270107006"/>
    <s v="Violencia Física"/>
    <n v="0"/>
    <n v="8234.7098055910355"/>
    <n v="0"/>
  </r>
  <r>
    <n v="7"/>
    <n v="7306"/>
    <s v="Maule"/>
    <s v="Romeral"/>
    <x v="2"/>
    <x v="2"/>
    <n v="1"/>
    <s v="Año"/>
    <n v="1"/>
    <s v="Violencia física"/>
    <s v="No sufrió el año pasado"/>
    <n v="270107"/>
    <s v="Atenciones médicas"/>
    <n v="270107006"/>
    <s v="Violencia Física"/>
    <n v="0"/>
    <n v="57958.834995456869"/>
    <n v="0"/>
  </r>
  <r>
    <n v="7"/>
    <n v="7306"/>
    <s v="Maule"/>
    <s v="Romeral"/>
    <x v="2"/>
    <x v="2"/>
    <n v="1"/>
    <s v="Año"/>
    <n v="1"/>
    <s v="Violencia física"/>
    <s v="Si sufrió el año pasado"/>
    <n v="270107"/>
    <s v="Atenciones médicas"/>
    <n v="270107006"/>
    <s v="Violencia Física"/>
    <n v="0"/>
    <n v="8234.7098055910355"/>
    <n v="0"/>
  </r>
  <r>
    <n v="7"/>
    <n v="7306"/>
    <s v="Maule"/>
    <s v="Romeral"/>
    <x v="3"/>
    <x v="3"/>
    <n v="2"/>
    <s v="Vida"/>
    <n v="3"/>
    <s v="Violencia sexual"/>
    <s v="No sufrió antes ni durante el año pasado"/>
    <n v="270107"/>
    <s v="Atenciones médicas"/>
    <n v="270107005"/>
    <s v="Otra violencia"/>
    <n v="0"/>
    <n v="37339.531306637953"/>
    <n v="0"/>
  </r>
  <r>
    <n v="7"/>
    <n v="7306"/>
    <s v="Maule"/>
    <s v="Romeral"/>
    <x v="3"/>
    <x v="3"/>
    <n v="2"/>
    <s v="Vida"/>
    <n v="3"/>
    <s v="Violencia sexual"/>
    <s v="Si sufrió antes o durante el año pasado"/>
    <n v="270107"/>
    <s v="Atenciones médicas"/>
    <n v="270107005"/>
    <s v="Otra violencia"/>
    <n v="0"/>
    <n v="4768.5035986679559"/>
    <n v="0"/>
  </r>
  <r>
    <n v="7"/>
    <n v="7308"/>
    <s v="Maule"/>
    <s v="Teno"/>
    <x v="0"/>
    <x v="0"/>
    <n v="1"/>
    <s v="Año"/>
    <n v="1"/>
    <s v="Violencia física"/>
    <s v="No sufrió el año pasado"/>
    <n v="270107"/>
    <s v="Atenciones médicas"/>
    <n v="270107006"/>
    <s v="Violencia Física"/>
    <n v="0"/>
    <n v="16633.366374020585"/>
    <n v="0"/>
  </r>
  <r>
    <n v="7"/>
    <n v="7308"/>
    <s v="Maule"/>
    <s v="Teno"/>
    <x v="0"/>
    <x v="0"/>
    <n v="2"/>
    <s v="Vida"/>
    <n v="1"/>
    <s v="Violencia física"/>
    <s v="No sufrió antes ni durante el año pasado"/>
    <n v="270107"/>
    <s v="Atenciones médicas"/>
    <n v="270107006"/>
    <s v="Violencia Física"/>
    <n v="0"/>
    <n v="16633.366374020585"/>
    <n v="0"/>
  </r>
  <r>
    <n v="7"/>
    <n v="7308"/>
    <s v="Maule"/>
    <s v="Teno"/>
    <x v="1"/>
    <x v="1"/>
    <n v="1"/>
    <s v="Año"/>
    <n v="1"/>
    <s v="Violencia física"/>
    <s v="No sufrió el año pasado"/>
    <n v="270107"/>
    <s v="Atenciones médicas"/>
    <n v="270107006"/>
    <s v="Violencia Física"/>
    <n v="0"/>
    <n v="16633.366374020585"/>
    <n v="0"/>
  </r>
  <r>
    <n v="7"/>
    <n v="7308"/>
    <s v="Maule"/>
    <s v="Teno"/>
    <x v="2"/>
    <x v="2"/>
    <n v="1"/>
    <s v="Año"/>
    <n v="1"/>
    <s v="Violencia física"/>
    <s v="No sufrió el año pasado"/>
    <n v="270107"/>
    <s v="Atenciones médicas"/>
    <n v="270107006"/>
    <s v="Violencia Física"/>
    <n v="0"/>
    <n v="16633.366374020585"/>
    <n v="0"/>
  </r>
  <r>
    <n v="7"/>
    <n v="7308"/>
    <s v="Maule"/>
    <s v="Teno"/>
    <x v="3"/>
    <x v="3"/>
    <n v="2"/>
    <s v="Vida"/>
    <n v="3"/>
    <s v="Violencia sexual"/>
    <s v="No sufrió antes ni durante el año pasado"/>
    <n v="270107"/>
    <s v="Atenciones médicas"/>
    <n v="270107005"/>
    <s v="Otra violencia"/>
    <n v="0"/>
    <n v="14137.55199049317"/>
    <n v="0"/>
  </r>
  <r>
    <n v="7"/>
    <n v="7309"/>
    <s v="Maule"/>
    <s v="Vichuquén"/>
    <x v="0"/>
    <x v="0"/>
    <n v="1"/>
    <s v="Año"/>
    <n v="1"/>
    <s v="Violencia física"/>
    <s v="No sufrió el año pasado"/>
    <n v="270107"/>
    <s v="Atenciones médicas"/>
    <n v="270107006"/>
    <s v="Violencia Física"/>
    <n v="0"/>
    <n v="245833.95008803884"/>
    <n v="0"/>
  </r>
  <r>
    <n v="7"/>
    <n v="7309"/>
    <s v="Maule"/>
    <s v="Vichuquén"/>
    <x v="0"/>
    <x v="0"/>
    <n v="2"/>
    <s v="Vida"/>
    <n v="1"/>
    <s v="Violencia física"/>
    <s v="No sufrió antes ni durante el año pasado"/>
    <n v="270107"/>
    <s v="Atenciones médicas"/>
    <n v="270107006"/>
    <s v="Violencia Física"/>
    <n v="0"/>
    <n v="245833.95008803884"/>
    <n v="0"/>
  </r>
  <r>
    <n v="7"/>
    <n v="7309"/>
    <s v="Maule"/>
    <s v="Vichuquén"/>
    <x v="1"/>
    <x v="1"/>
    <n v="1"/>
    <s v="Año"/>
    <n v="1"/>
    <s v="Violencia física"/>
    <s v="No sufrió el año pasado"/>
    <n v="270107"/>
    <s v="Atenciones médicas"/>
    <n v="270107006"/>
    <s v="Violencia Física"/>
    <n v="0"/>
    <n v="245833.95008803884"/>
    <n v="0"/>
  </r>
  <r>
    <n v="7"/>
    <n v="7309"/>
    <s v="Maule"/>
    <s v="Vichuquén"/>
    <x v="2"/>
    <x v="2"/>
    <n v="1"/>
    <s v="Año"/>
    <n v="1"/>
    <s v="Violencia física"/>
    <s v="No sufrió el año pasado"/>
    <n v="270107"/>
    <s v="Atenciones médicas"/>
    <n v="270107006"/>
    <s v="Violencia Física"/>
    <n v="0"/>
    <n v="245833.95008803884"/>
    <n v="0"/>
  </r>
  <r>
    <n v="7"/>
    <n v="7309"/>
    <s v="Maule"/>
    <s v="Vichuquén"/>
    <x v="3"/>
    <x v="3"/>
    <n v="2"/>
    <s v="Vida"/>
    <n v="3"/>
    <s v="Violencia sexual"/>
    <s v="No sufrió antes ni durante el año pasado"/>
    <n v="270107"/>
    <s v="Atenciones médicas"/>
    <n v="270107005"/>
    <s v="Otra violencia"/>
    <n v="0"/>
    <n v="175788.23667914711"/>
    <n v="0"/>
  </r>
  <r>
    <n v="7"/>
    <n v="7401"/>
    <s v="Maule"/>
    <s v="Linares"/>
    <x v="0"/>
    <x v="0"/>
    <n v="1"/>
    <s v="Año"/>
    <n v="1"/>
    <s v="Violencia física"/>
    <s v="No sufrió el año pasado"/>
    <n v="270107"/>
    <s v="Atenciones médicas"/>
    <n v="270107006"/>
    <s v="Violencia Física"/>
    <n v="45146.333787894684"/>
    <n v="37206.952312408663"/>
    <n v="61524.042785274301"/>
  </r>
  <r>
    <n v="7"/>
    <n v="7401"/>
    <s v="Maule"/>
    <s v="Linares"/>
    <x v="0"/>
    <x v="0"/>
    <n v="1"/>
    <s v="Año"/>
    <n v="1"/>
    <s v="Violencia física"/>
    <s v="Si sufrió el año pasado"/>
    <n v="270107"/>
    <s v="Atenciones médicas"/>
    <n v="270107006"/>
    <s v="Violencia Física"/>
    <n v="4565.1945872233291"/>
    <n v="0"/>
    <n v="1392.8743287201894"/>
  </r>
  <r>
    <n v="7"/>
    <n v="7401"/>
    <s v="Maule"/>
    <s v="Linares"/>
    <x v="0"/>
    <x v="0"/>
    <n v="2"/>
    <s v="Vida"/>
    <n v="1"/>
    <s v="Violencia física"/>
    <s v="No sufrió antes ni durante el año pasado"/>
    <n v="270107"/>
    <s v="Atenciones médicas"/>
    <n v="270107006"/>
    <s v="Violencia Física"/>
    <n v="41170.670303157451"/>
    <n v="37206.952312408663"/>
    <n v="61524.042785274301"/>
  </r>
  <r>
    <n v="7"/>
    <n v="7401"/>
    <s v="Maule"/>
    <s v="Linares"/>
    <x v="0"/>
    <x v="0"/>
    <n v="2"/>
    <s v="Vida"/>
    <n v="1"/>
    <s v="Violencia física"/>
    <s v="Si sufrió antes o durante el año pasado"/>
    <n v="270107"/>
    <s v="Atenciones médicas"/>
    <n v="270107006"/>
    <s v="Violencia Física"/>
    <n v="8540.8580719605579"/>
    <n v="0"/>
    <n v="1392.8743287201894"/>
  </r>
  <r>
    <n v="7"/>
    <n v="7401"/>
    <s v="Maule"/>
    <s v="Linares"/>
    <x v="1"/>
    <x v="1"/>
    <n v="1"/>
    <s v="Año"/>
    <n v="1"/>
    <s v="Violencia física"/>
    <s v="No sufrió el año pasado"/>
    <n v="270107"/>
    <s v="Atenciones médicas"/>
    <n v="270107006"/>
    <s v="Violencia Física"/>
    <n v="49711.52837511801"/>
    <n v="37206.952312408663"/>
    <n v="61524.042785274301"/>
  </r>
  <r>
    <n v="7"/>
    <n v="7401"/>
    <s v="Maule"/>
    <s v="Linares"/>
    <x v="1"/>
    <x v="1"/>
    <n v="1"/>
    <s v="Año"/>
    <n v="1"/>
    <s v="Violencia física"/>
    <s v="Si sufrió el año pasado"/>
    <n v="270107"/>
    <s v="Atenciones médicas"/>
    <n v="270107006"/>
    <s v="Violencia Física"/>
    <n v="0"/>
    <n v="0"/>
    <n v="1392.8743287201894"/>
  </r>
  <r>
    <n v="7"/>
    <n v="7401"/>
    <s v="Maule"/>
    <s v="Linares"/>
    <x v="2"/>
    <x v="2"/>
    <n v="1"/>
    <s v="Año"/>
    <n v="1"/>
    <s v="Violencia física"/>
    <s v="No sufrió el año pasado"/>
    <n v="270107"/>
    <s v="Atenciones médicas"/>
    <n v="270107006"/>
    <s v="Violencia Física"/>
    <n v="45146.333787894684"/>
    <n v="37206.952312408663"/>
    <n v="61524.042785274301"/>
  </r>
  <r>
    <n v="7"/>
    <n v="7401"/>
    <s v="Maule"/>
    <s v="Linares"/>
    <x v="2"/>
    <x v="2"/>
    <n v="1"/>
    <s v="Año"/>
    <n v="1"/>
    <s v="Violencia física"/>
    <s v="Si sufrió el año pasado"/>
    <n v="270107"/>
    <s v="Atenciones médicas"/>
    <n v="270107006"/>
    <s v="Violencia Física"/>
    <n v="4565.1945872233291"/>
    <n v="0"/>
    <n v="1392.8743287201894"/>
  </r>
  <r>
    <n v="7"/>
    <n v="7401"/>
    <s v="Maule"/>
    <s v="Linares"/>
    <x v="3"/>
    <x v="3"/>
    <n v="2"/>
    <s v="Vida"/>
    <n v="3"/>
    <s v="Violencia sexual"/>
    <s v="No sufrió antes ni durante el año pasado"/>
    <n v="270107"/>
    <s v="Atenciones médicas"/>
    <n v="270107005"/>
    <s v="Otra violencia"/>
    <n v="32772.474562047624"/>
    <n v="18698.437168924473"/>
    <n v="53538.011991292791"/>
  </r>
  <r>
    <n v="7"/>
    <n v="7401"/>
    <s v="Maule"/>
    <s v="Linares"/>
    <x v="3"/>
    <x v="3"/>
    <n v="2"/>
    <s v="Vida"/>
    <n v="3"/>
    <s v="Violencia sexual"/>
    <s v="Si sufrió antes o durante el año pasado"/>
    <n v="270107"/>
    <s v="Atenciones médicas"/>
    <n v="270107005"/>
    <s v="Otra violencia"/>
    <n v="2611.9794398405538"/>
    <n v="1046.4979374447444"/>
    <n v="1392.8743287201894"/>
  </r>
  <r>
    <n v="7"/>
    <n v="7402"/>
    <s v="Maule"/>
    <s v="Colbún"/>
    <x v="0"/>
    <x v="0"/>
    <n v="1"/>
    <s v="Año"/>
    <n v="1"/>
    <s v="Violencia física"/>
    <s v="No sufrió el año pasado"/>
    <n v="270107"/>
    <s v="Atenciones médicas"/>
    <n v="270107006"/>
    <s v="Violencia Física"/>
    <n v="0"/>
    <n v="102892.72703613597"/>
    <n v="0"/>
  </r>
  <r>
    <n v="7"/>
    <n v="7402"/>
    <s v="Maule"/>
    <s v="Colbún"/>
    <x v="0"/>
    <x v="0"/>
    <n v="1"/>
    <s v="Año"/>
    <n v="1"/>
    <s v="Violencia física"/>
    <s v="Si sufrió el año pasado"/>
    <n v="270107"/>
    <s v="Atenciones médicas"/>
    <n v="270107006"/>
    <s v="Violencia Física"/>
    <n v="0"/>
    <n v="4784.3443522207617"/>
    <n v="0"/>
  </r>
  <r>
    <n v="7"/>
    <n v="7402"/>
    <s v="Maule"/>
    <s v="Colbún"/>
    <x v="0"/>
    <x v="0"/>
    <n v="2"/>
    <s v="Vida"/>
    <n v="1"/>
    <s v="Violencia física"/>
    <s v="No sufrió antes ni durante el año pasado"/>
    <n v="270107"/>
    <s v="Atenciones médicas"/>
    <n v="270107006"/>
    <s v="Violencia Física"/>
    <n v="0"/>
    <n v="88870.890623405736"/>
    <n v="0"/>
  </r>
  <r>
    <n v="7"/>
    <n v="7402"/>
    <s v="Maule"/>
    <s v="Colbún"/>
    <x v="0"/>
    <x v="0"/>
    <n v="2"/>
    <s v="Vida"/>
    <n v="1"/>
    <s v="Violencia física"/>
    <s v="Si sufrió antes o durante el año pasado"/>
    <n v="270107"/>
    <s v="Atenciones médicas"/>
    <n v="270107006"/>
    <s v="Violencia Física"/>
    <n v="0"/>
    <n v="18806.180764950961"/>
    <n v="0"/>
  </r>
  <r>
    <n v="7"/>
    <n v="7402"/>
    <s v="Maule"/>
    <s v="Colbún"/>
    <x v="1"/>
    <x v="1"/>
    <n v="1"/>
    <s v="Año"/>
    <n v="1"/>
    <s v="Violencia física"/>
    <s v="No sufrió el año pasado"/>
    <n v="270107"/>
    <s v="Atenciones médicas"/>
    <n v="270107006"/>
    <s v="Violencia Física"/>
    <n v="0"/>
    <n v="102892.72703613597"/>
    <n v="0"/>
  </r>
  <r>
    <n v="7"/>
    <n v="7402"/>
    <s v="Maule"/>
    <s v="Colbún"/>
    <x v="1"/>
    <x v="1"/>
    <n v="1"/>
    <s v="Año"/>
    <n v="1"/>
    <s v="Violencia física"/>
    <s v="Si sufrió el año pasado"/>
    <n v="270107"/>
    <s v="Atenciones médicas"/>
    <n v="270107006"/>
    <s v="Violencia Física"/>
    <n v="0"/>
    <n v="4784.3443522207617"/>
    <n v="0"/>
  </r>
  <r>
    <n v="7"/>
    <n v="7402"/>
    <s v="Maule"/>
    <s v="Colbún"/>
    <x v="2"/>
    <x v="2"/>
    <n v="1"/>
    <s v="Año"/>
    <n v="1"/>
    <s v="Violencia física"/>
    <s v="No sufrió el año pasado"/>
    <n v="270107"/>
    <s v="Atenciones médicas"/>
    <n v="270107006"/>
    <s v="Violencia Física"/>
    <n v="0"/>
    <n v="102892.72703613597"/>
    <n v="0"/>
  </r>
  <r>
    <n v="7"/>
    <n v="7402"/>
    <s v="Maule"/>
    <s v="Colbún"/>
    <x v="2"/>
    <x v="2"/>
    <n v="1"/>
    <s v="Año"/>
    <n v="1"/>
    <s v="Violencia física"/>
    <s v="Si sufrió el año pasado"/>
    <n v="270107"/>
    <s v="Atenciones médicas"/>
    <n v="270107006"/>
    <s v="Violencia Física"/>
    <n v="0"/>
    <n v="4784.3443522207617"/>
    <n v="0"/>
  </r>
  <r>
    <n v="7"/>
    <n v="7402"/>
    <s v="Maule"/>
    <s v="Colbún"/>
    <x v="3"/>
    <x v="3"/>
    <n v="2"/>
    <s v="Vida"/>
    <n v="3"/>
    <s v="Violencia sexual"/>
    <s v="No sufrió antes ni durante el año pasado"/>
    <n v="270107"/>
    <s v="Atenciones médicas"/>
    <n v="270107005"/>
    <s v="Otra violencia"/>
    <n v="0"/>
    <n v="81096.048866790807"/>
    <n v="0"/>
  </r>
  <r>
    <n v="7"/>
    <n v="7403"/>
    <s v="Maule"/>
    <s v="Longaví"/>
    <x v="0"/>
    <x v="0"/>
    <n v="1"/>
    <s v="Año"/>
    <n v="1"/>
    <s v="Violencia física"/>
    <s v="No sufrió el año pasado"/>
    <n v="270107"/>
    <s v="Atenciones médicas"/>
    <n v="270107006"/>
    <s v="Violencia Física"/>
    <n v="0"/>
    <n v="11038.209225748207"/>
    <n v="0"/>
  </r>
  <r>
    <n v="7"/>
    <n v="7403"/>
    <s v="Maule"/>
    <s v="Longaví"/>
    <x v="0"/>
    <x v="0"/>
    <n v="2"/>
    <s v="Vida"/>
    <n v="1"/>
    <s v="Violencia física"/>
    <s v="No sufrió antes ni durante el año pasado"/>
    <n v="270107"/>
    <s v="Atenciones médicas"/>
    <n v="270107006"/>
    <s v="Violencia Física"/>
    <n v="0"/>
    <n v="11038.209225748207"/>
    <n v="0"/>
  </r>
  <r>
    <n v="7"/>
    <n v="7403"/>
    <s v="Maule"/>
    <s v="Longaví"/>
    <x v="1"/>
    <x v="1"/>
    <n v="1"/>
    <s v="Año"/>
    <n v="1"/>
    <s v="Violencia física"/>
    <s v="No sufrió el año pasado"/>
    <n v="270107"/>
    <s v="Atenciones médicas"/>
    <n v="270107006"/>
    <s v="Violencia Física"/>
    <n v="0"/>
    <n v="11038.209225748207"/>
    <n v="0"/>
  </r>
  <r>
    <n v="7"/>
    <n v="7403"/>
    <s v="Maule"/>
    <s v="Longaví"/>
    <x v="2"/>
    <x v="2"/>
    <n v="1"/>
    <s v="Año"/>
    <n v="1"/>
    <s v="Violencia física"/>
    <s v="No sufrió el año pasado"/>
    <n v="270107"/>
    <s v="Atenciones médicas"/>
    <n v="270107006"/>
    <s v="Violencia Física"/>
    <n v="0"/>
    <n v="11038.209225748207"/>
    <n v="0"/>
  </r>
  <r>
    <n v="7"/>
    <n v="7403"/>
    <s v="Maule"/>
    <s v="Longaví"/>
    <x v="3"/>
    <x v="3"/>
    <n v="2"/>
    <s v="Vida"/>
    <n v="3"/>
    <s v="Violencia sexual"/>
    <s v="No sufrió antes ni durante el año pasado"/>
    <n v="270107"/>
    <s v="Atenciones médicas"/>
    <n v="270107005"/>
    <s v="Otra violencia"/>
    <n v="0"/>
    <n v="6367.8254396990378"/>
    <n v="0"/>
  </r>
  <r>
    <n v="7"/>
    <n v="7404"/>
    <s v="Maule"/>
    <s v="Parral"/>
    <x v="0"/>
    <x v="0"/>
    <n v="1"/>
    <s v="Año"/>
    <n v="1"/>
    <s v="Violencia física"/>
    <s v="No sufrió el año pasado"/>
    <n v="270107"/>
    <s v="Atenciones médicas"/>
    <n v="270107006"/>
    <s v="Violencia Física"/>
    <n v="41390.384433739491"/>
    <n v="64604.257037993717"/>
    <n v="29023.701995035419"/>
  </r>
  <r>
    <n v="7"/>
    <n v="7404"/>
    <s v="Maule"/>
    <s v="Parral"/>
    <x v="0"/>
    <x v="0"/>
    <n v="2"/>
    <s v="Vida"/>
    <n v="1"/>
    <s v="Violencia física"/>
    <s v="No sufrió antes ni durante el año pasado"/>
    <n v="270107"/>
    <s v="Atenciones médicas"/>
    <n v="270107006"/>
    <s v="Violencia Física"/>
    <n v="41390.384433739491"/>
    <n v="64604.257037993717"/>
    <n v="27321.209116652022"/>
  </r>
  <r>
    <n v="7"/>
    <n v="7404"/>
    <s v="Maule"/>
    <s v="Parral"/>
    <x v="0"/>
    <x v="0"/>
    <n v="2"/>
    <s v="Vida"/>
    <n v="1"/>
    <s v="Violencia física"/>
    <s v="Si sufrió antes o durante el año pasado"/>
    <n v="270107"/>
    <s v="Atenciones médicas"/>
    <n v="270107006"/>
    <s v="Violencia Física"/>
    <n v="0"/>
    <n v="0"/>
    <n v="1702.4928783833982"/>
  </r>
  <r>
    <n v="7"/>
    <n v="7404"/>
    <s v="Maule"/>
    <s v="Parral"/>
    <x v="1"/>
    <x v="1"/>
    <n v="1"/>
    <s v="Año"/>
    <n v="1"/>
    <s v="Violencia física"/>
    <s v="No sufrió el año pasado"/>
    <n v="270107"/>
    <s v="Atenciones médicas"/>
    <n v="270107006"/>
    <s v="Violencia Física"/>
    <n v="41390.384433739491"/>
    <n v="64604.257037993717"/>
    <n v="29023.701995035419"/>
  </r>
  <r>
    <n v="7"/>
    <n v="7404"/>
    <s v="Maule"/>
    <s v="Parral"/>
    <x v="2"/>
    <x v="2"/>
    <n v="1"/>
    <s v="Año"/>
    <n v="1"/>
    <s v="Violencia física"/>
    <s v="No sufrió el año pasado"/>
    <n v="270107"/>
    <s v="Atenciones médicas"/>
    <n v="270107006"/>
    <s v="Violencia Física"/>
    <n v="41390.384433739491"/>
    <n v="64604.257037993717"/>
    <n v="29023.701995035419"/>
  </r>
  <r>
    <n v="7"/>
    <n v="7404"/>
    <s v="Maule"/>
    <s v="Parral"/>
    <x v="3"/>
    <x v="3"/>
    <n v="2"/>
    <s v="Vida"/>
    <n v="3"/>
    <s v="Violencia sexual"/>
    <s v="No sufrió antes ni durante el año pasado"/>
    <n v="270107"/>
    <s v="Atenciones médicas"/>
    <n v="270107005"/>
    <s v="Otra violencia"/>
    <n v="23056.578823084914"/>
    <n v="43010.846538584097"/>
    <n v="27321.209116652022"/>
  </r>
  <r>
    <n v="7"/>
    <n v="7404"/>
    <s v="Maule"/>
    <s v="Parral"/>
    <x v="3"/>
    <x v="3"/>
    <n v="2"/>
    <s v="Vida"/>
    <n v="3"/>
    <s v="Violencia sexual"/>
    <s v="Si sufrió antes o durante el año pasado"/>
    <n v="270107"/>
    <s v="Atenciones médicas"/>
    <n v="270107005"/>
    <s v="Otra violencia"/>
    <n v="1369.6042316047983"/>
    <n v="0"/>
    <n v="1702.4928783833982"/>
  </r>
  <r>
    <n v="7"/>
    <n v="7405"/>
    <s v="Maule"/>
    <s v="Retiro"/>
    <x v="0"/>
    <x v="0"/>
    <n v="1"/>
    <s v="Año"/>
    <n v="1"/>
    <s v="Violencia física"/>
    <s v="No sufrió el año pasado"/>
    <n v="270107"/>
    <s v="Atenciones médicas"/>
    <n v="270107006"/>
    <s v="Violencia Física"/>
    <n v="0"/>
    <n v="21200.46905332285"/>
    <n v="0"/>
  </r>
  <r>
    <n v="7"/>
    <n v="7405"/>
    <s v="Maule"/>
    <s v="Retiro"/>
    <x v="0"/>
    <x v="0"/>
    <n v="2"/>
    <s v="Vida"/>
    <n v="1"/>
    <s v="Violencia física"/>
    <s v="No sufrió antes ni durante el año pasado"/>
    <n v="270107"/>
    <s v="Atenciones médicas"/>
    <n v="270107006"/>
    <s v="Violencia Física"/>
    <n v="0"/>
    <n v="21200.46905332285"/>
    <n v="0"/>
  </r>
  <r>
    <n v="7"/>
    <n v="7405"/>
    <s v="Maule"/>
    <s v="Retiro"/>
    <x v="1"/>
    <x v="1"/>
    <n v="1"/>
    <s v="Año"/>
    <n v="1"/>
    <s v="Violencia física"/>
    <s v="No sufrió el año pasado"/>
    <n v="270107"/>
    <s v="Atenciones médicas"/>
    <n v="270107006"/>
    <s v="Violencia Física"/>
    <n v="0"/>
    <n v="21200.46905332285"/>
    <n v="0"/>
  </r>
  <r>
    <n v="7"/>
    <n v="7405"/>
    <s v="Maule"/>
    <s v="Retiro"/>
    <x v="2"/>
    <x v="2"/>
    <n v="1"/>
    <s v="Año"/>
    <n v="1"/>
    <s v="Violencia física"/>
    <s v="No sufrió el año pasado"/>
    <n v="270107"/>
    <s v="Atenciones médicas"/>
    <n v="270107006"/>
    <s v="Violencia Física"/>
    <n v="0"/>
    <n v="21200.46905332285"/>
    <n v="0"/>
  </r>
  <r>
    <n v="7"/>
    <n v="7405"/>
    <s v="Maule"/>
    <s v="Retiro"/>
    <x v="3"/>
    <x v="3"/>
    <n v="2"/>
    <s v="Vida"/>
    <n v="3"/>
    <s v="Violencia sexual"/>
    <s v="No sufrió antes ni durante el año pasado"/>
    <n v="270107"/>
    <s v="Atenciones médicas"/>
    <n v="270107005"/>
    <s v="Otra violencia"/>
    <n v="0"/>
    <n v="6221.922008856297"/>
    <n v="0"/>
  </r>
  <r>
    <n v="7"/>
    <n v="7406"/>
    <s v="Maule"/>
    <s v="San Javier"/>
    <x v="0"/>
    <x v="0"/>
    <n v="1"/>
    <s v="Año"/>
    <n v="1"/>
    <s v="Violencia física"/>
    <s v="No sufrió el año pasado"/>
    <n v="270107"/>
    <s v="Atenciones médicas"/>
    <n v="270107006"/>
    <s v="Violencia Física"/>
    <n v="32987.743267583362"/>
    <n v="63617.240866630767"/>
    <n v="20936.92769339685"/>
  </r>
  <r>
    <n v="7"/>
    <n v="7406"/>
    <s v="Maule"/>
    <s v="San Javier"/>
    <x v="0"/>
    <x v="0"/>
    <n v="2"/>
    <s v="Vida"/>
    <n v="1"/>
    <s v="Violencia física"/>
    <s v="No sufrió antes ni durante el año pasado"/>
    <n v="270107"/>
    <s v="Atenciones médicas"/>
    <n v="270107006"/>
    <s v="Violencia Física"/>
    <n v="27707.24421209858"/>
    <n v="63617.240866630767"/>
    <n v="20936.92769339685"/>
  </r>
  <r>
    <n v="7"/>
    <n v="7406"/>
    <s v="Maule"/>
    <s v="San Javier"/>
    <x v="0"/>
    <x v="0"/>
    <n v="2"/>
    <s v="Vida"/>
    <n v="1"/>
    <s v="Violencia física"/>
    <s v="Si sufrió antes o durante el año pasado"/>
    <n v="270107"/>
    <s v="Atenciones médicas"/>
    <n v="270107006"/>
    <s v="Violencia Física"/>
    <n v="5280.4990554847782"/>
    <n v="0"/>
    <n v="0"/>
  </r>
  <r>
    <n v="7"/>
    <n v="7406"/>
    <s v="Maule"/>
    <s v="San Javier"/>
    <x v="1"/>
    <x v="1"/>
    <n v="1"/>
    <s v="Año"/>
    <n v="1"/>
    <s v="Violencia física"/>
    <s v="No sufrió el año pasado"/>
    <n v="270107"/>
    <s v="Atenciones médicas"/>
    <n v="270107006"/>
    <s v="Violencia Física"/>
    <n v="32987.743267583362"/>
    <n v="63617.240866630767"/>
    <n v="20936.92769339685"/>
  </r>
  <r>
    <n v="7"/>
    <n v="7406"/>
    <s v="Maule"/>
    <s v="San Javier"/>
    <x v="2"/>
    <x v="2"/>
    <n v="1"/>
    <s v="Año"/>
    <n v="1"/>
    <s v="Violencia física"/>
    <s v="No sufrió el año pasado"/>
    <n v="270107"/>
    <s v="Atenciones médicas"/>
    <n v="270107006"/>
    <s v="Violencia Física"/>
    <n v="32987.743267583362"/>
    <n v="63617.240866630767"/>
    <n v="20936.92769339685"/>
  </r>
  <r>
    <n v="7"/>
    <n v="7406"/>
    <s v="Maule"/>
    <s v="San Javier"/>
    <x v="3"/>
    <x v="3"/>
    <n v="2"/>
    <s v="Vida"/>
    <n v="3"/>
    <s v="Violencia sexual"/>
    <s v="No sufrió antes ni durante el año pasado"/>
    <n v="270107"/>
    <s v="Atenciones médicas"/>
    <n v="270107005"/>
    <s v="Otra violencia"/>
    <n v="15929.359047577209"/>
    <n v="29635.943639706944"/>
    <n v="19403.929296413749"/>
  </r>
  <r>
    <n v="7"/>
    <n v="7406"/>
    <s v="Maule"/>
    <s v="San Javier"/>
    <x v="3"/>
    <x v="3"/>
    <n v="2"/>
    <s v="Vida"/>
    <n v="3"/>
    <s v="Violencia sexual"/>
    <s v="Si sufrió antes o durante el año pasado"/>
    <n v="270107"/>
    <s v="Atenciones médicas"/>
    <n v="270107005"/>
    <s v="Otra violencia"/>
    <n v="4098.7567543821115"/>
    <n v="0"/>
    <n v="1532.9983969831035"/>
  </r>
  <r>
    <n v="8"/>
    <n v="8101"/>
    <s v="Biobío"/>
    <s v="Concepción"/>
    <x v="0"/>
    <x v="0"/>
    <n v="1"/>
    <s v="Año"/>
    <n v="1"/>
    <s v="Violencia física"/>
    <s v="No sufrió el año pasado"/>
    <n v="270107"/>
    <s v="Atenciones médicas"/>
    <n v="270107006"/>
    <s v="Violencia Física"/>
    <n v="60535.317112623845"/>
    <n v="72734.255671241655"/>
    <n v="52919.243787193976"/>
  </r>
  <r>
    <n v="8"/>
    <n v="8101"/>
    <s v="Biobío"/>
    <s v="Concepción"/>
    <x v="0"/>
    <x v="0"/>
    <n v="1"/>
    <s v="Año"/>
    <n v="1"/>
    <s v="Violencia física"/>
    <s v="Si sufrió el año pasado"/>
    <n v="270107"/>
    <s v="Atenciones médicas"/>
    <n v="270107006"/>
    <s v="Violencia Física"/>
    <n v="4218.3392869178406"/>
    <n v="0"/>
    <n v="1976.1236093173507"/>
  </r>
  <r>
    <n v="8"/>
    <n v="8101"/>
    <s v="Biobío"/>
    <s v="Concepción"/>
    <x v="0"/>
    <x v="0"/>
    <n v="2"/>
    <s v="Vida"/>
    <n v="1"/>
    <s v="Violencia física"/>
    <s v="No sufrió antes ni durante el año pasado"/>
    <n v="270107"/>
    <s v="Atenciones médicas"/>
    <n v="270107006"/>
    <s v="Violencia Física"/>
    <n v="55609.287591831235"/>
    <n v="63879.461608614096"/>
    <n v="45769.516537852622"/>
  </r>
  <r>
    <n v="8"/>
    <n v="8101"/>
    <s v="Biobío"/>
    <s v="Concepción"/>
    <x v="0"/>
    <x v="0"/>
    <n v="2"/>
    <s v="Vida"/>
    <n v="1"/>
    <s v="Violencia física"/>
    <s v="Si sufrió antes o durante el año pasado"/>
    <n v="270107"/>
    <s v="Atenciones médicas"/>
    <n v="270107006"/>
    <s v="Violencia Física"/>
    <n v="9144.3688077104543"/>
    <n v="8854.794062627534"/>
    <n v="9125.8508586587104"/>
  </r>
  <r>
    <n v="8"/>
    <n v="8101"/>
    <s v="Biobío"/>
    <s v="Concepción"/>
    <x v="1"/>
    <x v="1"/>
    <n v="1"/>
    <s v="Año"/>
    <n v="1"/>
    <s v="Violencia física"/>
    <s v="No sufrió el año pasado"/>
    <n v="270107"/>
    <s v="Atenciones médicas"/>
    <n v="270107006"/>
    <s v="Violencia Física"/>
    <n v="62367.729325335313"/>
    <n v="72734.255671241655"/>
    <n v="53646.005186675422"/>
  </r>
  <r>
    <n v="8"/>
    <n v="8101"/>
    <s v="Biobío"/>
    <s v="Concepción"/>
    <x v="1"/>
    <x v="1"/>
    <n v="1"/>
    <s v="Año"/>
    <n v="1"/>
    <s v="Violencia física"/>
    <s v="Si sufrió el año pasado"/>
    <n v="270107"/>
    <s v="Atenciones médicas"/>
    <n v="270107006"/>
    <s v="Violencia Física"/>
    <n v="2385.9270742063759"/>
    <n v="0"/>
    <n v="1249.3622098359033"/>
  </r>
  <r>
    <n v="8"/>
    <n v="8101"/>
    <s v="Biobío"/>
    <s v="Concepción"/>
    <x v="2"/>
    <x v="2"/>
    <n v="1"/>
    <s v="Año"/>
    <n v="1"/>
    <s v="Violencia física"/>
    <s v="No sufrió el año pasado"/>
    <n v="270107"/>
    <s v="Atenciones médicas"/>
    <n v="270107006"/>
    <s v="Violencia Física"/>
    <n v="61815.899440587717"/>
    <n v="72734.255671241655"/>
    <n v="52919.243787193976"/>
  </r>
  <r>
    <n v="8"/>
    <n v="8101"/>
    <s v="Biobío"/>
    <s v="Concepción"/>
    <x v="2"/>
    <x v="2"/>
    <n v="1"/>
    <s v="Año"/>
    <n v="1"/>
    <s v="Violencia física"/>
    <s v="Si sufrió el año pasado"/>
    <n v="270107"/>
    <s v="Atenciones médicas"/>
    <n v="270107006"/>
    <s v="Violencia Física"/>
    <n v="2937.7569589539667"/>
    <n v="0"/>
    <n v="1976.1236093173507"/>
  </r>
  <r>
    <n v="8"/>
    <n v="8101"/>
    <s v="Biobío"/>
    <s v="Concepción"/>
    <x v="3"/>
    <x v="3"/>
    <n v="2"/>
    <s v="Vida"/>
    <n v="3"/>
    <s v="Violencia sexual"/>
    <s v="No sufrió antes ni durante el año pasado"/>
    <n v="270107"/>
    <s v="Atenciones médicas"/>
    <n v="270107005"/>
    <s v="Otra violencia"/>
    <n v="45891.184201658019"/>
    <n v="41435.972701491592"/>
    <n v="47080.131618851083"/>
  </r>
  <r>
    <n v="8"/>
    <n v="8101"/>
    <s v="Biobío"/>
    <s v="Concepción"/>
    <x v="3"/>
    <x v="3"/>
    <n v="2"/>
    <s v="Vida"/>
    <n v="3"/>
    <s v="Violencia sexual"/>
    <s v="Si sufrió antes o durante el año pasado"/>
    <n v="270107"/>
    <s v="Atenciones médicas"/>
    <n v="270107005"/>
    <s v="Otra violencia"/>
    <n v="8621.1835276673173"/>
    <n v="4831.9600685096884"/>
    <n v="7088.4743781788029"/>
  </r>
  <r>
    <n v="8"/>
    <n v="8102"/>
    <s v="Biobío"/>
    <s v="Coronel"/>
    <x v="0"/>
    <x v="0"/>
    <n v="1"/>
    <s v="Año"/>
    <n v="1"/>
    <s v="Violencia física"/>
    <s v="No sufrió el año pasado"/>
    <n v="270107"/>
    <s v="Atenciones médicas"/>
    <n v="270107006"/>
    <s v="Violencia Física"/>
    <n v="52996.144326772512"/>
    <n v="27065.793363849985"/>
    <n v="85375.585047696091"/>
  </r>
  <r>
    <n v="8"/>
    <n v="8102"/>
    <s v="Biobío"/>
    <s v="Coronel"/>
    <x v="0"/>
    <x v="0"/>
    <n v="1"/>
    <s v="Año"/>
    <n v="1"/>
    <s v="Violencia física"/>
    <s v="Si sufrió el año pasado"/>
    <n v="270107"/>
    <s v="Atenciones médicas"/>
    <n v="270107006"/>
    <s v="Violencia Física"/>
    <n v="0"/>
    <n v="7824.9690112123835"/>
    <n v="6817.7388980685519"/>
  </r>
  <r>
    <n v="8"/>
    <n v="8102"/>
    <s v="Biobío"/>
    <s v="Coronel"/>
    <x v="0"/>
    <x v="0"/>
    <n v="2"/>
    <s v="Vida"/>
    <n v="1"/>
    <s v="Violencia física"/>
    <s v="No sufrió antes ni durante el año pasado"/>
    <n v="270107"/>
    <s v="Atenciones médicas"/>
    <n v="270107006"/>
    <s v="Violencia Física"/>
    <n v="28693.617092923407"/>
    <n v="16787.102153194963"/>
    <n v="76391.628106909295"/>
  </r>
  <r>
    <n v="8"/>
    <n v="8102"/>
    <s v="Biobío"/>
    <s v="Coronel"/>
    <x v="0"/>
    <x v="0"/>
    <n v="2"/>
    <s v="Vida"/>
    <n v="1"/>
    <s v="Violencia física"/>
    <s v="Si sufrió antes o durante el año pasado"/>
    <n v="270107"/>
    <s v="Atenciones médicas"/>
    <n v="270107006"/>
    <s v="Violencia Física"/>
    <n v="24302.527233849109"/>
    <n v="18103.660221867409"/>
    <n v="15801.695838855367"/>
  </r>
  <r>
    <n v="8"/>
    <n v="8102"/>
    <s v="Biobío"/>
    <s v="Coronel"/>
    <x v="1"/>
    <x v="1"/>
    <n v="1"/>
    <s v="Año"/>
    <n v="1"/>
    <s v="Violencia física"/>
    <s v="No sufrió el año pasado"/>
    <n v="270107"/>
    <s v="Atenciones médicas"/>
    <n v="270107006"/>
    <s v="Violencia Física"/>
    <n v="52996.144326772512"/>
    <n v="28638.704045208044"/>
    <n v="89105.68224520325"/>
  </r>
  <r>
    <n v="8"/>
    <n v="8102"/>
    <s v="Biobío"/>
    <s v="Coronel"/>
    <x v="1"/>
    <x v="1"/>
    <n v="1"/>
    <s v="Año"/>
    <n v="1"/>
    <s v="Violencia física"/>
    <s v="Si sufrió el año pasado"/>
    <n v="270107"/>
    <s v="Atenciones médicas"/>
    <n v="270107006"/>
    <s v="Violencia Física"/>
    <n v="0"/>
    <n v="6252.0583298543233"/>
    <n v="3087.6417005613894"/>
  </r>
  <r>
    <n v="8"/>
    <n v="8102"/>
    <s v="Biobío"/>
    <s v="Coronel"/>
    <x v="2"/>
    <x v="2"/>
    <n v="1"/>
    <s v="Año"/>
    <n v="1"/>
    <s v="Violencia física"/>
    <s v="No sufrió el año pasado"/>
    <n v="270107"/>
    <s v="Atenciones médicas"/>
    <n v="270107006"/>
    <s v="Violencia Física"/>
    <n v="52996.144326772512"/>
    <n v="33317.85169370431"/>
    <n v="85375.585047696091"/>
  </r>
  <r>
    <n v="8"/>
    <n v="8102"/>
    <s v="Biobío"/>
    <s v="Coronel"/>
    <x v="2"/>
    <x v="2"/>
    <n v="1"/>
    <s v="Año"/>
    <n v="1"/>
    <s v="Violencia física"/>
    <s v="Si sufrió el año pasado"/>
    <n v="270107"/>
    <s v="Atenciones médicas"/>
    <n v="270107006"/>
    <s v="Violencia Física"/>
    <n v="0"/>
    <n v="1572.9106813580588"/>
    <n v="6817.7388980685519"/>
  </r>
  <r>
    <n v="8"/>
    <n v="8102"/>
    <s v="Biobío"/>
    <s v="Coronel"/>
    <x v="3"/>
    <x v="3"/>
    <n v="2"/>
    <s v="Vida"/>
    <n v="3"/>
    <s v="Violencia sexual"/>
    <s v="No sufrió antes ni durante el año pasado"/>
    <n v="270107"/>
    <s v="Atenciones médicas"/>
    <n v="270107005"/>
    <s v="Otra violencia"/>
    <n v="31837.085178388024"/>
    <n v="18145.23712075892"/>
    <n v="76065.163082010156"/>
  </r>
  <r>
    <n v="8"/>
    <n v="8102"/>
    <s v="Biobío"/>
    <s v="Coronel"/>
    <x v="3"/>
    <x v="3"/>
    <n v="2"/>
    <s v="Vida"/>
    <n v="3"/>
    <s v="Violencia sexual"/>
    <s v="Si sufrió antes o durante el año pasado"/>
    <n v="270107"/>
    <s v="Atenciones médicas"/>
    <n v="270107005"/>
    <s v="Otra violencia"/>
    <n v="10524.80932096375"/>
    <n v="2565.2038694963312"/>
    <n v="16128.160863754501"/>
  </r>
  <r>
    <n v="8"/>
    <n v="8103"/>
    <s v="Biobío"/>
    <s v="Chiguayante"/>
    <x v="0"/>
    <x v="0"/>
    <n v="1"/>
    <s v="Año"/>
    <n v="1"/>
    <s v="Violencia física"/>
    <s v="No sufrió el año pasado"/>
    <n v="270107"/>
    <s v="Atenciones médicas"/>
    <n v="270107006"/>
    <s v="Violencia Física"/>
    <n v="56365.881082034437"/>
    <n v="125976.53863331607"/>
    <n v="57688.874727649847"/>
  </r>
  <r>
    <n v="8"/>
    <n v="8103"/>
    <s v="Biobío"/>
    <s v="Chiguayante"/>
    <x v="0"/>
    <x v="0"/>
    <n v="1"/>
    <s v="Año"/>
    <n v="1"/>
    <s v="Violencia física"/>
    <s v="Si sufrió el año pasado"/>
    <n v="270107"/>
    <s v="Atenciones médicas"/>
    <n v="270107006"/>
    <s v="Violencia Física"/>
    <n v="7160.6516898520695"/>
    <n v="0"/>
    <n v="0"/>
  </r>
  <r>
    <n v="8"/>
    <n v="8103"/>
    <s v="Biobío"/>
    <s v="Chiguayante"/>
    <x v="0"/>
    <x v="0"/>
    <n v="2"/>
    <s v="Vida"/>
    <n v="1"/>
    <s v="Violencia física"/>
    <s v="No sufrió antes ni durante el año pasado"/>
    <n v="270107"/>
    <s v="Atenciones médicas"/>
    <n v="270107006"/>
    <s v="Violencia Física"/>
    <n v="43627.505015542672"/>
    <n v="125976.53863331607"/>
    <n v="49579.313898147746"/>
  </r>
  <r>
    <n v="8"/>
    <n v="8103"/>
    <s v="Biobío"/>
    <s v="Chiguayante"/>
    <x v="0"/>
    <x v="0"/>
    <n v="2"/>
    <s v="Vida"/>
    <n v="1"/>
    <s v="Violencia física"/>
    <s v="Si sufrió antes o durante el año pasado"/>
    <n v="270107"/>
    <s v="Atenciones médicas"/>
    <n v="270107006"/>
    <s v="Violencia Física"/>
    <n v="19899.027756343836"/>
    <n v="0"/>
    <n v="8109.5608295020957"/>
  </r>
  <r>
    <n v="8"/>
    <n v="8103"/>
    <s v="Biobío"/>
    <s v="Chiguayante"/>
    <x v="1"/>
    <x v="1"/>
    <n v="1"/>
    <s v="Año"/>
    <n v="1"/>
    <s v="Violencia física"/>
    <s v="No sufrió el año pasado"/>
    <n v="270107"/>
    <s v="Atenciones médicas"/>
    <n v="270107006"/>
    <s v="Violencia Física"/>
    <n v="61414.493264842698"/>
    <n v="125976.53863331607"/>
    <n v="57688.874727649847"/>
  </r>
  <r>
    <n v="8"/>
    <n v="8103"/>
    <s v="Biobío"/>
    <s v="Chiguayante"/>
    <x v="1"/>
    <x v="1"/>
    <n v="1"/>
    <s v="Año"/>
    <n v="1"/>
    <s v="Violencia física"/>
    <s v="Si sufrió el año pasado"/>
    <n v="270107"/>
    <s v="Atenciones médicas"/>
    <n v="270107006"/>
    <s v="Violencia Física"/>
    <n v="2112.0395070438062"/>
    <n v="0"/>
    <n v="0"/>
  </r>
  <r>
    <n v="8"/>
    <n v="8103"/>
    <s v="Biobío"/>
    <s v="Chiguayante"/>
    <x v="2"/>
    <x v="2"/>
    <n v="1"/>
    <s v="Año"/>
    <n v="1"/>
    <s v="Violencia física"/>
    <s v="No sufrió el año pasado"/>
    <n v="270107"/>
    <s v="Atenciones médicas"/>
    <n v="270107006"/>
    <s v="Violencia Física"/>
    <n v="56365.881082034437"/>
    <n v="125976.53863331607"/>
    <n v="57688.874727649847"/>
  </r>
  <r>
    <n v="8"/>
    <n v="8103"/>
    <s v="Biobío"/>
    <s v="Chiguayante"/>
    <x v="2"/>
    <x v="2"/>
    <n v="1"/>
    <s v="Año"/>
    <n v="1"/>
    <s v="Violencia física"/>
    <s v="Si sufrió el año pasado"/>
    <n v="270107"/>
    <s v="Atenciones médicas"/>
    <n v="270107006"/>
    <s v="Violencia Física"/>
    <n v="7160.6516898520695"/>
    <n v="0"/>
    <n v="0"/>
  </r>
  <r>
    <n v="8"/>
    <n v="8103"/>
    <s v="Biobío"/>
    <s v="Chiguayante"/>
    <x v="3"/>
    <x v="3"/>
    <n v="2"/>
    <s v="Vida"/>
    <n v="3"/>
    <s v="Violencia sexual"/>
    <s v="No sufrió antes ni durante el año pasado"/>
    <n v="270107"/>
    <s v="Atenciones médicas"/>
    <n v="270107005"/>
    <s v="Otra violencia"/>
    <n v="45210.432328755043"/>
    <n v="43131.609877322873"/>
    <n v="53728.873917683923"/>
  </r>
  <r>
    <n v="8"/>
    <n v="8103"/>
    <s v="Biobío"/>
    <s v="Chiguayante"/>
    <x v="3"/>
    <x v="3"/>
    <n v="2"/>
    <s v="Vida"/>
    <n v="3"/>
    <s v="Violencia sexual"/>
    <s v="Si sufrió antes o durante el año pasado"/>
    <n v="270107"/>
    <s v="Atenciones médicas"/>
    <n v="270107005"/>
    <s v="Otra violencia"/>
    <n v="1946.6919464714831"/>
    <n v="0"/>
    <n v="3960.0008099659299"/>
  </r>
  <r>
    <n v="8"/>
    <n v="8105"/>
    <s v="Biobío"/>
    <s v="Hualqui"/>
    <x v="0"/>
    <x v="0"/>
    <n v="1"/>
    <s v="Año"/>
    <n v="1"/>
    <s v="Violencia física"/>
    <s v="No sufrió el año pasado"/>
    <n v="270107"/>
    <s v="Atenciones médicas"/>
    <n v="270107006"/>
    <s v="Violencia Física"/>
    <n v="0"/>
    <n v="40837.28747419329"/>
    <n v="34616.144724840378"/>
  </r>
  <r>
    <n v="8"/>
    <n v="8105"/>
    <s v="Biobío"/>
    <s v="Hualqui"/>
    <x v="0"/>
    <x v="0"/>
    <n v="1"/>
    <s v="Año"/>
    <n v="1"/>
    <s v="Violencia física"/>
    <s v="Si sufrió el año pasado"/>
    <n v="270107"/>
    <s v="Atenciones médicas"/>
    <n v="270107006"/>
    <s v="Violencia Física"/>
    <n v="0"/>
    <n v="0"/>
    <n v="11333.214849282906"/>
  </r>
  <r>
    <n v="8"/>
    <n v="8105"/>
    <s v="Biobío"/>
    <s v="Hualqui"/>
    <x v="0"/>
    <x v="0"/>
    <n v="2"/>
    <s v="Vida"/>
    <n v="1"/>
    <s v="Violencia física"/>
    <s v="No sufrió antes ni durante el año pasado"/>
    <n v="270107"/>
    <s v="Atenciones médicas"/>
    <n v="270107006"/>
    <s v="Violencia Física"/>
    <n v="0"/>
    <n v="40837.28747419329"/>
    <n v="34616.144724840378"/>
  </r>
  <r>
    <n v="8"/>
    <n v="8105"/>
    <s v="Biobío"/>
    <s v="Hualqui"/>
    <x v="0"/>
    <x v="0"/>
    <n v="2"/>
    <s v="Vida"/>
    <n v="1"/>
    <s v="Violencia física"/>
    <s v="Si sufrió antes o durante el año pasado"/>
    <n v="270107"/>
    <s v="Atenciones médicas"/>
    <n v="270107006"/>
    <s v="Violencia Física"/>
    <n v="0"/>
    <n v="0"/>
    <n v="11333.214849282906"/>
  </r>
  <r>
    <n v="8"/>
    <n v="8105"/>
    <s v="Biobío"/>
    <s v="Hualqui"/>
    <x v="1"/>
    <x v="1"/>
    <n v="1"/>
    <s v="Año"/>
    <n v="1"/>
    <s v="Violencia física"/>
    <s v="No sufrió el año pasado"/>
    <n v="270107"/>
    <s v="Atenciones médicas"/>
    <n v="270107006"/>
    <s v="Violencia Física"/>
    <n v="0"/>
    <n v="40837.28747419329"/>
    <n v="34616.144724840378"/>
  </r>
  <r>
    <n v="8"/>
    <n v="8105"/>
    <s v="Biobío"/>
    <s v="Hualqui"/>
    <x v="1"/>
    <x v="1"/>
    <n v="1"/>
    <s v="Año"/>
    <n v="1"/>
    <s v="Violencia física"/>
    <s v="Si sufrió el año pasado"/>
    <n v="270107"/>
    <s v="Atenciones médicas"/>
    <n v="270107006"/>
    <s v="Violencia Física"/>
    <n v="0"/>
    <n v="0"/>
    <n v="11333.214849282906"/>
  </r>
  <r>
    <n v="8"/>
    <n v="8105"/>
    <s v="Biobío"/>
    <s v="Hualqui"/>
    <x v="2"/>
    <x v="2"/>
    <n v="1"/>
    <s v="Año"/>
    <n v="1"/>
    <s v="Violencia física"/>
    <s v="No sufrió el año pasado"/>
    <n v="270107"/>
    <s v="Atenciones médicas"/>
    <n v="270107006"/>
    <s v="Violencia Física"/>
    <n v="0"/>
    <n v="40837.28747419329"/>
    <n v="34616.144724840378"/>
  </r>
  <r>
    <n v="8"/>
    <n v="8105"/>
    <s v="Biobío"/>
    <s v="Hualqui"/>
    <x v="2"/>
    <x v="2"/>
    <n v="1"/>
    <s v="Año"/>
    <n v="1"/>
    <s v="Violencia física"/>
    <s v="Si sufrió el año pasado"/>
    <n v="270107"/>
    <s v="Atenciones médicas"/>
    <n v="270107006"/>
    <s v="Violencia Física"/>
    <n v="0"/>
    <n v="0"/>
    <n v="11333.214849282906"/>
  </r>
  <r>
    <n v="8"/>
    <n v="8105"/>
    <s v="Biobío"/>
    <s v="Hualqui"/>
    <x v="3"/>
    <x v="3"/>
    <n v="2"/>
    <s v="Vida"/>
    <n v="3"/>
    <s v="Violencia sexual"/>
    <s v="No sufrió antes ni durante el año pasado"/>
    <n v="270107"/>
    <s v="Atenciones médicas"/>
    <n v="270107005"/>
    <s v="Otra violencia"/>
    <n v="0"/>
    <n v="20935.123103041104"/>
    <n v="34616.144724840378"/>
  </r>
  <r>
    <n v="8"/>
    <n v="8105"/>
    <s v="Biobío"/>
    <s v="Hualqui"/>
    <x v="3"/>
    <x v="3"/>
    <n v="2"/>
    <s v="Vida"/>
    <n v="3"/>
    <s v="Violencia sexual"/>
    <s v="Si sufrió antes o durante el año pasado"/>
    <n v="270107"/>
    <s v="Atenciones médicas"/>
    <n v="270107005"/>
    <s v="Otra violencia"/>
    <n v="0"/>
    <n v="0"/>
    <n v="11333.214849282906"/>
  </r>
  <r>
    <n v="8"/>
    <n v="8106"/>
    <s v="Biobío"/>
    <s v="Lota"/>
    <x v="0"/>
    <x v="0"/>
    <n v="1"/>
    <s v="Año"/>
    <n v="1"/>
    <s v="Violencia física"/>
    <s v="No sufrió el año pasado"/>
    <n v="270107"/>
    <s v="Atenciones médicas"/>
    <n v="270107006"/>
    <s v="Violencia Física"/>
    <n v="61489.771965124077"/>
    <n v="18358.703727757624"/>
    <n v="77065.213909927479"/>
  </r>
  <r>
    <n v="8"/>
    <n v="8106"/>
    <s v="Biobío"/>
    <s v="Lota"/>
    <x v="0"/>
    <x v="0"/>
    <n v="1"/>
    <s v="Año"/>
    <n v="1"/>
    <s v="Violencia física"/>
    <s v="Si sufrió el año pasado"/>
    <n v="270107"/>
    <s v="Atenciones médicas"/>
    <n v="270107006"/>
    <s v="Violencia Física"/>
    <n v="9154.929577464789"/>
    <n v="16712.319801024336"/>
    <n v="0"/>
  </r>
  <r>
    <n v="8"/>
    <n v="8106"/>
    <s v="Biobío"/>
    <s v="Lota"/>
    <x v="0"/>
    <x v="0"/>
    <n v="2"/>
    <s v="Vida"/>
    <n v="1"/>
    <s v="Violencia física"/>
    <s v="No sufrió antes ni durante el año pasado"/>
    <n v="270107"/>
    <s v="Atenciones médicas"/>
    <n v="270107006"/>
    <s v="Violencia Física"/>
    <n v="28475.016767270288"/>
    <n v="13580.055614853774"/>
    <n v="65864.847973593147"/>
  </r>
  <r>
    <n v="8"/>
    <n v="8106"/>
    <s v="Biobío"/>
    <s v="Lota"/>
    <x v="0"/>
    <x v="0"/>
    <n v="2"/>
    <s v="Vida"/>
    <n v="1"/>
    <s v="Violencia física"/>
    <s v="Si sufrió antes o durante el año pasado"/>
    <n v="270107"/>
    <s v="Atenciones médicas"/>
    <n v="270107006"/>
    <s v="Violencia Física"/>
    <n v="42169.684775318579"/>
    <n v="21490.967913928183"/>
    <n v="11200.365936334327"/>
  </r>
  <r>
    <n v="8"/>
    <n v="8106"/>
    <s v="Biobío"/>
    <s v="Lota"/>
    <x v="1"/>
    <x v="1"/>
    <n v="1"/>
    <s v="Año"/>
    <n v="1"/>
    <s v="Violencia física"/>
    <s v="No sufrió el año pasado"/>
    <n v="270107"/>
    <s v="Atenciones médicas"/>
    <n v="270107006"/>
    <s v="Violencia Física"/>
    <n v="70644.701542588868"/>
    <n v="18358.703727757624"/>
    <n v="77065.213909927479"/>
  </r>
  <r>
    <n v="8"/>
    <n v="8106"/>
    <s v="Biobío"/>
    <s v="Lota"/>
    <x v="1"/>
    <x v="1"/>
    <n v="1"/>
    <s v="Año"/>
    <n v="1"/>
    <s v="Violencia física"/>
    <s v="Si sufrió el año pasado"/>
    <n v="270107"/>
    <s v="Atenciones médicas"/>
    <n v="270107006"/>
    <s v="Violencia Física"/>
    <n v="0"/>
    <n v="16712.319801024336"/>
    <n v="0"/>
  </r>
  <r>
    <n v="8"/>
    <n v="8106"/>
    <s v="Biobío"/>
    <s v="Lota"/>
    <x v="2"/>
    <x v="2"/>
    <n v="1"/>
    <s v="Año"/>
    <n v="1"/>
    <s v="Violencia física"/>
    <s v="No sufrió el año pasado"/>
    <n v="270107"/>
    <s v="Atenciones médicas"/>
    <n v="270107006"/>
    <s v="Violencia Física"/>
    <n v="61489.771965124077"/>
    <n v="35071.023528781967"/>
    <n v="77065.213909927479"/>
  </r>
  <r>
    <n v="8"/>
    <n v="8106"/>
    <s v="Biobío"/>
    <s v="Lota"/>
    <x v="2"/>
    <x v="2"/>
    <n v="1"/>
    <s v="Año"/>
    <n v="1"/>
    <s v="Violencia física"/>
    <s v="Si sufrió el año pasado"/>
    <n v="270107"/>
    <s v="Atenciones médicas"/>
    <n v="270107006"/>
    <s v="Violencia Física"/>
    <n v="9154.929577464789"/>
    <n v="0"/>
    <n v="0"/>
  </r>
  <r>
    <n v="8"/>
    <n v="8106"/>
    <s v="Biobío"/>
    <s v="Lota"/>
    <x v="3"/>
    <x v="3"/>
    <n v="2"/>
    <s v="Vida"/>
    <n v="3"/>
    <s v="Violencia sexual"/>
    <s v="No sufrió antes ni durante el año pasado"/>
    <n v="270107"/>
    <s v="Atenciones médicas"/>
    <n v="270107005"/>
    <s v="Otra violencia"/>
    <n v="36338.866532528504"/>
    <n v="4778.6481129038502"/>
    <n v="64371.565632050195"/>
  </r>
  <r>
    <n v="8"/>
    <n v="8106"/>
    <s v="Biobío"/>
    <s v="Lota"/>
    <x v="3"/>
    <x v="3"/>
    <n v="2"/>
    <s v="Vida"/>
    <n v="3"/>
    <s v="Violencia sexual"/>
    <s v="Si sufrió antes o durante el año pasado"/>
    <n v="270107"/>
    <s v="Atenciones médicas"/>
    <n v="270107005"/>
    <s v="Otra violencia"/>
    <n v="5151.7437961099931"/>
    <n v="0"/>
    <n v="12693.648277877272"/>
  </r>
  <r>
    <n v="8"/>
    <n v="8107"/>
    <s v="Biobío"/>
    <s v="Penco"/>
    <x v="0"/>
    <x v="0"/>
    <n v="1"/>
    <s v="Año"/>
    <n v="1"/>
    <s v="Violencia física"/>
    <s v="No sufrió el año pasado"/>
    <n v="270107"/>
    <s v="Atenciones médicas"/>
    <n v="270107006"/>
    <s v="Violencia Física"/>
    <n v="61564.99418441423"/>
    <n v="42810.10295551311"/>
    <n v="88381.485878496635"/>
  </r>
  <r>
    <n v="8"/>
    <n v="8107"/>
    <s v="Biobío"/>
    <s v="Penco"/>
    <x v="0"/>
    <x v="0"/>
    <n v="1"/>
    <s v="Año"/>
    <n v="1"/>
    <s v="Violencia física"/>
    <s v="Si sufrió el año pasado"/>
    <n v="270107"/>
    <s v="Atenciones médicas"/>
    <n v="270107006"/>
    <s v="Violencia Física"/>
    <n v="2835.5994064091765"/>
    <n v="0"/>
    <n v="3807.877248492719"/>
  </r>
  <r>
    <n v="8"/>
    <n v="8107"/>
    <s v="Biobío"/>
    <s v="Penco"/>
    <x v="0"/>
    <x v="0"/>
    <n v="2"/>
    <s v="Vida"/>
    <n v="1"/>
    <s v="Violencia física"/>
    <s v="No sufrió antes ni durante el año pasado"/>
    <n v="270107"/>
    <s v="Atenciones médicas"/>
    <n v="270107006"/>
    <s v="Violencia Física"/>
    <n v="48810.812978783142"/>
    <n v="42810.10295551311"/>
    <n v="66242.093677430457"/>
  </r>
  <r>
    <n v="8"/>
    <n v="8107"/>
    <s v="Biobío"/>
    <s v="Penco"/>
    <x v="0"/>
    <x v="0"/>
    <n v="2"/>
    <s v="Vida"/>
    <n v="1"/>
    <s v="Violencia física"/>
    <s v="Si sufrió antes o durante el año pasado"/>
    <n v="270107"/>
    <s v="Atenciones médicas"/>
    <n v="270107006"/>
    <s v="Violencia Física"/>
    <n v="15589.780612040267"/>
    <n v="0"/>
    <n v="25947.269449558877"/>
  </r>
  <r>
    <n v="8"/>
    <n v="8107"/>
    <s v="Biobío"/>
    <s v="Penco"/>
    <x v="1"/>
    <x v="1"/>
    <n v="1"/>
    <s v="Año"/>
    <n v="1"/>
    <s v="Violencia física"/>
    <s v="No sufrió el año pasado"/>
    <n v="270107"/>
    <s v="Atenciones médicas"/>
    <n v="270107006"/>
    <s v="Violencia Física"/>
    <n v="61564.99418441423"/>
    <n v="42810.10295551311"/>
    <n v="92189.363126989338"/>
  </r>
  <r>
    <n v="8"/>
    <n v="8107"/>
    <s v="Biobío"/>
    <s v="Penco"/>
    <x v="1"/>
    <x v="1"/>
    <n v="1"/>
    <s v="Año"/>
    <n v="1"/>
    <s v="Violencia física"/>
    <s v="Si sufrió el año pasado"/>
    <n v="270107"/>
    <s v="Atenciones médicas"/>
    <n v="270107006"/>
    <s v="Violencia Física"/>
    <n v="2835.5994064091765"/>
    <n v="0"/>
    <n v="0"/>
  </r>
  <r>
    <n v="8"/>
    <n v="8107"/>
    <s v="Biobío"/>
    <s v="Penco"/>
    <x v="2"/>
    <x v="2"/>
    <n v="1"/>
    <s v="Año"/>
    <n v="1"/>
    <s v="Violencia física"/>
    <s v="No sufrió el año pasado"/>
    <n v="270107"/>
    <s v="Atenciones médicas"/>
    <n v="270107006"/>
    <s v="Violencia Física"/>
    <n v="61564.99418441423"/>
    <n v="42810.10295551311"/>
    <n v="88381.485878496635"/>
  </r>
  <r>
    <n v="8"/>
    <n v="8107"/>
    <s v="Biobío"/>
    <s v="Penco"/>
    <x v="2"/>
    <x v="2"/>
    <n v="1"/>
    <s v="Año"/>
    <n v="1"/>
    <s v="Violencia física"/>
    <s v="Si sufrió el año pasado"/>
    <n v="270107"/>
    <s v="Atenciones médicas"/>
    <n v="270107006"/>
    <s v="Violencia Física"/>
    <n v="2835.5994064091765"/>
    <n v="0"/>
    <n v="3807.877248492719"/>
  </r>
  <r>
    <n v="8"/>
    <n v="8107"/>
    <s v="Biobío"/>
    <s v="Penco"/>
    <x v="3"/>
    <x v="3"/>
    <n v="2"/>
    <s v="Vida"/>
    <n v="3"/>
    <s v="Violencia sexual"/>
    <s v="No sufrió antes ni durante el año pasado"/>
    <n v="270107"/>
    <s v="Atenciones médicas"/>
    <n v="270107005"/>
    <s v="Otra violencia"/>
    <n v="53246.701159106407"/>
    <n v="12181.803609483835"/>
    <n v="75997.952585130653"/>
  </r>
  <r>
    <n v="8"/>
    <n v="8107"/>
    <s v="Biobío"/>
    <s v="Penco"/>
    <x v="3"/>
    <x v="3"/>
    <n v="2"/>
    <s v="Vida"/>
    <n v="3"/>
    <s v="Violencia sexual"/>
    <s v="Si sufrió antes o durante el año pasado"/>
    <n v="270107"/>
    <s v="Atenciones médicas"/>
    <n v="270107005"/>
    <s v="Otra violencia"/>
    <n v="2835.5994064091765"/>
    <n v="3896.3708807919966"/>
    <n v="16191.410541858702"/>
  </r>
  <r>
    <n v="8"/>
    <n v="8108"/>
    <s v="Biobío"/>
    <s v="San Pedro de la Paz"/>
    <x v="0"/>
    <x v="0"/>
    <n v="1"/>
    <s v="Año"/>
    <n v="1"/>
    <s v="Violencia física"/>
    <s v="No sufrió el año pasado"/>
    <n v="270107"/>
    <s v="Atenciones médicas"/>
    <n v="270107006"/>
    <s v="Violencia Física"/>
    <n v="45268.721344880287"/>
    <n v="39314.415124820094"/>
    <n v="72103.585578353755"/>
  </r>
  <r>
    <n v="8"/>
    <n v="8108"/>
    <s v="Biobío"/>
    <s v="San Pedro de la Paz"/>
    <x v="0"/>
    <x v="0"/>
    <n v="1"/>
    <s v="Año"/>
    <n v="1"/>
    <s v="Violencia física"/>
    <s v="Si sufrió el año pasado"/>
    <n v="270107"/>
    <s v="Atenciones médicas"/>
    <n v="270107006"/>
    <s v="Violencia Física"/>
    <n v="175.11462047885888"/>
    <n v="0"/>
    <n v="1298.8285173306704"/>
  </r>
  <r>
    <n v="8"/>
    <n v="8108"/>
    <s v="Biobío"/>
    <s v="San Pedro de la Paz"/>
    <x v="0"/>
    <x v="0"/>
    <n v="2"/>
    <s v="Vida"/>
    <n v="1"/>
    <s v="Violencia física"/>
    <s v="No sufrió antes ni durante el año pasado"/>
    <n v="270107"/>
    <s v="Atenciones médicas"/>
    <n v="270107006"/>
    <s v="Violencia Física"/>
    <n v="38415.371879775856"/>
    <n v="37922.595405072352"/>
    <n v="62792.07298377913"/>
  </r>
  <r>
    <n v="8"/>
    <n v="8108"/>
    <s v="Biobío"/>
    <s v="San Pedro de la Paz"/>
    <x v="0"/>
    <x v="0"/>
    <n v="2"/>
    <s v="Vida"/>
    <n v="1"/>
    <s v="Violencia física"/>
    <s v="Si sufrió antes o durante el año pasado"/>
    <n v="270107"/>
    <s v="Atenciones médicas"/>
    <n v="270107006"/>
    <s v="Violencia Física"/>
    <n v="7028.4640855832913"/>
    <n v="1391.8197197477425"/>
    <n v="10610.341111905303"/>
  </r>
  <r>
    <n v="8"/>
    <n v="8108"/>
    <s v="Biobío"/>
    <s v="San Pedro de la Paz"/>
    <x v="1"/>
    <x v="1"/>
    <n v="1"/>
    <s v="Año"/>
    <n v="1"/>
    <s v="Violencia física"/>
    <s v="No sufrió el año pasado"/>
    <n v="270107"/>
    <s v="Atenciones médicas"/>
    <n v="270107006"/>
    <s v="Violencia Física"/>
    <n v="45443.835965359147"/>
    <n v="39314.415124820094"/>
    <n v="72103.585578353755"/>
  </r>
  <r>
    <n v="8"/>
    <n v="8108"/>
    <s v="Biobío"/>
    <s v="San Pedro de la Paz"/>
    <x v="1"/>
    <x v="1"/>
    <n v="1"/>
    <s v="Año"/>
    <n v="1"/>
    <s v="Violencia física"/>
    <s v="Si sufrió el año pasado"/>
    <n v="270107"/>
    <s v="Atenciones médicas"/>
    <n v="270107006"/>
    <s v="Violencia Física"/>
    <n v="0"/>
    <n v="0"/>
    <n v="1298.8285173306704"/>
  </r>
  <r>
    <n v="8"/>
    <n v="8108"/>
    <s v="Biobío"/>
    <s v="San Pedro de la Paz"/>
    <x v="2"/>
    <x v="2"/>
    <n v="1"/>
    <s v="Año"/>
    <n v="1"/>
    <s v="Violencia física"/>
    <s v="No sufrió el año pasado"/>
    <n v="270107"/>
    <s v="Atenciones médicas"/>
    <n v="270107006"/>
    <s v="Violencia Física"/>
    <n v="45268.721344880287"/>
    <n v="39314.415124820094"/>
    <n v="72103.585578353755"/>
  </r>
  <r>
    <n v="8"/>
    <n v="8108"/>
    <s v="Biobío"/>
    <s v="San Pedro de la Paz"/>
    <x v="2"/>
    <x v="2"/>
    <n v="1"/>
    <s v="Año"/>
    <n v="1"/>
    <s v="Violencia física"/>
    <s v="Si sufrió el año pasado"/>
    <n v="270107"/>
    <s v="Atenciones médicas"/>
    <n v="270107006"/>
    <s v="Violencia Física"/>
    <n v="175.11462047885888"/>
    <n v="0"/>
    <n v="1298.8285173306704"/>
  </r>
  <r>
    <n v="8"/>
    <n v="8108"/>
    <s v="Biobío"/>
    <s v="San Pedro de la Paz"/>
    <x v="3"/>
    <x v="3"/>
    <n v="2"/>
    <s v="Vida"/>
    <n v="3"/>
    <s v="Violencia sexual"/>
    <s v="No sufrió antes ni durante el año pasado"/>
    <n v="270107"/>
    <s v="Atenciones médicas"/>
    <n v="270107005"/>
    <s v="Otra violencia"/>
    <n v="34047.058074375956"/>
    <n v="27146.786654239819"/>
    <n v="67595.797548396891"/>
  </r>
  <r>
    <n v="8"/>
    <n v="8108"/>
    <s v="Biobío"/>
    <s v="San Pedro de la Paz"/>
    <x v="3"/>
    <x v="3"/>
    <n v="2"/>
    <s v="Vida"/>
    <n v="3"/>
    <s v="Violencia sexual"/>
    <s v="Si sufrió antes o durante el año pasado"/>
    <n v="270107"/>
    <s v="Atenciones médicas"/>
    <n v="270107005"/>
    <s v="Otra violencia"/>
    <n v="0"/>
    <n v="0"/>
    <n v="5806.6165472875418"/>
  </r>
  <r>
    <n v="8"/>
    <n v="8110"/>
    <s v="Biobío"/>
    <s v="Talcahuano"/>
    <x v="0"/>
    <x v="0"/>
    <n v="1"/>
    <s v="Año"/>
    <n v="1"/>
    <s v="Violencia física"/>
    <s v="No sufrió el año pasado"/>
    <n v="270107"/>
    <s v="Atenciones médicas"/>
    <n v="270107006"/>
    <s v="Violencia Física"/>
    <n v="101063.85592491584"/>
    <n v="30744.299547056889"/>
    <n v="109968.13421004931"/>
  </r>
  <r>
    <n v="8"/>
    <n v="8110"/>
    <s v="Biobío"/>
    <s v="Talcahuano"/>
    <x v="0"/>
    <x v="0"/>
    <n v="1"/>
    <s v="Año"/>
    <n v="1"/>
    <s v="Violencia física"/>
    <s v="Si sufrió el año pasado"/>
    <n v="270107"/>
    <s v="Atenciones médicas"/>
    <n v="270107006"/>
    <s v="Violencia Física"/>
    <n v="6246.7752635070392"/>
    <n v="0"/>
    <n v="6792.6631516391308"/>
  </r>
  <r>
    <n v="8"/>
    <n v="8110"/>
    <s v="Biobío"/>
    <s v="Talcahuano"/>
    <x v="0"/>
    <x v="0"/>
    <n v="2"/>
    <s v="Vida"/>
    <n v="1"/>
    <s v="Violencia física"/>
    <s v="No sufrió antes ni durante el año pasado"/>
    <n v="270107"/>
    <s v="Atenciones médicas"/>
    <n v="270107006"/>
    <s v="Violencia Física"/>
    <n v="88741.062873148083"/>
    <n v="25535.678731925273"/>
    <n v="88869.306126695956"/>
  </r>
  <r>
    <n v="8"/>
    <n v="8110"/>
    <s v="Biobío"/>
    <s v="Talcahuano"/>
    <x v="0"/>
    <x v="0"/>
    <n v="2"/>
    <s v="Vida"/>
    <n v="1"/>
    <s v="Violencia física"/>
    <s v="Si sufrió antes o durante el año pasado"/>
    <n v="270107"/>
    <s v="Atenciones médicas"/>
    <n v="270107006"/>
    <s v="Violencia Física"/>
    <n v="18569.56831527481"/>
    <n v="5208.6208151316205"/>
    <n v="27891.491234992573"/>
  </r>
  <r>
    <n v="8"/>
    <n v="8110"/>
    <s v="Biobío"/>
    <s v="Talcahuano"/>
    <x v="1"/>
    <x v="1"/>
    <n v="1"/>
    <s v="Año"/>
    <n v="1"/>
    <s v="Violencia física"/>
    <s v="No sufrió el año pasado"/>
    <n v="270107"/>
    <s v="Atenciones médicas"/>
    <n v="270107006"/>
    <s v="Violencia Física"/>
    <n v="106840.12677821184"/>
    <n v="30744.299547056889"/>
    <n v="114303.05235657968"/>
  </r>
  <r>
    <n v="8"/>
    <n v="8110"/>
    <s v="Biobío"/>
    <s v="Talcahuano"/>
    <x v="1"/>
    <x v="1"/>
    <n v="1"/>
    <s v="Año"/>
    <n v="1"/>
    <s v="Violencia física"/>
    <s v="Si sufrió el año pasado"/>
    <n v="270107"/>
    <s v="Atenciones médicas"/>
    <n v="270107006"/>
    <s v="Violencia Física"/>
    <n v="470.50441021105132"/>
    <n v="0"/>
    <n v="2457.7450051087612"/>
  </r>
  <r>
    <n v="8"/>
    <n v="8110"/>
    <s v="Biobío"/>
    <s v="Talcahuano"/>
    <x v="2"/>
    <x v="2"/>
    <n v="1"/>
    <s v="Año"/>
    <n v="1"/>
    <s v="Violencia física"/>
    <s v="No sufrió el año pasado"/>
    <n v="270107"/>
    <s v="Atenciones médicas"/>
    <n v="270107006"/>
    <s v="Violencia Física"/>
    <n v="101063.85592491584"/>
    <n v="30744.299547056889"/>
    <n v="109968.13421004931"/>
  </r>
  <r>
    <n v="8"/>
    <n v="8110"/>
    <s v="Biobío"/>
    <s v="Talcahuano"/>
    <x v="2"/>
    <x v="2"/>
    <n v="1"/>
    <s v="Año"/>
    <n v="1"/>
    <s v="Violencia física"/>
    <s v="Si sufrió el año pasado"/>
    <n v="270107"/>
    <s v="Atenciones médicas"/>
    <n v="270107006"/>
    <s v="Violencia Física"/>
    <n v="6246.7752635070392"/>
    <n v="0"/>
    <n v="6792.6631516391308"/>
  </r>
  <r>
    <n v="8"/>
    <n v="8110"/>
    <s v="Biobío"/>
    <s v="Talcahuano"/>
    <x v="3"/>
    <x v="3"/>
    <n v="2"/>
    <s v="Vida"/>
    <n v="3"/>
    <s v="Violencia sexual"/>
    <s v="No sufrió antes ni durante el año pasado"/>
    <n v="270107"/>
    <s v="Atenciones médicas"/>
    <n v="270107005"/>
    <s v="Otra violencia"/>
    <n v="79012.800668288255"/>
    <n v="19650.432658607129"/>
    <n v="105687.44158714588"/>
  </r>
  <r>
    <n v="8"/>
    <n v="8110"/>
    <s v="Biobío"/>
    <s v="Talcahuano"/>
    <x v="3"/>
    <x v="3"/>
    <n v="2"/>
    <s v="Vida"/>
    <n v="3"/>
    <s v="Violencia sexual"/>
    <s v="Si sufrió antes o durante el año pasado"/>
    <n v="270107"/>
    <s v="Atenciones médicas"/>
    <n v="270107005"/>
    <s v="Otra violencia"/>
    <n v="3132.6011645905505"/>
    <n v="0"/>
    <n v="11073.355774542595"/>
  </r>
  <r>
    <n v="8"/>
    <n v="8111"/>
    <s v="Biobío"/>
    <s v="Tomé"/>
    <x v="0"/>
    <x v="0"/>
    <n v="1"/>
    <s v="Año"/>
    <n v="1"/>
    <s v="Violencia física"/>
    <s v="No sufrió el año pasado"/>
    <n v="270107"/>
    <s v="Atenciones médicas"/>
    <n v="270107006"/>
    <s v="Violencia Física"/>
    <n v="48378.958851805131"/>
    <n v="56200.265622778839"/>
    <n v="68161.866863890726"/>
  </r>
  <r>
    <n v="8"/>
    <n v="8111"/>
    <s v="Biobío"/>
    <s v="Tomé"/>
    <x v="0"/>
    <x v="0"/>
    <n v="1"/>
    <s v="Año"/>
    <n v="1"/>
    <s v="Violencia física"/>
    <s v="Si sufrió el año pasado"/>
    <n v="270107"/>
    <s v="Atenciones médicas"/>
    <n v="270107006"/>
    <s v="Violencia Física"/>
    <n v="6409.1637404970515"/>
    <n v="0"/>
    <n v="0"/>
  </r>
  <r>
    <n v="8"/>
    <n v="8111"/>
    <s v="Biobío"/>
    <s v="Tomé"/>
    <x v="0"/>
    <x v="0"/>
    <n v="2"/>
    <s v="Vida"/>
    <n v="1"/>
    <s v="Violencia física"/>
    <s v="No sufrió antes ni durante el año pasado"/>
    <n v="270107"/>
    <s v="Atenciones médicas"/>
    <n v="270107006"/>
    <s v="Violencia Física"/>
    <n v="45658.473391743086"/>
    <n v="47511.23459832502"/>
    <n v="60192.008790070875"/>
  </r>
  <r>
    <n v="8"/>
    <n v="8111"/>
    <s v="Biobío"/>
    <s v="Tomé"/>
    <x v="0"/>
    <x v="0"/>
    <n v="2"/>
    <s v="Vida"/>
    <n v="1"/>
    <s v="Violencia física"/>
    <s v="Si sufrió antes o durante el año pasado"/>
    <n v="270107"/>
    <s v="Atenciones médicas"/>
    <n v="270107006"/>
    <s v="Violencia Física"/>
    <n v="9129.6492005590972"/>
    <n v="8689.0310244538377"/>
    <n v="7969.8580738198652"/>
  </r>
  <r>
    <n v="8"/>
    <n v="8111"/>
    <s v="Biobío"/>
    <s v="Tomé"/>
    <x v="1"/>
    <x v="1"/>
    <n v="1"/>
    <s v="Año"/>
    <n v="1"/>
    <s v="Violencia física"/>
    <s v="No sufrió el año pasado"/>
    <n v="270107"/>
    <s v="Atenciones médicas"/>
    <n v="270107006"/>
    <s v="Violencia Física"/>
    <n v="54788.122592302185"/>
    <n v="56200.265622778839"/>
    <n v="68161.866863890726"/>
  </r>
  <r>
    <n v="8"/>
    <n v="8111"/>
    <s v="Biobío"/>
    <s v="Tomé"/>
    <x v="2"/>
    <x v="2"/>
    <n v="1"/>
    <s v="Año"/>
    <n v="1"/>
    <s v="Violencia física"/>
    <s v="No sufrió el año pasado"/>
    <n v="270107"/>
    <s v="Atenciones médicas"/>
    <n v="270107006"/>
    <s v="Violencia Física"/>
    <n v="48378.958851805131"/>
    <n v="56200.265622778839"/>
    <n v="68161.866863890726"/>
  </r>
  <r>
    <n v="8"/>
    <n v="8111"/>
    <s v="Biobío"/>
    <s v="Tomé"/>
    <x v="2"/>
    <x v="2"/>
    <n v="1"/>
    <s v="Año"/>
    <n v="1"/>
    <s v="Violencia física"/>
    <s v="Si sufrió el año pasado"/>
    <n v="270107"/>
    <s v="Atenciones médicas"/>
    <n v="270107006"/>
    <s v="Violencia Física"/>
    <n v="6409.1637404970515"/>
    <n v="0"/>
    <n v="0"/>
  </r>
  <r>
    <n v="8"/>
    <n v="8111"/>
    <s v="Biobío"/>
    <s v="Tomé"/>
    <x v="3"/>
    <x v="3"/>
    <n v="2"/>
    <s v="Vida"/>
    <n v="3"/>
    <s v="Violencia sexual"/>
    <s v="No sufrió antes ni durante el año pasado"/>
    <n v="270107"/>
    <s v="Atenciones médicas"/>
    <n v="270107005"/>
    <s v="Otra violencia"/>
    <n v="18460.437050421027"/>
    <n v="31799.120469552097"/>
    <n v="68161.866863890726"/>
  </r>
  <r>
    <n v="8"/>
    <n v="8111"/>
    <s v="Biobío"/>
    <s v="Tomé"/>
    <x v="3"/>
    <x v="3"/>
    <n v="2"/>
    <s v="Vida"/>
    <n v="3"/>
    <s v="Violencia sexual"/>
    <s v="Si sufrió antes o durante el año pasado"/>
    <n v="270107"/>
    <s v="Atenciones médicas"/>
    <n v="270107005"/>
    <s v="Otra violencia"/>
    <n v="7128.4900964783692"/>
    <n v="3302.728704354784"/>
    <n v="0"/>
  </r>
  <r>
    <n v="8"/>
    <n v="8112"/>
    <s v="Biobío"/>
    <s v="Hualpén"/>
    <x v="0"/>
    <x v="0"/>
    <n v="1"/>
    <s v="Año"/>
    <n v="1"/>
    <s v="Violencia física"/>
    <s v="No sufrió el año pasado"/>
    <n v="270107"/>
    <s v="Atenciones médicas"/>
    <n v="270107006"/>
    <s v="Violencia Física"/>
    <n v="0"/>
    <n v="112850.45700600529"/>
    <n v="85354.991732334762"/>
  </r>
  <r>
    <n v="8"/>
    <n v="8112"/>
    <s v="Biobío"/>
    <s v="Hualpén"/>
    <x v="0"/>
    <x v="0"/>
    <n v="1"/>
    <s v="Año"/>
    <n v="1"/>
    <s v="Violencia física"/>
    <s v="Si sufrió el año pasado"/>
    <n v="270107"/>
    <s v="Atenciones médicas"/>
    <n v="270107006"/>
    <s v="Violencia Física"/>
    <n v="0"/>
    <n v="2271.0148586466566"/>
    <n v="4990.0433904614611"/>
  </r>
  <r>
    <n v="8"/>
    <n v="8112"/>
    <s v="Biobío"/>
    <s v="Hualpén"/>
    <x v="0"/>
    <x v="0"/>
    <n v="2"/>
    <s v="Vida"/>
    <n v="1"/>
    <s v="Violencia física"/>
    <s v="No sufrió antes ni durante el año pasado"/>
    <n v="270107"/>
    <s v="Atenciones médicas"/>
    <n v="270107006"/>
    <s v="Violencia Física"/>
    <n v="0"/>
    <n v="112850.45700600529"/>
    <n v="75552.853555392096"/>
  </r>
  <r>
    <n v="8"/>
    <n v="8112"/>
    <s v="Biobío"/>
    <s v="Hualpén"/>
    <x v="0"/>
    <x v="0"/>
    <n v="2"/>
    <s v="Vida"/>
    <n v="1"/>
    <s v="Violencia física"/>
    <s v="Si sufrió antes o durante el año pasado"/>
    <n v="270107"/>
    <s v="Atenciones médicas"/>
    <n v="270107006"/>
    <s v="Violencia Física"/>
    <n v="0"/>
    <n v="2271.0148586466566"/>
    <n v="14792.181567404119"/>
  </r>
  <r>
    <n v="8"/>
    <n v="8112"/>
    <s v="Biobío"/>
    <s v="Hualpén"/>
    <x v="1"/>
    <x v="1"/>
    <n v="1"/>
    <s v="Año"/>
    <n v="1"/>
    <s v="Violencia física"/>
    <s v="No sufrió el año pasado"/>
    <n v="270107"/>
    <s v="Atenciones médicas"/>
    <n v="270107006"/>
    <s v="Violencia Física"/>
    <n v="0"/>
    <n v="112850.45700600529"/>
    <n v="90345.035122796224"/>
  </r>
  <r>
    <n v="8"/>
    <n v="8112"/>
    <s v="Biobío"/>
    <s v="Hualpén"/>
    <x v="1"/>
    <x v="1"/>
    <n v="1"/>
    <s v="Año"/>
    <n v="1"/>
    <s v="Violencia física"/>
    <s v="Si sufrió el año pasado"/>
    <n v="270107"/>
    <s v="Atenciones médicas"/>
    <n v="270107006"/>
    <s v="Violencia Física"/>
    <n v="0"/>
    <n v="2271.0148586466566"/>
    <n v="0"/>
  </r>
  <r>
    <n v="8"/>
    <n v="8112"/>
    <s v="Biobío"/>
    <s v="Hualpén"/>
    <x v="2"/>
    <x v="2"/>
    <n v="1"/>
    <s v="Año"/>
    <n v="1"/>
    <s v="Violencia física"/>
    <s v="No sufrió el año pasado"/>
    <n v="270107"/>
    <s v="Atenciones médicas"/>
    <n v="270107006"/>
    <s v="Violencia Física"/>
    <n v="0"/>
    <n v="112850.45700600529"/>
    <n v="85354.991732334762"/>
  </r>
  <r>
    <n v="8"/>
    <n v="8112"/>
    <s v="Biobío"/>
    <s v="Hualpén"/>
    <x v="2"/>
    <x v="2"/>
    <n v="1"/>
    <s v="Año"/>
    <n v="1"/>
    <s v="Violencia física"/>
    <s v="Si sufrió el año pasado"/>
    <n v="270107"/>
    <s v="Atenciones médicas"/>
    <n v="270107006"/>
    <s v="Violencia Física"/>
    <n v="0"/>
    <n v="2271.0148586466566"/>
    <n v="4990.0433904614611"/>
  </r>
  <r>
    <n v="8"/>
    <n v="8112"/>
    <s v="Biobío"/>
    <s v="Hualpén"/>
    <x v="3"/>
    <x v="3"/>
    <n v="2"/>
    <s v="Vida"/>
    <n v="3"/>
    <s v="Violencia sexual"/>
    <s v="No sufrió antes ni durante el año pasado"/>
    <n v="270107"/>
    <s v="Atenciones médicas"/>
    <n v="270107005"/>
    <s v="Otra violencia"/>
    <n v="0"/>
    <n v="66365.563203757731"/>
    <n v="83763.190344476927"/>
  </r>
  <r>
    <n v="8"/>
    <n v="8112"/>
    <s v="Biobío"/>
    <s v="Hualpén"/>
    <x v="3"/>
    <x v="3"/>
    <n v="2"/>
    <s v="Vida"/>
    <n v="3"/>
    <s v="Violencia sexual"/>
    <s v="Si sufrió antes o durante el año pasado"/>
    <n v="270107"/>
    <s v="Atenciones médicas"/>
    <n v="270107005"/>
    <s v="Otra violencia"/>
    <n v="0"/>
    <n v="2271.0148586466566"/>
    <n v="6581.8447783192951"/>
  </r>
  <r>
    <n v="8"/>
    <n v="8201"/>
    <s v="Biobío"/>
    <s v="Lebu"/>
    <x v="0"/>
    <x v="0"/>
    <n v="1"/>
    <s v="Año"/>
    <n v="1"/>
    <s v="Violencia física"/>
    <s v="No sufrió el año pasado"/>
    <n v="270107"/>
    <s v="Atenciones médicas"/>
    <n v="270107006"/>
    <s v="Violencia Física"/>
    <n v="0"/>
    <n v="82662.132420858034"/>
    <n v="0"/>
  </r>
  <r>
    <n v="8"/>
    <n v="8201"/>
    <s v="Biobío"/>
    <s v="Lebu"/>
    <x v="0"/>
    <x v="0"/>
    <n v="1"/>
    <s v="Año"/>
    <n v="1"/>
    <s v="Violencia física"/>
    <s v="Si sufrió el año pasado"/>
    <n v="270107"/>
    <s v="Atenciones médicas"/>
    <n v="270107006"/>
    <s v="Violencia Física"/>
    <n v="0"/>
    <n v="7181.1910347629846"/>
    <n v="0"/>
  </r>
  <r>
    <n v="8"/>
    <n v="8201"/>
    <s v="Biobío"/>
    <s v="Lebu"/>
    <x v="0"/>
    <x v="0"/>
    <n v="2"/>
    <s v="Vida"/>
    <n v="1"/>
    <s v="Violencia física"/>
    <s v="No sufrió antes ni durante el año pasado"/>
    <n v="270107"/>
    <s v="Atenciones médicas"/>
    <n v="270107006"/>
    <s v="Violencia Física"/>
    <n v="0"/>
    <n v="82662.132420858034"/>
    <n v="0"/>
  </r>
  <r>
    <n v="8"/>
    <n v="8201"/>
    <s v="Biobío"/>
    <s v="Lebu"/>
    <x v="0"/>
    <x v="0"/>
    <n v="2"/>
    <s v="Vida"/>
    <n v="1"/>
    <s v="Violencia física"/>
    <s v="Si sufrió antes o durante el año pasado"/>
    <n v="270107"/>
    <s v="Atenciones médicas"/>
    <n v="270107006"/>
    <s v="Violencia Física"/>
    <n v="0"/>
    <n v="7181.1910347629846"/>
    <n v="0"/>
  </r>
  <r>
    <n v="8"/>
    <n v="8201"/>
    <s v="Biobío"/>
    <s v="Lebu"/>
    <x v="1"/>
    <x v="1"/>
    <n v="1"/>
    <s v="Año"/>
    <n v="1"/>
    <s v="Violencia física"/>
    <s v="No sufrió el año pasado"/>
    <n v="270107"/>
    <s v="Atenciones médicas"/>
    <n v="270107006"/>
    <s v="Violencia Física"/>
    <n v="0"/>
    <n v="82662.132420858034"/>
    <n v="0"/>
  </r>
  <r>
    <n v="8"/>
    <n v="8201"/>
    <s v="Biobío"/>
    <s v="Lebu"/>
    <x v="1"/>
    <x v="1"/>
    <n v="1"/>
    <s v="Año"/>
    <n v="1"/>
    <s v="Violencia física"/>
    <s v="Si sufrió el año pasado"/>
    <n v="270107"/>
    <s v="Atenciones médicas"/>
    <n v="270107006"/>
    <s v="Violencia Física"/>
    <n v="0"/>
    <n v="7181.1910347629846"/>
    <n v="0"/>
  </r>
  <r>
    <n v="8"/>
    <n v="8201"/>
    <s v="Biobío"/>
    <s v="Lebu"/>
    <x v="2"/>
    <x v="2"/>
    <n v="1"/>
    <s v="Año"/>
    <n v="1"/>
    <s v="Violencia física"/>
    <s v="No sufrió el año pasado"/>
    <n v="270107"/>
    <s v="Atenciones médicas"/>
    <n v="270107006"/>
    <s v="Violencia Física"/>
    <n v="0"/>
    <n v="82662.132420858034"/>
    <n v="0"/>
  </r>
  <r>
    <n v="8"/>
    <n v="8201"/>
    <s v="Biobío"/>
    <s v="Lebu"/>
    <x v="2"/>
    <x v="2"/>
    <n v="1"/>
    <s v="Año"/>
    <n v="1"/>
    <s v="Violencia física"/>
    <s v="Si sufrió el año pasado"/>
    <n v="270107"/>
    <s v="Atenciones médicas"/>
    <n v="270107006"/>
    <s v="Violencia Física"/>
    <n v="0"/>
    <n v="7181.1910347629846"/>
    <n v="0"/>
  </r>
  <r>
    <n v="8"/>
    <n v="8201"/>
    <s v="Biobío"/>
    <s v="Lebu"/>
    <x v="3"/>
    <x v="3"/>
    <n v="2"/>
    <s v="Vida"/>
    <n v="3"/>
    <s v="Violencia sexual"/>
    <s v="No sufrió antes ni durante el año pasado"/>
    <n v="270107"/>
    <s v="Atenciones médicas"/>
    <n v="270107005"/>
    <s v="Otra violencia"/>
    <n v="0"/>
    <n v="60210.507166465643"/>
    <n v="0"/>
  </r>
  <r>
    <n v="8"/>
    <n v="8202"/>
    <s v="Biobío"/>
    <s v="Arauco"/>
    <x v="0"/>
    <x v="0"/>
    <n v="1"/>
    <s v="Año"/>
    <n v="1"/>
    <s v="Violencia física"/>
    <s v="No sufrió el año pasado"/>
    <n v="270107"/>
    <s v="Atenciones médicas"/>
    <n v="270107006"/>
    <s v="Violencia Física"/>
    <n v="41631.013252634875"/>
    <n v="123224.27196396964"/>
    <n v="0"/>
  </r>
  <r>
    <n v="8"/>
    <n v="8202"/>
    <s v="Biobío"/>
    <s v="Arauco"/>
    <x v="0"/>
    <x v="0"/>
    <n v="2"/>
    <s v="Vida"/>
    <n v="1"/>
    <s v="Violencia física"/>
    <s v="No sufrió antes ni durante el año pasado"/>
    <n v="270107"/>
    <s v="Atenciones médicas"/>
    <n v="270107006"/>
    <s v="Violencia Física"/>
    <n v="31655.014087446521"/>
    <n v="123224.27196396964"/>
    <n v="0"/>
  </r>
  <r>
    <n v="8"/>
    <n v="8202"/>
    <s v="Biobío"/>
    <s v="Arauco"/>
    <x v="0"/>
    <x v="0"/>
    <n v="2"/>
    <s v="Vida"/>
    <n v="1"/>
    <s v="Violencia física"/>
    <s v="Si sufrió antes o durante el año pasado"/>
    <n v="270107"/>
    <s v="Atenciones médicas"/>
    <n v="270107006"/>
    <s v="Violencia Física"/>
    <n v="9975.9991651883538"/>
    <n v="0"/>
    <n v="0"/>
  </r>
  <r>
    <n v="8"/>
    <n v="8202"/>
    <s v="Biobío"/>
    <s v="Arauco"/>
    <x v="1"/>
    <x v="1"/>
    <n v="1"/>
    <s v="Año"/>
    <n v="1"/>
    <s v="Violencia física"/>
    <s v="No sufrió el año pasado"/>
    <n v="270107"/>
    <s v="Atenciones médicas"/>
    <n v="270107006"/>
    <s v="Violencia Física"/>
    <n v="41631.013252634875"/>
    <n v="123224.27196396964"/>
    <n v="0"/>
  </r>
  <r>
    <n v="8"/>
    <n v="8202"/>
    <s v="Biobío"/>
    <s v="Arauco"/>
    <x v="2"/>
    <x v="2"/>
    <n v="1"/>
    <s v="Año"/>
    <n v="1"/>
    <s v="Violencia física"/>
    <s v="No sufrió el año pasado"/>
    <n v="270107"/>
    <s v="Atenciones médicas"/>
    <n v="270107006"/>
    <s v="Violencia Física"/>
    <n v="41631.013252634875"/>
    <n v="123224.27196396964"/>
    <n v="0"/>
  </r>
  <r>
    <n v="8"/>
    <n v="8202"/>
    <s v="Biobío"/>
    <s v="Arauco"/>
    <x v="3"/>
    <x v="3"/>
    <n v="2"/>
    <s v="Vida"/>
    <n v="3"/>
    <s v="Violencia sexual"/>
    <s v="No sufrió antes ni durante el año pasado"/>
    <n v="270107"/>
    <s v="Atenciones médicas"/>
    <n v="270107005"/>
    <s v="Otra violencia"/>
    <n v="20270.27027027027"/>
    <n v="60643.174002102525"/>
    <n v="0"/>
  </r>
  <r>
    <n v="8"/>
    <n v="8203"/>
    <s v="Biobío"/>
    <s v="Cañete"/>
    <x v="0"/>
    <x v="0"/>
    <n v="1"/>
    <s v="Año"/>
    <n v="1"/>
    <s v="Violencia física"/>
    <s v="No sufrió el año pasado"/>
    <n v="270107"/>
    <s v="Atenciones médicas"/>
    <n v="270107006"/>
    <s v="Violencia Física"/>
    <n v="0"/>
    <n v="60928.536927309535"/>
    <n v="0"/>
  </r>
  <r>
    <n v="8"/>
    <n v="8203"/>
    <s v="Biobío"/>
    <s v="Cañete"/>
    <x v="0"/>
    <x v="0"/>
    <n v="2"/>
    <s v="Vida"/>
    <n v="1"/>
    <s v="Violencia física"/>
    <s v="No sufrió antes ni durante el año pasado"/>
    <n v="270107"/>
    <s v="Atenciones médicas"/>
    <n v="270107006"/>
    <s v="Violencia Física"/>
    <n v="0"/>
    <n v="45107.75768666323"/>
    <n v="0"/>
  </r>
  <r>
    <n v="8"/>
    <n v="8203"/>
    <s v="Biobío"/>
    <s v="Cañete"/>
    <x v="0"/>
    <x v="0"/>
    <n v="2"/>
    <s v="Vida"/>
    <n v="1"/>
    <s v="Violencia física"/>
    <s v="Si sufrió antes o durante el año pasado"/>
    <n v="270107"/>
    <s v="Atenciones médicas"/>
    <n v="270107006"/>
    <s v="Violencia Física"/>
    <n v="0"/>
    <n v="15820.779240646314"/>
    <n v="0"/>
  </r>
  <r>
    <n v="8"/>
    <n v="8203"/>
    <s v="Biobío"/>
    <s v="Cañete"/>
    <x v="1"/>
    <x v="1"/>
    <n v="1"/>
    <s v="Año"/>
    <n v="1"/>
    <s v="Violencia física"/>
    <s v="No sufrió el año pasado"/>
    <n v="270107"/>
    <s v="Atenciones médicas"/>
    <n v="270107006"/>
    <s v="Violencia Física"/>
    <n v="0"/>
    <n v="60928.536927309535"/>
    <n v="0"/>
  </r>
  <r>
    <n v="8"/>
    <n v="8203"/>
    <s v="Biobío"/>
    <s v="Cañete"/>
    <x v="2"/>
    <x v="2"/>
    <n v="1"/>
    <s v="Año"/>
    <n v="1"/>
    <s v="Violencia física"/>
    <s v="No sufrió el año pasado"/>
    <n v="270107"/>
    <s v="Atenciones médicas"/>
    <n v="270107006"/>
    <s v="Violencia Física"/>
    <n v="0"/>
    <n v="60928.536927309535"/>
    <n v="0"/>
  </r>
  <r>
    <n v="8"/>
    <n v="8203"/>
    <s v="Biobío"/>
    <s v="Cañete"/>
    <x v="3"/>
    <x v="3"/>
    <n v="2"/>
    <s v="Vida"/>
    <n v="3"/>
    <s v="Violencia sexual"/>
    <s v="No sufrió antes ni durante el año pasado"/>
    <n v="270107"/>
    <s v="Atenciones médicas"/>
    <n v="270107005"/>
    <s v="Otra violencia"/>
    <n v="0"/>
    <n v="35755.672384006444"/>
    <n v="0"/>
  </r>
  <r>
    <n v="8"/>
    <n v="8205"/>
    <s v="Biobío"/>
    <s v="Curanilahue"/>
    <x v="0"/>
    <x v="0"/>
    <n v="1"/>
    <s v="Año"/>
    <n v="1"/>
    <s v="Violencia física"/>
    <s v="No sufrió el año pasado"/>
    <n v="270107"/>
    <s v="Atenciones médicas"/>
    <n v="270107006"/>
    <s v="Violencia Física"/>
    <n v="0"/>
    <n v="64759.34573501096"/>
    <n v="0"/>
  </r>
  <r>
    <n v="8"/>
    <n v="8205"/>
    <s v="Biobío"/>
    <s v="Curanilahue"/>
    <x v="0"/>
    <x v="0"/>
    <n v="2"/>
    <s v="Vida"/>
    <n v="1"/>
    <s v="Violencia física"/>
    <s v="No sufrió antes ni durante el año pasado"/>
    <n v="270107"/>
    <s v="Atenciones médicas"/>
    <n v="270107006"/>
    <s v="Violencia Física"/>
    <n v="0"/>
    <n v="45150.036396008676"/>
    <n v="0"/>
  </r>
  <r>
    <n v="8"/>
    <n v="8205"/>
    <s v="Biobío"/>
    <s v="Curanilahue"/>
    <x v="0"/>
    <x v="0"/>
    <n v="2"/>
    <s v="Vida"/>
    <n v="1"/>
    <s v="Violencia física"/>
    <s v="Si sufrió antes o durante el año pasado"/>
    <n v="270107"/>
    <s v="Atenciones médicas"/>
    <n v="270107006"/>
    <s v="Violencia Física"/>
    <n v="0"/>
    <n v="19609.309339002266"/>
    <n v="0"/>
  </r>
  <r>
    <n v="8"/>
    <n v="8205"/>
    <s v="Biobío"/>
    <s v="Curanilahue"/>
    <x v="1"/>
    <x v="1"/>
    <n v="1"/>
    <s v="Año"/>
    <n v="1"/>
    <s v="Violencia física"/>
    <s v="No sufrió el año pasado"/>
    <n v="270107"/>
    <s v="Atenciones médicas"/>
    <n v="270107006"/>
    <s v="Violencia Física"/>
    <n v="0"/>
    <n v="64759.34573501096"/>
    <n v="0"/>
  </r>
  <r>
    <n v="8"/>
    <n v="8205"/>
    <s v="Biobío"/>
    <s v="Curanilahue"/>
    <x v="2"/>
    <x v="2"/>
    <n v="1"/>
    <s v="Año"/>
    <n v="1"/>
    <s v="Violencia física"/>
    <s v="No sufrió el año pasado"/>
    <n v="270107"/>
    <s v="Atenciones médicas"/>
    <n v="270107006"/>
    <s v="Violencia Física"/>
    <n v="0"/>
    <n v="64759.34573501096"/>
    <n v="0"/>
  </r>
  <r>
    <n v="8"/>
    <n v="8205"/>
    <s v="Biobío"/>
    <s v="Curanilahue"/>
    <x v="3"/>
    <x v="3"/>
    <n v="2"/>
    <s v="Vida"/>
    <n v="3"/>
    <s v="Violencia sexual"/>
    <s v="No sufrió antes ni durante el año pasado"/>
    <n v="270107"/>
    <s v="Atenciones médicas"/>
    <n v="270107005"/>
    <s v="Otra violencia"/>
    <n v="0"/>
    <n v="28203.335843362558"/>
    <n v="0"/>
  </r>
  <r>
    <n v="8"/>
    <n v="8206"/>
    <s v="Biobío"/>
    <s v="Los Álamos"/>
    <x v="0"/>
    <x v="0"/>
    <n v="1"/>
    <s v="Año"/>
    <n v="1"/>
    <s v="Violencia física"/>
    <s v="No sufrió el año pasado"/>
    <n v="270107"/>
    <s v="Atenciones médicas"/>
    <n v="270107006"/>
    <s v="Violencia Física"/>
    <n v="0"/>
    <n v="110949.94376104174"/>
    <n v="0"/>
  </r>
  <r>
    <n v="8"/>
    <n v="8206"/>
    <s v="Biobío"/>
    <s v="Los Álamos"/>
    <x v="0"/>
    <x v="0"/>
    <n v="1"/>
    <s v="Año"/>
    <n v="1"/>
    <s v="Violencia física"/>
    <s v="Si sufrió el año pasado"/>
    <n v="270107"/>
    <s v="Atenciones médicas"/>
    <n v="270107006"/>
    <s v="Violencia Física"/>
    <n v="0"/>
    <n v="9954.1052724038454"/>
    <n v="0"/>
  </r>
  <r>
    <n v="8"/>
    <n v="8206"/>
    <s v="Biobío"/>
    <s v="Los Álamos"/>
    <x v="0"/>
    <x v="0"/>
    <n v="2"/>
    <s v="Vida"/>
    <n v="1"/>
    <s v="Violencia física"/>
    <s v="No sufrió antes ni durante el año pasado"/>
    <n v="270107"/>
    <s v="Atenciones médicas"/>
    <n v="270107006"/>
    <s v="Violencia Física"/>
    <n v="0"/>
    <n v="110949.94376104174"/>
    <n v="0"/>
  </r>
  <r>
    <n v="8"/>
    <n v="8206"/>
    <s v="Biobío"/>
    <s v="Los Álamos"/>
    <x v="0"/>
    <x v="0"/>
    <n v="2"/>
    <s v="Vida"/>
    <n v="1"/>
    <s v="Violencia física"/>
    <s v="Si sufrió antes o durante el año pasado"/>
    <n v="270107"/>
    <s v="Atenciones médicas"/>
    <n v="270107006"/>
    <s v="Violencia Física"/>
    <n v="0"/>
    <n v="9954.1052724038454"/>
    <n v="0"/>
  </r>
  <r>
    <n v="8"/>
    <n v="8206"/>
    <s v="Biobío"/>
    <s v="Los Álamos"/>
    <x v="1"/>
    <x v="1"/>
    <n v="1"/>
    <s v="Año"/>
    <n v="1"/>
    <s v="Violencia física"/>
    <s v="No sufrió el año pasado"/>
    <n v="270107"/>
    <s v="Atenciones médicas"/>
    <n v="270107006"/>
    <s v="Violencia Física"/>
    <n v="0"/>
    <n v="120904.0490334456"/>
    <n v="0"/>
  </r>
  <r>
    <n v="8"/>
    <n v="8206"/>
    <s v="Biobío"/>
    <s v="Los Álamos"/>
    <x v="2"/>
    <x v="2"/>
    <n v="1"/>
    <s v="Año"/>
    <n v="1"/>
    <s v="Violencia física"/>
    <s v="No sufrió el año pasado"/>
    <n v="270107"/>
    <s v="Atenciones médicas"/>
    <n v="270107006"/>
    <s v="Violencia Física"/>
    <n v="0"/>
    <n v="110949.94376104174"/>
    <n v="0"/>
  </r>
  <r>
    <n v="8"/>
    <n v="8206"/>
    <s v="Biobío"/>
    <s v="Los Álamos"/>
    <x v="2"/>
    <x v="2"/>
    <n v="1"/>
    <s v="Año"/>
    <n v="1"/>
    <s v="Violencia física"/>
    <s v="Si sufrió el año pasado"/>
    <n v="270107"/>
    <s v="Atenciones médicas"/>
    <n v="270107006"/>
    <s v="Violencia Física"/>
    <n v="0"/>
    <n v="9954.1052724038454"/>
    <n v="0"/>
  </r>
  <r>
    <n v="8"/>
    <n v="8206"/>
    <s v="Biobío"/>
    <s v="Los Álamos"/>
    <x v="3"/>
    <x v="3"/>
    <n v="2"/>
    <s v="Vida"/>
    <n v="3"/>
    <s v="Violencia sexual"/>
    <s v="No sufrió antes ni durante el año pasado"/>
    <n v="270107"/>
    <s v="Atenciones médicas"/>
    <n v="270107005"/>
    <s v="Otra violencia"/>
    <n v="0"/>
    <n v="85142.419629823111"/>
    <n v="0"/>
  </r>
  <r>
    <n v="8"/>
    <n v="8206"/>
    <s v="Biobío"/>
    <s v="Los Álamos"/>
    <x v="3"/>
    <x v="3"/>
    <n v="2"/>
    <s v="Vida"/>
    <n v="3"/>
    <s v="Violencia sexual"/>
    <s v="Si sufrió antes o durante el año pasado"/>
    <n v="270107"/>
    <s v="Atenciones médicas"/>
    <n v="270107005"/>
    <s v="Otra violencia"/>
    <n v="0"/>
    <n v="17427.963741327811"/>
    <n v="0"/>
  </r>
  <r>
    <n v="8"/>
    <n v="8301"/>
    <s v="Biobío"/>
    <s v="Los Angeles"/>
    <x v="0"/>
    <x v="0"/>
    <n v="1"/>
    <s v="Año"/>
    <n v="1"/>
    <s v="Violencia física"/>
    <s v="No sufrió el año pasado"/>
    <n v="270107"/>
    <s v="Atenciones médicas"/>
    <n v="270107006"/>
    <s v="Violencia Física"/>
    <n v="39437.220622315304"/>
    <n v="68778.145987630036"/>
    <n v="54567.926274339472"/>
  </r>
  <r>
    <n v="8"/>
    <n v="8301"/>
    <s v="Biobío"/>
    <s v="Los Angeles"/>
    <x v="0"/>
    <x v="0"/>
    <n v="1"/>
    <s v="Año"/>
    <n v="1"/>
    <s v="Violencia física"/>
    <s v="Si sufrió el año pasado"/>
    <n v="270107"/>
    <s v="Atenciones médicas"/>
    <n v="270107006"/>
    <s v="Violencia Física"/>
    <n v="1547.546324577479"/>
    <n v="1805.5356995303209"/>
    <n v="3824.4903540507112"/>
  </r>
  <r>
    <n v="8"/>
    <n v="8301"/>
    <s v="Biobío"/>
    <s v="Los Angeles"/>
    <x v="0"/>
    <x v="0"/>
    <n v="2"/>
    <s v="Vida"/>
    <n v="1"/>
    <s v="Violencia física"/>
    <s v="No sufrió antes ni durante el año pasado"/>
    <n v="270107"/>
    <s v="Atenciones médicas"/>
    <n v="270107006"/>
    <s v="Violencia Física"/>
    <n v="38260.076989460009"/>
    <n v="66715.656910539634"/>
    <n v="43365.439730177073"/>
  </r>
  <r>
    <n v="8"/>
    <n v="8301"/>
    <s v="Biobío"/>
    <s v="Los Angeles"/>
    <x v="0"/>
    <x v="0"/>
    <n v="2"/>
    <s v="Vida"/>
    <n v="1"/>
    <s v="Violencia física"/>
    <s v="Si sufrió antes o durante el año pasado"/>
    <n v="270107"/>
    <s v="Atenciones médicas"/>
    <n v="270107006"/>
    <s v="Violencia Física"/>
    <n v="2724.6899574327795"/>
    <n v="3868.0247766207272"/>
    <n v="15026.976898213121"/>
  </r>
  <r>
    <n v="8"/>
    <n v="8301"/>
    <s v="Biobío"/>
    <s v="Los Angeles"/>
    <x v="1"/>
    <x v="1"/>
    <n v="1"/>
    <s v="Año"/>
    <n v="1"/>
    <s v="Violencia física"/>
    <s v="No sufrió el año pasado"/>
    <n v="270107"/>
    <s v="Atenciones médicas"/>
    <n v="270107006"/>
    <s v="Violencia Física"/>
    <n v="39437.220622315304"/>
    <n v="68778.145987630036"/>
    <n v="54567.926274339472"/>
  </r>
  <r>
    <n v="8"/>
    <n v="8301"/>
    <s v="Biobío"/>
    <s v="Los Angeles"/>
    <x v="1"/>
    <x v="1"/>
    <n v="1"/>
    <s v="Año"/>
    <n v="1"/>
    <s v="Violencia física"/>
    <s v="Si sufrió el año pasado"/>
    <n v="270107"/>
    <s v="Atenciones médicas"/>
    <n v="270107006"/>
    <s v="Violencia Física"/>
    <n v="1547.546324577479"/>
    <n v="1805.5356995303209"/>
    <n v="3824.4903540507112"/>
  </r>
  <r>
    <n v="8"/>
    <n v="8301"/>
    <s v="Biobío"/>
    <s v="Los Angeles"/>
    <x v="2"/>
    <x v="2"/>
    <n v="1"/>
    <s v="Año"/>
    <n v="1"/>
    <s v="Violencia física"/>
    <s v="No sufrió el año pasado"/>
    <n v="270107"/>
    <s v="Atenciones médicas"/>
    <n v="270107006"/>
    <s v="Violencia Física"/>
    <n v="39437.220622315304"/>
    <n v="68778.145987630036"/>
    <n v="55439.392776331137"/>
  </r>
  <r>
    <n v="8"/>
    <n v="8301"/>
    <s v="Biobío"/>
    <s v="Los Angeles"/>
    <x v="2"/>
    <x v="2"/>
    <n v="1"/>
    <s v="Año"/>
    <n v="1"/>
    <s v="Violencia física"/>
    <s v="Si sufrió el año pasado"/>
    <n v="270107"/>
    <s v="Atenciones médicas"/>
    <n v="270107006"/>
    <s v="Violencia Física"/>
    <n v="1547.546324577479"/>
    <n v="1805.5356995303209"/>
    <n v="2953.0238520590497"/>
  </r>
  <r>
    <n v="8"/>
    <n v="8301"/>
    <s v="Biobío"/>
    <s v="Los Angeles"/>
    <x v="3"/>
    <x v="3"/>
    <n v="2"/>
    <s v="Vida"/>
    <n v="3"/>
    <s v="Violencia sexual"/>
    <s v="No sufrió antes ni durante el año pasado"/>
    <n v="270107"/>
    <s v="Atenciones médicas"/>
    <n v="270107005"/>
    <s v="Otra violencia"/>
    <n v="23536.085173226285"/>
    <n v="44210.626503093707"/>
    <n v="55558.335134366527"/>
  </r>
  <r>
    <n v="8"/>
    <n v="8301"/>
    <s v="Biobío"/>
    <s v="Los Angeles"/>
    <x v="3"/>
    <x v="3"/>
    <n v="2"/>
    <s v="Vida"/>
    <n v="3"/>
    <s v="Violencia sexual"/>
    <s v="Si sufrió antes o durante el año pasado"/>
    <n v="270107"/>
    <s v="Atenciones médicas"/>
    <n v="270107005"/>
    <s v="Otra violencia"/>
    <n v="2578.2742337415521"/>
    <n v="0"/>
    <n v="2834.0814940236537"/>
  </r>
  <r>
    <n v="8"/>
    <n v="8304"/>
    <s v="Biobío"/>
    <s v="Laja"/>
    <x v="0"/>
    <x v="0"/>
    <n v="1"/>
    <s v="Año"/>
    <n v="1"/>
    <s v="Violencia física"/>
    <s v="No sufrió el año pasado"/>
    <n v="270107"/>
    <s v="Atenciones médicas"/>
    <n v="270107006"/>
    <s v="Violencia Física"/>
    <n v="0"/>
    <n v="49848.586560159929"/>
    <n v="0"/>
  </r>
  <r>
    <n v="8"/>
    <n v="8304"/>
    <s v="Biobío"/>
    <s v="Laja"/>
    <x v="0"/>
    <x v="0"/>
    <n v="2"/>
    <s v="Vida"/>
    <n v="1"/>
    <s v="Violencia física"/>
    <s v="No sufrió antes ni durante el año pasado"/>
    <n v="270107"/>
    <s v="Atenciones médicas"/>
    <n v="270107006"/>
    <s v="Violencia Física"/>
    <n v="0"/>
    <n v="25480.724620728022"/>
    <n v="0"/>
  </r>
  <r>
    <n v="8"/>
    <n v="8304"/>
    <s v="Biobío"/>
    <s v="Laja"/>
    <x v="0"/>
    <x v="0"/>
    <n v="2"/>
    <s v="Vida"/>
    <n v="1"/>
    <s v="Violencia física"/>
    <s v="Si sufrió antes o durante el año pasado"/>
    <n v="270107"/>
    <s v="Atenciones médicas"/>
    <n v="270107006"/>
    <s v="Violencia Física"/>
    <n v="0"/>
    <n v="24367.861939431899"/>
    <n v="0"/>
  </r>
  <r>
    <n v="8"/>
    <n v="8304"/>
    <s v="Biobío"/>
    <s v="Laja"/>
    <x v="1"/>
    <x v="1"/>
    <n v="1"/>
    <s v="Año"/>
    <n v="1"/>
    <s v="Violencia física"/>
    <s v="No sufrió el año pasado"/>
    <n v="270107"/>
    <s v="Atenciones médicas"/>
    <n v="270107006"/>
    <s v="Violencia Física"/>
    <n v="0"/>
    <n v="49848.586560159929"/>
    <n v="0"/>
  </r>
  <r>
    <n v="8"/>
    <n v="8304"/>
    <s v="Biobío"/>
    <s v="Laja"/>
    <x v="2"/>
    <x v="2"/>
    <n v="1"/>
    <s v="Año"/>
    <n v="1"/>
    <s v="Violencia física"/>
    <s v="No sufrió el año pasado"/>
    <n v="270107"/>
    <s v="Atenciones médicas"/>
    <n v="270107006"/>
    <s v="Violencia Física"/>
    <n v="0"/>
    <n v="49848.586560159929"/>
    <n v="0"/>
  </r>
  <r>
    <n v="8"/>
    <n v="8304"/>
    <s v="Biobío"/>
    <s v="Laja"/>
    <x v="3"/>
    <x v="3"/>
    <n v="2"/>
    <s v="Vida"/>
    <n v="3"/>
    <s v="Violencia sexual"/>
    <s v="No sufrió antes ni durante el año pasado"/>
    <n v="270107"/>
    <s v="Atenciones médicas"/>
    <n v="270107005"/>
    <s v="Otra violencia"/>
    <n v="0"/>
    <n v="33630.778308704947"/>
    <n v="0"/>
  </r>
  <r>
    <n v="8"/>
    <n v="8305"/>
    <s v="Biobío"/>
    <s v="Mulchén"/>
    <x v="0"/>
    <x v="0"/>
    <n v="1"/>
    <s v="Año"/>
    <n v="1"/>
    <s v="Violencia física"/>
    <s v="No sufrió el año pasado"/>
    <n v="270107"/>
    <s v="Atenciones médicas"/>
    <n v="270107006"/>
    <s v="Violencia Física"/>
    <n v="0"/>
    <n v="108279.44539785392"/>
    <n v="54104.994118182185"/>
  </r>
  <r>
    <n v="8"/>
    <n v="8305"/>
    <s v="Biobío"/>
    <s v="Mulchén"/>
    <x v="0"/>
    <x v="0"/>
    <n v="1"/>
    <s v="Año"/>
    <n v="1"/>
    <s v="Violencia física"/>
    <s v="Si sufrió el año pasado"/>
    <n v="270107"/>
    <s v="Atenciones médicas"/>
    <n v="270107006"/>
    <s v="Violencia Física"/>
    <n v="0"/>
    <n v="0"/>
    <n v="41535.540578441694"/>
  </r>
  <r>
    <n v="8"/>
    <n v="8305"/>
    <s v="Biobío"/>
    <s v="Mulchén"/>
    <x v="0"/>
    <x v="0"/>
    <n v="2"/>
    <s v="Vida"/>
    <n v="1"/>
    <s v="Violencia física"/>
    <s v="No sufrió antes ni durante el año pasado"/>
    <n v="270107"/>
    <s v="Atenciones médicas"/>
    <n v="270107006"/>
    <s v="Violencia Física"/>
    <n v="0"/>
    <n v="108279.44539785392"/>
    <n v="29143.230651733655"/>
  </r>
  <r>
    <n v="8"/>
    <n v="8305"/>
    <s v="Biobío"/>
    <s v="Mulchén"/>
    <x v="0"/>
    <x v="0"/>
    <n v="2"/>
    <s v="Vida"/>
    <n v="1"/>
    <s v="Violencia física"/>
    <s v="Si sufrió antes o durante el año pasado"/>
    <n v="270107"/>
    <s v="Atenciones médicas"/>
    <n v="270107006"/>
    <s v="Violencia Física"/>
    <n v="0"/>
    <n v="0"/>
    <n v="66497.304044890232"/>
  </r>
  <r>
    <n v="8"/>
    <n v="8305"/>
    <s v="Biobío"/>
    <s v="Mulchén"/>
    <x v="1"/>
    <x v="1"/>
    <n v="1"/>
    <s v="Año"/>
    <n v="1"/>
    <s v="Violencia física"/>
    <s v="No sufrió el año pasado"/>
    <n v="270107"/>
    <s v="Atenciones médicas"/>
    <n v="270107006"/>
    <s v="Violencia Física"/>
    <n v="0"/>
    <n v="108279.44539785392"/>
    <n v="54104.994118182185"/>
  </r>
  <r>
    <n v="8"/>
    <n v="8305"/>
    <s v="Biobío"/>
    <s v="Mulchén"/>
    <x v="1"/>
    <x v="1"/>
    <n v="1"/>
    <s v="Año"/>
    <n v="1"/>
    <s v="Violencia física"/>
    <s v="Si sufrió el año pasado"/>
    <n v="270107"/>
    <s v="Atenciones médicas"/>
    <n v="270107006"/>
    <s v="Violencia Física"/>
    <n v="0"/>
    <n v="0"/>
    <n v="41535.540578441694"/>
  </r>
  <r>
    <n v="8"/>
    <n v="8305"/>
    <s v="Biobío"/>
    <s v="Mulchén"/>
    <x v="2"/>
    <x v="2"/>
    <n v="1"/>
    <s v="Año"/>
    <n v="1"/>
    <s v="Violencia física"/>
    <s v="No sufrió el año pasado"/>
    <n v="270107"/>
    <s v="Atenciones médicas"/>
    <n v="270107006"/>
    <s v="Violencia Física"/>
    <n v="0"/>
    <n v="108279.44539785392"/>
    <n v="54104.994118182185"/>
  </r>
  <r>
    <n v="8"/>
    <n v="8305"/>
    <s v="Biobío"/>
    <s v="Mulchén"/>
    <x v="2"/>
    <x v="2"/>
    <n v="1"/>
    <s v="Año"/>
    <n v="1"/>
    <s v="Violencia física"/>
    <s v="Si sufrió el año pasado"/>
    <n v="270107"/>
    <s v="Atenciones médicas"/>
    <n v="270107006"/>
    <s v="Violencia Física"/>
    <n v="0"/>
    <n v="0"/>
    <n v="41535.540578441694"/>
  </r>
  <r>
    <n v="8"/>
    <n v="8305"/>
    <s v="Biobío"/>
    <s v="Mulchén"/>
    <x v="3"/>
    <x v="3"/>
    <n v="2"/>
    <s v="Vida"/>
    <n v="3"/>
    <s v="Violencia sexual"/>
    <s v="No sufrió antes ni durante el año pasado"/>
    <n v="270107"/>
    <s v="Atenciones médicas"/>
    <n v="270107005"/>
    <s v="Otra violencia"/>
    <n v="0"/>
    <n v="37012.23617601247"/>
    <n v="83298.872367975608"/>
  </r>
  <r>
    <n v="8"/>
    <n v="8305"/>
    <s v="Biobío"/>
    <s v="Mulchén"/>
    <x v="3"/>
    <x v="3"/>
    <n v="2"/>
    <s v="Vida"/>
    <n v="3"/>
    <s v="Violencia sexual"/>
    <s v="Si sufrió antes o durante el año pasado"/>
    <n v="270107"/>
    <s v="Atenciones médicas"/>
    <n v="270107005"/>
    <s v="Otra violencia"/>
    <n v="0"/>
    <n v="0"/>
    <n v="12341.662328648274"/>
  </r>
  <r>
    <n v="8"/>
    <n v="8306"/>
    <s v="Biobío"/>
    <s v="Nacimiento"/>
    <x v="0"/>
    <x v="0"/>
    <n v="1"/>
    <s v="Año"/>
    <n v="1"/>
    <s v="Violencia física"/>
    <s v="No sufrió el año pasado"/>
    <n v="270107"/>
    <s v="Atenciones médicas"/>
    <n v="270107006"/>
    <s v="Violencia Física"/>
    <n v="0"/>
    <n v="40072.714436386865"/>
    <n v="0"/>
  </r>
  <r>
    <n v="8"/>
    <n v="8306"/>
    <s v="Biobío"/>
    <s v="Nacimiento"/>
    <x v="0"/>
    <x v="0"/>
    <n v="2"/>
    <s v="Vida"/>
    <n v="1"/>
    <s v="Violencia física"/>
    <s v="No sufrió antes ni durante el año pasado"/>
    <n v="270107"/>
    <s v="Atenciones médicas"/>
    <n v="270107006"/>
    <s v="Violencia Física"/>
    <n v="0"/>
    <n v="40072.714436386865"/>
    <n v="0"/>
  </r>
  <r>
    <n v="8"/>
    <n v="8306"/>
    <s v="Biobío"/>
    <s v="Nacimiento"/>
    <x v="1"/>
    <x v="1"/>
    <n v="1"/>
    <s v="Año"/>
    <n v="1"/>
    <s v="Violencia física"/>
    <s v="No sufrió el año pasado"/>
    <n v="270107"/>
    <s v="Atenciones médicas"/>
    <n v="270107006"/>
    <s v="Violencia Física"/>
    <n v="0"/>
    <n v="40072.714436386865"/>
    <n v="0"/>
  </r>
  <r>
    <n v="8"/>
    <n v="8306"/>
    <s v="Biobío"/>
    <s v="Nacimiento"/>
    <x v="2"/>
    <x v="2"/>
    <n v="1"/>
    <s v="Año"/>
    <n v="1"/>
    <s v="Violencia física"/>
    <s v="No sufrió el año pasado"/>
    <n v="270107"/>
    <s v="Atenciones médicas"/>
    <n v="270107006"/>
    <s v="Violencia Física"/>
    <n v="0"/>
    <n v="40072.714436386865"/>
    <n v="0"/>
  </r>
  <r>
    <n v="8"/>
    <n v="8306"/>
    <s v="Biobío"/>
    <s v="Nacimiento"/>
    <x v="3"/>
    <x v="3"/>
    <n v="2"/>
    <s v="Vida"/>
    <n v="3"/>
    <s v="Violencia sexual"/>
    <s v="No sufrió antes ni durante el año pasado"/>
    <n v="270107"/>
    <s v="Atenciones médicas"/>
    <n v="270107005"/>
    <s v="Otra violencia"/>
    <n v="0"/>
    <n v="18417.64364558562"/>
    <n v="0"/>
  </r>
  <r>
    <n v="8"/>
    <n v="8307"/>
    <s v="Biobío"/>
    <s v="Negrete"/>
    <x v="0"/>
    <x v="0"/>
    <n v="1"/>
    <s v="Año"/>
    <n v="1"/>
    <s v="Violencia física"/>
    <s v="No sufrió el año pasado"/>
    <n v="270107"/>
    <s v="Atenciones médicas"/>
    <n v="270107006"/>
    <s v="Violencia Física"/>
    <n v="0"/>
    <n v="99789.627842921589"/>
    <n v="0"/>
  </r>
  <r>
    <n v="8"/>
    <n v="8307"/>
    <s v="Biobío"/>
    <s v="Negrete"/>
    <x v="0"/>
    <x v="0"/>
    <n v="2"/>
    <s v="Vida"/>
    <n v="1"/>
    <s v="Violencia física"/>
    <s v="No sufrió antes ni durante el año pasado"/>
    <n v="270107"/>
    <s v="Atenciones médicas"/>
    <n v="270107006"/>
    <s v="Violencia Física"/>
    <n v="0"/>
    <n v="99789.627842921589"/>
    <n v="0"/>
  </r>
  <r>
    <n v="8"/>
    <n v="8307"/>
    <s v="Biobío"/>
    <s v="Negrete"/>
    <x v="1"/>
    <x v="1"/>
    <n v="1"/>
    <s v="Año"/>
    <n v="1"/>
    <s v="Violencia física"/>
    <s v="No sufrió el año pasado"/>
    <n v="270107"/>
    <s v="Atenciones médicas"/>
    <n v="270107006"/>
    <s v="Violencia Física"/>
    <n v="0"/>
    <n v="99789.627842921589"/>
    <n v="0"/>
  </r>
  <r>
    <n v="8"/>
    <n v="8307"/>
    <s v="Biobío"/>
    <s v="Negrete"/>
    <x v="2"/>
    <x v="2"/>
    <n v="1"/>
    <s v="Año"/>
    <n v="1"/>
    <s v="Violencia física"/>
    <s v="No sufrió el año pasado"/>
    <n v="270107"/>
    <s v="Atenciones médicas"/>
    <n v="270107006"/>
    <s v="Violencia Física"/>
    <n v="0"/>
    <n v="99789.627842921589"/>
    <n v="0"/>
  </r>
  <r>
    <n v="8"/>
    <n v="8307"/>
    <s v="Biobío"/>
    <s v="Negrete"/>
    <x v="3"/>
    <x v="3"/>
    <n v="2"/>
    <s v="Vida"/>
    <n v="3"/>
    <s v="Violencia sexual"/>
    <s v="No sufrió antes ni durante el año pasado"/>
    <n v="270107"/>
    <s v="Atenciones médicas"/>
    <n v="270107005"/>
    <s v="Otra violencia"/>
    <n v="0"/>
    <n v="68859.993545411708"/>
    <n v="0"/>
  </r>
  <r>
    <n v="8"/>
    <n v="8312"/>
    <s v="Biobío"/>
    <s v="Tucapel"/>
    <x v="0"/>
    <x v="0"/>
    <n v="1"/>
    <s v="Año"/>
    <n v="1"/>
    <s v="Violencia física"/>
    <s v="No sufrió el año pasado"/>
    <n v="270107"/>
    <s v="Atenciones médicas"/>
    <n v="270107006"/>
    <s v="Violencia Física"/>
    <n v="0"/>
    <n v="63535.149860034377"/>
    <n v="0"/>
  </r>
  <r>
    <n v="8"/>
    <n v="8312"/>
    <s v="Biobío"/>
    <s v="Tucapel"/>
    <x v="0"/>
    <x v="0"/>
    <n v="2"/>
    <s v="Vida"/>
    <n v="1"/>
    <s v="Violencia física"/>
    <s v="No sufrió antes ni durante el año pasado"/>
    <n v="270107"/>
    <s v="Atenciones médicas"/>
    <n v="270107006"/>
    <s v="Violencia Física"/>
    <n v="0"/>
    <n v="63535.149860034377"/>
    <n v="0"/>
  </r>
  <r>
    <n v="8"/>
    <n v="8312"/>
    <s v="Biobío"/>
    <s v="Tucapel"/>
    <x v="1"/>
    <x v="1"/>
    <n v="1"/>
    <s v="Año"/>
    <n v="1"/>
    <s v="Violencia física"/>
    <s v="No sufrió el año pasado"/>
    <n v="270107"/>
    <s v="Atenciones médicas"/>
    <n v="270107006"/>
    <s v="Violencia Física"/>
    <n v="0"/>
    <n v="63535.149860034377"/>
    <n v="0"/>
  </r>
  <r>
    <n v="8"/>
    <n v="8312"/>
    <s v="Biobío"/>
    <s v="Tucapel"/>
    <x v="2"/>
    <x v="2"/>
    <n v="1"/>
    <s v="Año"/>
    <n v="1"/>
    <s v="Violencia física"/>
    <s v="No sufrió el año pasado"/>
    <n v="270107"/>
    <s v="Atenciones médicas"/>
    <n v="270107006"/>
    <s v="Violencia Física"/>
    <n v="0"/>
    <n v="63535.149860034377"/>
    <n v="0"/>
  </r>
  <r>
    <n v="8"/>
    <n v="8312"/>
    <s v="Biobío"/>
    <s v="Tucapel"/>
    <x v="3"/>
    <x v="3"/>
    <n v="2"/>
    <s v="Vida"/>
    <n v="3"/>
    <s v="Violencia sexual"/>
    <s v="No sufrió antes ni durante el año pasado"/>
    <n v="270107"/>
    <s v="Atenciones médicas"/>
    <n v="270107005"/>
    <s v="Otra violencia"/>
    <n v="0"/>
    <n v="27680.869810463191"/>
    <n v="0"/>
  </r>
  <r>
    <n v="8"/>
    <n v="8312"/>
    <s v="Biobío"/>
    <s v="Tucapel"/>
    <x v="3"/>
    <x v="3"/>
    <n v="2"/>
    <s v="Vida"/>
    <n v="3"/>
    <s v="Violencia sexual"/>
    <s v="Si sufrió antes o durante el año pasado"/>
    <n v="270107"/>
    <s v="Atenciones médicas"/>
    <n v="270107005"/>
    <s v="Otra violencia"/>
    <n v="0"/>
    <n v="21129.303136382274"/>
    <n v="0"/>
  </r>
  <r>
    <n v="8"/>
    <n v="16101"/>
    <s v="Biobío"/>
    <s v="Chillán"/>
    <x v="0"/>
    <x v="0"/>
    <n v="1"/>
    <s v="Año"/>
    <n v="1"/>
    <s v="Violencia física"/>
    <s v="No sufrió el año pasado"/>
    <n v="270107"/>
    <s v="Atenciones médicas"/>
    <n v="270107006"/>
    <s v="Violencia Física"/>
    <n v="51776.124914279688"/>
    <n v="68045.444175553028"/>
    <n v="0"/>
  </r>
  <r>
    <n v="8"/>
    <n v="16101"/>
    <s v="Biobío"/>
    <s v="Chillán"/>
    <x v="0"/>
    <x v="0"/>
    <n v="1"/>
    <s v="Año"/>
    <n v="1"/>
    <s v="Violencia física"/>
    <s v="Si sufrió el año pasado"/>
    <n v="270107"/>
    <s v="Atenciones médicas"/>
    <n v="270107006"/>
    <s v="Violencia Física"/>
    <n v="4670.5702379068416"/>
    <n v="3575.0970844386752"/>
    <n v="0"/>
  </r>
  <r>
    <n v="8"/>
    <n v="16101"/>
    <s v="Biobío"/>
    <s v="Chillán"/>
    <x v="0"/>
    <x v="0"/>
    <n v="2"/>
    <s v="Vida"/>
    <n v="1"/>
    <s v="Violencia física"/>
    <s v="No sufrió antes ni durante el año pasado"/>
    <n v="270107"/>
    <s v="Atenciones médicas"/>
    <n v="270107006"/>
    <s v="Violencia Física"/>
    <n v="39621.248087777603"/>
    <n v="62715.25810738578"/>
    <n v="0"/>
  </r>
  <r>
    <n v="8"/>
    <n v="16101"/>
    <s v="Biobío"/>
    <s v="Chillán"/>
    <x v="0"/>
    <x v="0"/>
    <n v="2"/>
    <s v="Vida"/>
    <n v="1"/>
    <s v="Violencia física"/>
    <s v="Si sufrió antes o durante el año pasado"/>
    <n v="270107"/>
    <s v="Atenciones médicas"/>
    <n v="270107006"/>
    <s v="Violencia Física"/>
    <n v="16825.447064408927"/>
    <n v="8905.2831526059344"/>
    <n v="0"/>
  </r>
  <r>
    <n v="8"/>
    <n v="16101"/>
    <s v="Biobío"/>
    <s v="Chillán"/>
    <x v="1"/>
    <x v="1"/>
    <n v="1"/>
    <s v="Año"/>
    <n v="1"/>
    <s v="Violencia física"/>
    <s v="No sufrió el año pasado"/>
    <n v="270107"/>
    <s v="Atenciones médicas"/>
    <n v="270107006"/>
    <s v="Violencia Física"/>
    <n v="53468.375797858309"/>
    <n v="70010.247281329255"/>
    <n v="0"/>
  </r>
  <r>
    <n v="8"/>
    <n v="16101"/>
    <s v="Biobío"/>
    <s v="Chillán"/>
    <x v="1"/>
    <x v="1"/>
    <n v="1"/>
    <s v="Año"/>
    <n v="1"/>
    <s v="Violencia física"/>
    <s v="Si sufrió el año pasado"/>
    <n v="270107"/>
    <s v="Atenciones médicas"/>
    <n v="270107006"/>
    <s v="Violencia Física"/>
    <n v="2978.3193543282164"/>
    <n v="1610.2939786624436"/>
    <n v="0"/>
  </r>
  <r>
    <n v="8"/>
    <n v="16101"/>
    <s v="Biobío"/>
    <s v="Chillán"/>
    <x v="2"/>
    <x v="2"/>
    <n v="1"/>
    <s v="Año"/>
    <n v="1"/>
    <s v="Violencia física"/>
    <s v="No sufrió el año pasado"/>
    <n v="270107"/>
    <s v="Atenciones médicas"/>
    <n v="270107006"/>
    <s v="Violencia Física"/>
    <n v="51776.124914279688"/>
    <n v="68045.444175553028"/>
    <n v="0"/>
  </r>
  <r>
    <n v="8"/>
    <n v="16101"/>
    <s v="Biobío"/>
    <s v="Chillán"/>
    <x v="2"/>
    <x v="2"/>
    <n v="1"/>
    <s v="Año"/>
    <n v="1"/>
    <s v="Violencia física"/>
    <s v="Si sufrió el año pasado"/>
    <n v="270107"/>
    <s v="Atenciones médicas"/>
    <n v="270107006"/>
    <s v="Violencia Física"/>
    <n v="4670.5702379068416"/>
    <n v="3575.0970844386752"/>
    <n v="0"/>
  </r>
  <r>
    <n v="8"/>
    <n v="16101"/>
    <s v="Biobío"/>
    <s v="Chillán"/>
    <x v="3"/>
    <x v="3"/>
    <n v="2"/>
    <s v="Vida"/>
    <n v="3"/>
    <s v="Violencia sexual"/>
    <s v="No sufrió antes ni durante el año pasado"/>
    <n v="270107"/>
    <s v="Atenciones médicas"/>
    <n v="270107005"/>
    <s v="Otra violencia"/>
    <n v="37063.881415835836"/>
    <n v="42605.983625999033"/>
    <n v="0"/>
  </r>
  <r>
    <n v="8"/>
    <n v="16101"/>
    <s v="Biobío"/>
    <s v="Chillán"/>
    <x v="3"/>
    <x v="3"/>
    <n v="2"/>
    <s v="Vida"/>
    <n v="3"/>
    <s v="Violencia sexual"/>
    <s v="Si sufrió antes o durante el año pasado"/>
    <n v="270107"/>
    <s v="Atenciones médicas"/>
    <n v="270107005"/>
    <s v="Otra violencia"/>
    <n v="3034.2353747955899"/>
    <n v="2732.5052274765608"/>
    <n v="0"/>
  </r>
  <r>
    <n v="8"/>
    <n v="16103"/>
    <s v="Biobío"/>
    <s v="Chillán Viejo"/>
    <x v="0"/>
    <x v="0"/>
    <n v="1"/>
    <s v="Año"/>
    <n v="1"/>
    <s v="Violencia física"/>
    <s v="No sufrió el año pasado"/>
    <n v="270107"/>
    <s v="Atenciones médicas"/>
    <n v="270107006"/>
    <s v="Violencia Física"/>
    <n v="0"/>
    <n v="69491.404855666347"/>
    <n v="0"/>
  </r>
  <r>
    <n v="8"/>
    <n v="16103"/>
    <s v="Biobío"/>
    <s v="Chillán Viejo"/>
    <x v="0"/>
    <x v="0"/>
    <n v="2"/>
    <s v="Vida"/>
    <n v="1"/>
    <s v="Violencia física"/>
    <s v="No sufrió antes ni durante el año pasado"/>
    <n v="270107"/>
    <s v="Atenciones médicas"/>
    <n v="270107006"/>
    <s v="Violencia Física"/>
    <n v="0"/>
    <n v="69491.404855666347"/>
    <n v="0"/>
  </r>
  <r>
    <n v="8"/>
    <n v="16103"/>
    <s v="Biobío"/>
    <s v="Chillán Viejo"/>
    <x v="1"/>
    <x v="1"/>
    <n v="1"/>
    <s v="Año"/>
    <n v="1"/>
    <s v="Violencia física"/>
    <s v="No sufrió el año pasado"/>
    <n v="270107"/>
    <s v="Atenciones médicas"/>
    <n v="270107006"/>
    <s v="Violencia Física"/>
    <n v="0"/>
    <n v="69491.404855666347"/>
    <n v="0"/>
  </r>
  <r>
    <n v="8"/>
    <n v="16103"/>
    <s v="Biobío"/>
    <s v="Chillán Viejo"/>
    <x v="2"/>
    <x v="2"/>
    <n v="1"/>
    <s v="Año"/>
    <n v="1"/>
    <s v="Violencia física"/>
    <s v="No sufrió el año pasado"/>
    <n v="270107"/>
    <s v="Atenciones médicas"/>
    <n v="270107006"/>
    <s v="Violencia Física"/>
    <n v="0"/>
    <n v="69491.404855666347"/>
    <n v="0"/>
  </r>
  <r>
    <n v="8"/>
    <n v="16103"/>
    <s v="Biobío"/>
    <s v="Chillán Viejo"/>
    <x v="3"/>
    <x v="3"/>
    <n v="2"/>
    <s v="Vida"/>
    <n v="3"/>
    <s v="Violencia sexual"/>
    <s v="No sufrió antes ni durante el año pasado"/>
    <n v="270107"/>
    <s v="Atenciones médicas"/>
    <n v="270107005"/>
    <s v="Otra violencia"/>
    <n v="0"/>
    <n v="51729.443852717355"/>
    <n v="0"/>
  </r>
  <r>
    <n v="8"/>
    <n v="16103"/>
    <s v="Biobío"/>
    <s v="Chillán Viejo"/>
    <x v="3"/>
    <x v="3"/>
    <n v="2"/>
    <s v="Vida"/>
    <n v="3"/>
    <s v="Violencia sexual"/>
    <s v="Si sufrió antes o durante el año pasado"/>
    <n v="270107"/>
    <s v="Atenciones médicas"/>
    <n v="270107005"/>
    <s v="Otra violencia"/>
    <n v="0"/>
    <n v="5920.6536676496644"/>
    <n v="0"/>
  </r>
  <r>
    <n v="8"/>
    <n v="16107"/>
    <s v="Biobío"/>
    <s v="Quillón"/>
    <x v="0"/>
    <x v="0"/>
    <n v="1"/>
    <s v="Año"/>
    <n v="1"/>
    <s v="Violencia física"/>
    <s v="No sufrió el año pasado"/>
    <n v="270107"/>
    <s v="Atenciones médicas"/>
    <n v="270107006"/>
    <s v="Violencia Física"/>
    <n v="0"/>
    <n v="148881.12052352104"/>
    <n v="0"/>
  </r>
  <r>
    <n v="8"/>
    <n v="16107"/>
    <s v="Biobío"/>
    <s v="Quillón"/>
    <x v="0"/>
    <x v="0"/>
    <n v="2"/>
    <s v="Vida"/>
    <n v="1"/>
    <s v="Violencia física"/>
    <s v="No sufrió antes ni durante el año pasado"/>
    <n v="270107"/>
    <s v="Atenciones médicas"/>
    <n v="270107006"/>
    <s v="Violencia Física"/>
    <n v="0"/>
    <n v="148881.12052352104"/>
    <n v="0"/>
  </r>
  <r>
    <n v="8"/>
    <n v="16107"/>
    <s v="Biobío"/>
    <s v="Quillón"/>
    <x v="1"/>
    <x v="1"/>
    <n v="1"/>
    <s v="Año"/>
    <n v="1"/>
    <s v="Violencia física"/>
    <s v="No sufrió el año pasado"/>
    <n v="270107"/>
    <s v="Atenciones médicas"/>
    <n v="270107006"/>
    <s v="Violencia Física"/>
    <n v="0"/>
    <n v="148881.12052352104"/>
    <n v="0"/>
  </r>
  <r>
    <n v="8"/>
    <n v="16107"/>
    <s v="Biobío"/>
    <s v="Quillón"/>
    <x v="2"/>
    <x v="2"/>
    <n v="1"/>
    <s v="Año"/>
    <n v="1"/>
    <s v="Violencia física"/>
    <s v="No sufrió el año pasado"/>
    <n v="270107"/>
    <s v="Atenciones médicas"/>
    <n v="270107006"/>
    <s v="Violencia Física"/>
    <n v="0"/>
    <n v="148881.12052352104"/>
    <n v="0"/>
  </r>
  <r>
    <n v="8"/>
    <n v="16107"/>
    <s v="Biobío"/>
    <s v="Quillón"/>
    <x v="3"/>
    <x v="3"/>
    <n v="2"/>
    <s v="Vida"/>
    <n v="3"/>
    <s v="Violencia sexual"/>
    <s v="No sufrió antes ni durante el año pasado"/>
    <n v="270107"/>
    <s v="Atenciones médicas"/>
    <n v="270107005"/>
    <s v="Otra violencia"/>
    <n v="0"/>
    <n v="83867.907193349849"/>
    <n v="0"/>
  </r>
  <r>
    <n v="8"/>
    <n v="16301"/>
    <s v="Biobío"/>
    <s v="San Carlos"/>
    <x v="0"/>
    <x v="0"/>
    <n v="1"/>
    <s v="Año"/>
    <n v="1"/>
    <s v="Violencia física"/>
    <s v="No sufrió el año pasado"/>
    <n v="270107"/>
    <s v="Atenciones médicas"/>
    <n v="270107006"/>
    <s v="Violencia Física"/>
    <n v="36797.854606073786"/>
    <n v="71955.901669961619"/>
    <n v="0"/>
  </r>
  <r>
    <n v="8"/>
    <n v="16301"/>
    <s v="Biobío"/>
    <s v="San Carlos"/>
    <x v="0"/>
    <x v="0"/>
    <n v="1"/>
    <s v="Año"/>
    <n v="1"/>
    <s v="Violencia física"/>
    <s v="Si sufrió el año pasado"/>
    <n v="270107"/>
    <s v="Atenciones médicas"/>
    <n v="270107006"/>
    <s v="Violencia Física"/>
    <n v="1830.1079944915562"/>
    <n v="0"/>
    <n v="0"/>
  </r>
  <r>
    <n v="8"/>
    <n v="16301"/>
    <s v="Biobío"/>
    <s v="San Carlos"/>
    <x v="0"/>
    <x v="0"/>
    <n v="2"/>
    <s v="Vida"/>
    <n v="1"/>
    <s v="Violencia física"/>
    <s v="No sufrió antes ni durante el año pasado"/>
    <n v="270107"/>
    <s v="Atenciones médicas"/>
    <n v="270107006"/>
    <s v="Violencia Física"/>
    <n v="36797.854606073786"/>
    <n v="71955.901669961619"/>
    <n v="0"/>
  </r>
  <r>
    <n v="8"/>
    <n v="16301"/>
    <s v="Biobío"/>
    <s v="San Carlos"/>
    <x v="0"/>
    <x v="0"/>
    <n v="2"/>
    <s v="Vida"/>
    <n v="1"/>
    <s v="Violencia física"/>
    <s v="Si sufrió antes o durante el año pasado"/>
    <n v="270107"/>
    <s v="Atenciones médicas"/>
    <n v="270107006"/>
    <s v="Violencia Física"/>
    <n v="1830.1079944915562"/>
    <n v="0"/>
    <n v="0"/>
  </r>
  <r>
    <n v="8"/>
    <n v="16301"/>
    <s v="Biobío"/>
    <s v="San Carlos"/>
    <x v="1"/>
    <x v="1"/>
    <n v="1"/>
    <s v="Año"/>
    <n v="1"/>
    <s v="Violencia física"/>
    <s v="No sufrió el año pasado"/>
    <n v="270107"/>
    <s v="Atenciones médicas"/>
    <n v="270107006"/>
    <s v="Violencia Física"/>
    <n v="36797.854606073786"/>
    <n v="71955.901669961619"/>
    <n v="0"/>
  </r>
  <r>
    <n v="8"/>
    <n v="16301"/>
    <s v="Biobío"/>
    <s v="San Carlos"/>
    <x v="1"/>
    <x v="1"/>
    <n v="1"/>
    <s v="Año"/>
    <n v="1"/>
    <s v="Violencia física"/>
    <s v="Si sufrió el año pasado"/>
    <n v="270107"/>
    <s v="Atenciones médicas"/>
    <n v="270107006"/>
    <s v="Violencia Física"/>
    <n v="1830.1079944915562"/>
    <n v="0"/>
    <n v="0"/>
  </r>
  <r>
    <n v="8"/>
    <n v="16301"/>
    <s v="Biobío"/>
    <s v="San Carlos"/>
    <x v="2"/>
    <x v="2"/>
    <n v="1"/>
    <s v="Año"/>
    <n v="1"/>
    <s v="Violencia física"/>
    <s v="No sufrió el año pasado"/>
    <n v="270107"/>
    <s v="Atenciones médicas"/>
    <n v="270107006"/>
    <s v="Violencia Física"/>
    <n v="38627.962600565341"/>
    <n v="71955.901669961619"/>
    <n v="0"/>
  </r>
  <r>
    <n v="8"/>
    <n v="16301"/>
    <s v="Biobío"/>
    <s v="San Carlos"/>
    <x v="3"/>
    <x v="3"/>
    <n v="2"/>
    <s v="Vida"/>
    <n v="3"/>
    <s v="Violencia sexual"/>
    <s v="No sufrió antes ni durante el año pasado"/>
    <n v="270107"/>
    <s v="Atenciones médicas"/>
    <n v="270107005"/>
    <s v="Otra violencia"/>
    <n v="26447.778502573023"/>
    <n v="51195.848969336032"/>
    <n v="0"/>
  </r>
  <r>
    <n v="8"/>
    <n v="16301"/>
    <s v="Biobío"/>
    <s v="San Carlos"/>
    <x v="3"/>
    <x v="3"/>
    <n v="2"/>
    <s v="Vida"/>
    <n v="3"/>
    <s v="Violencia sexual"/>
    <s v="Si sufrió antes o durante el año pasado"/>
    <n v="270107"/>
    <s v="Atenciones médicas"/>
    <n v="270107005"/>
    <s v="Otra violencia"/>
    <n v="1830.1079944915562"/>
    <n v="0"/>
    <n v="0"/>
  </r>
  <r>
    <n v="8"/>
    <n v="16305"/>
    <s v="Biobío"/>
    <s v="San Nicolás"/>
    <x v="0"/>
    <x v="0"/>
    <n v="1"/>
    <s v="Año"/>
    <n v="1"/>
    <s v="Violencia física"/>
    <s v="No sufrió el año pasado"/>
    <n v="270107"/>
    <s v="Atenciones médicas"/>
    <n v="270107006"/>
    <s v="Violencia Física"/>
    <n v="0"/>
    <n v="99848.750744277088"/>
    <n v="0"/>
  </r>
  <r>
    <n v="8"/>
    <n v="16305"/>
    <s v="Biobío"/>
    <s v="San Nicolás"/>
    <x v="0"/>
    <x v="0"/>
    <n v="2"/>
    <s v="Vida"/>
    <n v="1"/>
    <s v="Violencia física"/>
    <s v="No sufrió antes ni durante el año pasado"/>
    <n v="270107"/>
    <s v="Atenciones médicas"/>
    <n v="270107006"/>
    <s v="Violencia Física"/>
    <n v="0"/>
    <n v="99848.750744277088"/>
    <n v="0"/>
  </r>
  <r>
    <n v="8"/>
    <n v="16305"/>
    <s v="Biobío"/>
    <s v="San Nicolás"/>
    <x v="1"/>
    <x v="1"/>
    <n v="1"/>
    <s v="Año"/>
    <n v="1"/>
    <s v="Violencia física"/>
    <s v="No sufrió el año pasado"/>
    <n v="270107"/>
    <s v="Atenciones médicas"/>
    <n v="270107006"/>
    <s v="Violencia Física"/>
    <n v="0"/>
    <n v="99848.750744277088"/>
    <n v="0"/>
  </r>
  <r>
    <n v="8"/>
    <n v="16305"/>
    <s v="Biobío"/>
    <s v="San Nicolás"/>
    <x v="2"/>
    <x v="2"/>
    <n v="1"/>
    <s v="Año"/>
    <n v="1"/>
    <s v="Violencia física"/>
    <s v="No sufrió el año pasado"/>
    <n v="270107"/>
    <s v="Atenciones médicas"/>
    <n v="270107006"/>
    <s v="Violencia Física"/>
    <n v="0"/>
    <n v="99848.750744277088"/>
    <n v="0"/>
  </r>
  <r>
    <n v="8"/>
    <n v="16305"/>
    <s v="Biobío"/>
    <s v="San Nicolás"/>
    <x v="3"/>
    <x v="3"/>
    <n v="2"/>
    <s v="Vida"/>
    <n v="3"/>
    <s v="Violencia sexual"/>
    <s v="No sufrió antes ni durante el año pasado"/>
    <n v="270107"/>
    <s v="Atenciones médicas"/>
    <n v="270107005"/>
    <s v="Otra violencia"/>
    <n v="0"/>
    <n v="65489.494253107361"/>
    <n v="0"/>
  </r>
  <r>
    <n v="9"/>
    <n v="9101"/>
    <s v="Araucanía"/>
    <s v="Temuco"/>
    <x v="0"/>
    <x v="0"/>
    <n v="1"/>
    <s v="Año"/>
    <n v="1"/>
    <s v="Violencia física"/>
    <s v="No sufrió el año pasado"/>
    <n v="270107"/>
    <s v="Atenciones médicas"/>
    <n v="270107006"/>
    <s v="Violencia Física"/>
    <n v="53481.27371720838"/>
    <n v="57168.215128711767"/>
    <n v="73544.312502565765"/>
  </r>
  <r>
    <n v="9"/>
    <n v="9101"/>
    <s v="Araucanía"/>
    <s v="Temuco"/>
    <x v="0"/>
    <x v="0"/>
    <n v="1"/>
    <s v="Año"/>
    <n v="1"/>
    <s v="Violencia física"/>
    <s v="Si sufrió el año pasado"/>
    <n v="270107"/>
    <s v="Atenciones médicas"/>
    <n v="270107006"/>
    <s v="Violencia Física"/>
    <n v="4247.7863938843975"/>
    <n v="3083.2110734910952"/>
    <n v="792.32743087329357"/>
  </r>
  <r>
    <n v="9"/>
    <n v="9101"/>
    <s v="Araucanía"/>
    <s v="Temuco"/>
    <x v="0"/>
    <x v="0"/>
    <n v="2"/>
    <s v="Vida"/>
    <n v="1"/>
    <s v="Violencia física"/>
    <s v="No sufrió antes ni durante el año pasado"/>
    <n v="270107"/>
    <s v="Atenciones médicas"/>
    <n v="270107006"/>
    <s v="Violencia Física"/>
    <n v="48611.340262882914"/>
    <n v="54160.673998045793"/>
    <n v="63900.386919333141"/>
  </r>
  <r>
    <n v="9"/>
    <n v="9101"/>
    <s v="Araucanía"/>
    <s v="Temuco"/>
    <x v="0"/>
    <x v="0"/>
    <n v="2"/>
    <s v="Vida"/>
    <n v="1"/>
    <s v="Violencia física"/>
    <s v="Si sufrió antes o durante el año pasado"/>
    <n v="270107"/>
    <s v="Atenciones médicas"/>
    <n v="270107006"/>
    <s v="Violencia Física"/>
    <n v="9117.7198482098665"/>
    <n v="6090.7522041570646"/>
    <n v="10436.2530141059"/>
  </r>
  <r>
    <n v="9"/>
    <n v="9101"/>
    <s v="Araucanía"/>
    <s v="Temuco"/>
    <x v="1"/>
    <x v="1"/>
    <n v="1"/>
    <s v="Año"/>
    <n v="1"/>
    <s v="Violencia física"/>
    <s v="No sufrió el año pasado"/>
    <n v="270107"/>
    <s v="Atenciones médicas"/>
    <n v="270107006"/>
    <s v="Violencia Física"/>
    <n v="56030.35802672826"/>
    <n v="58150.371896783865"/>
    <n v="73544.312502565765"/>
  </r>
  <r>
    <n v="9"/>
    <n v="9101"/>
    <s v="Araucanía"/>
    <s v="Temuco"/>
    <x v="1"/>
    <x v="1"/>
    <n v="1"/>
    <s v="Año"/>
    <n v="1"/>
    <s v="Violencia física"/>
    <s v="Si sufrió el año pasado"/>
    <n v="270107"/>
    <s v="Atenciones médicas"/>
    <n v="270107006"/>
    <s v="Violencia Física"/>
    <n v="1698.7020843645164"/>
    <n v="2101.0543054189943"/>
    <n v="792.32743087329357"/>
  </r>
  <r>
    <n v="9"/>
    <n v="9101"/>
    <s v="Araucanía"/>
    <s v="Temuco"/>
    <x v="2"/>
    <x v="2"/>
    <n v="1"/>
    <s v="Año"/>
    <n v="1"/>
    <s v="Violencia física"/>
    <s v="No sufrió el año pasado"/>
    <n v="270107"/>
    <s v="Atenciones médicas"/>
    <n v="270107006"/>
    <s v="Violencia Física"/>
    <n v="53481.27371720838"/>
    <n v="58366.211037734742"/>
    <n v="73544.312502565765"/>
  </r>
  <r>
    <n v="9"/>
    <n v="9101"/>
    <s v="Araucanía"/>
    <s v="Temuco"/>
    <x v="2"/>
    <x v="2"/>
    <n v="1"/>
    <s v="Año"/>
    <n v="1"/>
    <s v="Violencia física"/>
    <s v="Si sufrió el año pasado"/>
    <n v="270107"/>
    <s v="Atenciones médicas"/>
    <n v="270107006"/>
    <s v="Violencia Física"/>
    <n v="4247.7863938843975"/>
    <n v="1885.2151644681203"/>
    <n v="792.32743087329357"/>
  </r>
  <r>
    <n v="9"/>
    <n v="9101"/>
    <s v="Araucanía"/>
    <s v="Temuco"/>
    <x v="3"/>
    <x v="3"/>
    <n v="2"/>
    <s v="Vida"/>
    <n v="3"/>
    <s v="Violencia sexual"/>
    <s v="No sufrió antes ni durante el año pasado"/>
    <n v="270107"/>
    <s v="Atenciones médicas"/>
    <n v="270107005"/>
    <s v="Otra violencia"/>
    <n v="41327.751196172248"/>
    <n v="38507.395751719487"/>
    <n v="67409.224503383288"/>
  </r>
  <r>
    <n v="9"/>
    <n v="9101"/>
    <s v="Araucanía"/>
    <s v="Temuco"/>
    <x v="3"/>
    <x v="3"/>
    <n v="2"/>
    <s v="Vida"/>
    <n v="3"/>
    <s v="Violencia sexual"/>
    <s v="Si sufrió antes o durante el año pasado"/>
    <n v="270107"/>
    <s v="Atenciones médicas"/>
    <n v="270107005"/>
    <s v="Otra violencia"/>
    <n v="3818.1268217565857"/>
    <n v="1935.5287228929692"/>
    <n v="6706.2944689720052"/>
  </r>
  <r>
    <n v="9"/>
    <n v="9102"/>
    <s v="Araucanía"/>
    <s v="Carahue"/>
    <x v="0"/>
    <x v="0"/>
    <n v="1"/>
    <s v="Año"/>
    <n v="1"/>
    <s v="Violencia física"/>
    <s v="No sufrió el año pasado"/>
    <n v="270107"/>
    <s v="Atenciones médicas"/>
    <n v="270107006"/>
    <s v="Violencia Física"/>
    <n v="0"/>
    <n v="84884.756105208435"/>
    <n v="0"/>
  </r>
  <r>
    <n v="9"/>
    <n v="9102"/>
    <s v="Araucanía"/>
    <s v="Carahue"/>
    <x v="0"/>
    <x v="0"/>
    <n v="1"/>
    <s v="Año"/>
    <n v="1"/>
    <s v="Violencia física"/>
    <s v="Si sufrió el año pasado"/>
    <n v="270107"/>
    <s v="Atenciones médicas"/>
    <n v="270107006"/>
    <s v="Violencia Física"/>
    <n v="0"/>
    <n v="6979.6115357835042"/>
    <n v="0"/>
  </r>
  <r>
    <n v="9"/>
    <n v="9102"/>
    <s v="Araucanía"/>
    <s v="Carahue"/>
    <x v="0"/>
    <x v="0"/>
    <n v="2"/>
    <s v="Vida"/>
    <n v="1"/>
    <s v="Violencia física"/>
    <s v="No sufrió antes ni durante el año pasado"/>
    <n v="270107"/>
    <s v="Atenciones médicas"/>
    <n v="270107006"/>
    <s v="Violencia Física"/>
    <n v="0"/>
    <n v="78714.751689509314"/>
    <n v="0"/>
  </r>
  <r>
    <n v="9"/>
    <n v="9102"/>
    <s v="Araucanía"/>
    <s v="Carahue"/>
    <x v="0"/>
    <x v="0"/>
    <n v="2"/>
    <s v="Vida"/>
    <n v="1"/>
    <s v="Violencia física"/>
    <s v="Si sufrió antes o durante el año pasado"/>
    <n v="270107"/>
    <s v="Atenciones médicas"/>
    <n v="270107006"/>
    <s v="Violencia Física"/>
    <n v="0"/>
    <n v="13149.615951482616"/>
    <n v="0"/>
  </r>
  <r>
    <n v="9"/>
    <n v="9102"/>
    <s v="Araucanía"/>
    <s v="Carahue"/>
    <x v="1"/>
    <x v="1"/>
    <n v="1"/>
    <s v="Año"/>
    <n v="1"/>
    <s v="Violencia física"/>
    <s v="No sufrió el año pasado"/>
    <n v="270107"/>
    <s v="Atenciones médicas"/>
    <n v="270107006"/>
    <s v="Violencia Física"/>
    <n v="0"/>
    <n v="84884.756105208435"/>
    <n v="0"/>
  </r>
  <r>
    <n v="9"/>
    <n v="9102"/>
    <s v="Araucanía"/>
    <s v="Carahue"/>
    <x v="1"/>
    <x v="1"/>
    <n v="1"/>
    <s v="Año"/>
    <n v="1"/>
    <s v="Violencia física"/>
    <s v="Si sufrió el año pasado"/>
    <n v="270107"/>
    <s v="Atenciones médicas"/>
    <n v="270107006"/>
    <s v="Violencia Física"/>
    <n v="0"/>
    <n v="6979.6115357835042"/>
    <n v="0"/>
  </r>
  <r>
    <n v="9"/>
    <n v="9102"/>
    <s v="Araucanía"/>
    <s v="Carahue"/>
    <x v="2"/>
    <x v="2"/>
    <n v="1"/>
    <s v="Año"/>
    <n v="1"/>
    <s v="Violencia física"/>
    <s v="No sufrió el año pasado"/>
    <n v="270107"/>
    <s v="Atenciones médicas"/>
    <n v="270107006"/>
    <s v="Violencia Física"/>
    <n v="0"/>
    <n v="84884.756105208435"/>
    <n v="0"/>
  </r>
  <r>
    <n v="9"/>
    <n v="9102"/>
    <s v="Araucanía"/>
    <s v="Carahue"/>
    <x v="2"/>
    <x v="2"/>
    <n v="1"/>
    <s v="Año"/>
    <n v="1"/>
    <s v="Violencia física"/>
    <s v="Si sufrió el año pasado"/>
    <n v="270107"/>
    <s v="Atenciones médicas"/>
    <n v="270107006"/>
    <s v="Violencia Física"/>
    <n v="0"/>
    <n v="6979.6115357835042"/>
    <n v="0"/>
  </r>
  <r>
    <n v="9"/>
    <n v="9102"/>
    <s v="Araucanía"/>
    <s v="Carahue"/>
    <x v="3"/>
    <x v="3"/>
    <n v="2"/>
    <s v="Vida"/>
    <n v="3"/>
    <s v="Violencia sexual"/>
    <s v="No sufrió antes ni durante el año pasado"/>
    <n v="270107"/>
    <s v="Atenciones médicas"/>
    <n v="270107005"/>
    <s v="Otra violencia"/>
    <n v="0"/>
    <n v="74167.543633119203"/>
    <n v="0"/>
  </r>
  <r>
    <n v="9"/>
    <n v="9102"/>
    <s v="Araucanía"/>
    <s v="Carahue"/>
    <x v="3"/>
    <x v="3"/>
    <n v="2"/>
    <s v="Vida"/>
    <n v="3"/>
    <s v="Violencia sexual"/>
    <s v="Si sufrió antes o durante el año pasado"/>
    <n v="270107"/>
    <s v="Atenciones médicas"/>
    <n v="270107005"/>
    <s v="Otra violencia"/>
    <n v="0"/>
    <n v="4547.2080563901109"/>
    <n v="0"/>
  </r>
  <r>
    <n v="9"/>
    <n v="9103"/>
    <s v="Araucanía"/>
    <s v="Cunco"/>
    <x v="0"/>
    <x v="0"/>
    <n v="1"/>
    <s v="Año"/>
    <n v="1"/>
    <s v="Violencia física"/>
    <s v="No sufrió el año pasado"/>
    <n v="270107"/>
    <s v="Atenciones médicas"/>
    <n v="270107006"/>
    <s v="Violencia Física"/>
    <n v="0"/>
    <n v="25003.120388971784"/>
    <n v="0"/>
  </r>
  <r>
    <n v="9"/>
    <n v="9103"/>
    <s v="Araucanía"/>
    <s v="Cunco"/>
    <x v="0"/>
    <x v="0"/>
    <n v="2"/>
    <s v="Vida"/>
    <n v="1"/>
    <s v="Violencia física"/>
    <s v="No sufrió antes ni durante el año pasado"/>
    <n v="270107"/>
    <s v="Atenciones médicas"/>
    <n v="270107006"/>
    <s v="Violencia Física"/>
    <n v="0"/>
    <n v="25003.120388971784"/>
    <n v="0"/>
  </r>
  <r>
    <n v="9"/>
    <n v="9103"/>
    <s v="Araucanía"/>
    <s v="Cunco"/>
    <x v="1"/>
    <x v="1"/>
    <n v="1"/>
    <s v="Año"/>
    <n v="1"/>
    <s v="Violencia física"/>
    <s v="No sufrió el año pasado"/>
    <n v="270107"/>
    <s v="Atenciones médicas"/>
    <n v="270107006"/>
    <s v="Violencia Física"/>
    <n v="0"/>
    <n v="25003.120388971784"/>
    <n v="0"/>
  </r>
  <r>
    <n v="9"/>
    <n v="9103"/>
    <s v="Araucanía"/>
    <s v="Cunco"/>
    <x v="2"/>
    <x v="2"/>
    <n v="1"/>
    <s v="Año"/>
    <n v="1"/>
    <s v="Violencia física"/>
    <s v="No sufrió el año pasado"/>
    <n v="270107"/>
    <s v="Atenciones médicas"/>
    <n v="270107006"/>
    <s v="Violencia Física"/>
    <n v="0"/>
    <n v="25003.120388971784"/>
    <n v="0"/>
  </r>
  <r>
    <n v="9"/>
    <n v="9103"/>
    <s v="Araucanía"/>
    <s v="Cunco"/>
    <x v="3"/>
    <x v="3"/>
    <n v="2"/>
    <s v="Vida"/>
    <n v="3"/>
    <s v="Violencia sexual"/>
    <s v="No sufrió antes ni durante el año pasado"/>
    <n v="270107"/>
    <s v="Atenciones médicas"/>
    <n v="270107005"/>
    <s v="Otra violencia"/>
    <n v="0"/>
    <n v="18578.555709058284"/>
    <n v="0"/>
  </r>
  <r>
    <n v="9"/>
    <n v="9105"/>
    <s v="Araucanía"/>
    <s v="Freire"/>
    <x v="0"/>
    <x v="0"/>
    <n v="1"/>
    <s v="Año"/>
    <n v="1"/>
    <s v="Violencia física"/>
    <s v="No sufrió el año pasado"/>
    <n v="270107"/>
    <s v="Atenciones médicas"/>
    <n v="270107006"/>
    <s v="Violencia Física"/>
    <n v="0"/>
    <n v="29635.406337004875"/>
    <n v="85270.158096018044"/>
  </r>
  <r>
    <n v="9"/>
    <n v="9105"/>
    <s v="Araucanía"/>
    <s v="Freire"/>
    <x v="0"/>
    <x v="0"/>
    <n v="1"/>
    <s v="Año"/>
    <n v="1"/>
    <s v="Violencia física"/>
    <s v="Si sufrió el año pasado"/>
    <n v="270107"/>
    <s v="Atenciones médicas"/>
    <n v="270107006"/>
    <s v="Violencia Física"/>
    <n v="0"/>
    <n v="7041.6159464394432"/>
    <n v="0"/>
  </r>
  <r>
    <n v="9"/>
    <n v="9105"/>
    <s v="Araucanía"/>
    <s v="Freire"/>
    <x v="0"/>
    <x v="0"/>
    <n v="2"/>
    <s v="Vida"/>
    <n v="1"/>
    <s v="Violencia física"/>
    <s v="No sufrió antes ni durante el año pasado"/>
    <n v="270107"/>
    <s v="Atenciones médicas"/>
    <n v="270107006"/>
    <s v="Violencia Física"/>
    <n v="0"/>
    <n v="29635.406337004875"/>
    <n v="77728.259466450996"/>
  </r>
  <r>
    <n v="9"/>
    <n v="9105"/>
    <s v="Araucanía"/>
    <s v="Freire"/>
    <x v="0"/>
    <x v="0"/>
    <n v="2"/>
    <s v="Vida"/>
    <n v="1"/>
    <s v="Violencia física"/>
    <s v="Si sufrió antes o durante el año pasado"/>
    <n v="270107"/>
    <s v="Atenciones médicas"/>
    <n v="270107006"/>
    <s v="Violencia Física"/>
    <n v="0"/>
    <n v="7041.6159464394432"/>
    <n v="7541.8986295670384"/>
  </r>
  <r>
    <n v="9"/>
    <n v="9105"/>
    <s v="Araucanía"/>
    <s v="Freire"/>
    <x v="1"/>
    <x v="1"/>
    <n v="1"/>
    <s v="Año"/>
    <n v="1"/>
    <s v="Violencia física"/>
    <s v="No sufrió el año pasado"/>
    <n v="270107"/>
    <s v="Atenciones médicas"/>
    <n v="270107006"/>
    <s v="Violencia Física"/>
    <n v="0"/>
    <n v="36677.022283444319"/>
    <n v="85270.158096018044"/>
  </r>
  <r>
    <n v="9"/>
    <n v="9105"/>
    <s v="Araucanía"/>
    <s v="Freire"/>
    <x v="2"/>
    <x v="2"/>
    <n v="1"/>
    <s v="Año"/>
    <n v="1"/>
    <s v="Violencia física"/>
    <s v="No sufrió el año pasado"/>
    <n v="270107"/>
    <s v="Atenciones médicas"/>
    <n v="270107006"/>
    <s v="Violencia Física"/>
    <n v="0"/>
    <n v="29635.406337004875"/>
    <n v="85270.158096018044"/>
  </r>
  <r>
    <n v="9"/>
    <n v="9105"/>
    <s v="Araucanía"/>
    <s v="Freire"/>
    <x v="2"/>
    <x v="2"/>
    <n v="1"/>
    <s v="Año"/>
    <n v="1"/>
    <s v="Violencia física"/>
    <s v="Si sufrió el año pasado"/>
    <n v="270107"/>
    <s v="Atenciones médicas"/>
    <n v="270107006"/>
    <s v="Violencia Física"/>
    <n v="0"/>
    <n v="7041.6159464394432"/>
    <n v="0"/>
  </r>
  <r>
    <n v="9"/>
    <n v="9105"/>
    <s v="Araucanía"/>
    <s v="Freire"/>
    <x v="3"/>
    <x v="3"/>
    <n v="2"/>
    <s v="Vida"/>
    <n v="3"/>
    <s v="Violencia sexual"/>
    <s v="No sufrió antes ni durante el año pasado"/>
    <n v="270107"/>
    <s v="Atenciones médicas"/>
    <n v="270107005"/>
    <s v="Otra violencia"/>
    <n v="0"/>
    <n v="20223.913375040211"/>
    <n v="66654.83337095927"/>
  </r>
  <r>
    <n v="9"/>
    <n v="9105"/>
    <s v="Araucanía"/>
    <s v="Freire"/>
    <x v="3"/>
    <x v="3"/>
    <n v="2"/>
    <s v="Vida"/>
    <n v="3"/>
    <s v="Violencia sexual"/>
    <s v="Si sufrió antes o durante el año pasado"/>
    <n v="270107"/>
    <s v="Atenciones médicas"/>
    <n v="270107005"/>
    <s v="Otra violencia"/>
    <n v="0"/>
    <n v="0"/>
    <n v="18615.324725058759"/>
  </r>
  <r>
    <n v="9"/>
    <n v="9107"/>
    <s v="Araucanía"/>
    <s v="Gorbea"/>
    <x v="0"/>
    <x v="0"/>
    <n v="1"/>
    <s v="Año"/>
    <n v="1"/>
    <s v="Violencia física"/>
    <s v="No sufrió el año pasado"/>
    <n v="270107"/>
    <s v="Atenciones médicas"/>
    <n v="270107006"/>
    <s v="Violencia Física"/>
    <n v="0"/>
    <n v="0"/>
    <n v="119552.69818268344"/>
  </r>
  <r>
    <n v="9"/>
    <n v="9107"/>
    <s v="Araucanía"/>
    <s v="Gorbea"/>
    <x v="0"/>
    <x v="0"/>
    <n v="2"/>
    <s v="Vida"/>
    <n v="1"/>
    <s v="Violencia física"/>
    <s v="No sufrió antes ni durante el año pasado"/>
    <n v="270107"/>
    <s v="Atenciones médicas"/>
    <n v="270107006"/>
    <s v="Violencia Física"/>
    <n v="0"/>
    <n v="0"/>
    <n v="111556.4374774444"/>
  </r>
  <r>
    <n v="9"/>
    <n v="9107"/>
    <s v="Araucanía"/>
    <s v="Gorbea"/>
    <x v="0"/>
    <x v="0"/>
    <n v="2"/>
    <s v="Vida"/>
    <n v="1"/>
    <s v="Violencia física"/>
    <s v="Si sufrió antes o durante el año pasado"/>
    <n v="270107"/>
    <s v="Atenciones médicas"/>
    <n v="270107006"/>
    <s v="Violencia Física"/>
    <n v="0"/>
    <n v="0"/>
    <n v="7996.2607052390331"/>
  </r>
  <r>
    <n v="9"/>
    <n v="9107"/>
    <s v="Araucanía"/>
    <s v="Gorbea"/>
    <x v="1"/>
    <x v="1"/>
    <n v="1"/>
    <s v="Año"/>
    <n v="1"/>
    <s v="Violencia física"/>
    <s v="No sufrió el año pasado"/>
    <n v="270107"/>
    <s v="Atenciones médicas"/>
    <n v="270107006"/>
    <s v="Violencia Física"/>
    <n v="0"/>
    <n v="0"/>
    <n v="119552.69818268344"/>
  </r>
  <r>
    <n v="9"/>
    <n v="9107"/>
    <s v="Araucanía"/>
    <s v="Gorbea"/>
    <x v="2"/>
    <x v="2"/>
    <n v="1"/>
    <s v="Año"/>
    <n v="1"/>
    <s v="Violencia física"/>
    <s v="No sufrió el año pasado"/>
    <n v="270107"/>
    <s v="Atenciones médicas"/>
    <n v="270107006"/>
    <s v="Violencia Física"/>
    <n v="0"/>
    <n v="0"/>
    <n v="119552.69818268344"/>
  </r>
  <r>
    <n v="9"/>
    <n v="9107"/>
    <s v="Araucanía"/>
    <s v="Gorbea"/>
    <x v="3"/>
    <x v="3"/>
    <n v="2"/>
    <s v="Vida"/>
    <n v="3"/>
    <s v="Violencia sexual"/>
    <s v="No sufrió antes ni durante el año pasado"/>
    <n v="270107"/>
    <s v="Atenciones médicas"/>
    <n v="270107005"/>
    <s v="Otra violencia"/>
    <n v="0"/>
    <n v="0"/>
    <n v="107100.58768734953"/>
  </r>
  <r>
    <n v="9"/>
    <n v="9107"/>
    <s v="Araucanía"/>
    <s v="Gorbea"/>
    <x v="3"/>
    <x v="3"/>
    <n v="2"/>
    <s v="Vida"/>
    <n v="3"/>
    <s v="Violencia sexual"/>
    <s v="Si sufrió antes o durante el año pasado"/>
    <n v="270107"/>
    <s v="Atenciones médicas"/>
    <n v="270107005"/>
    <s v="Otra violencia"/>
    <n v="0"/>
    <n v="0"/>
    <n v="12452.110495333916"/>
  </r>
  <r>
    <n v="9"/>
    <n v="9108"/>
    <s v="Araucanía"/>
    <s v="Lautaro"/>
    <x v="0"/>
    <x v="0"/>
    <n v="1"/>
    <s v="Año"/>
    <n v="1"/>
    <s v="Violencia física"/>
    <s v="No sufrió el año pasado"/>
    <n v="270107"/>
    <s v="Atenciones médicas"/>
    <n v="270107006"/>
    <s v="Violencia Física"/>
    <n v="0"/>
    <n v="51419.182237271947"/>
    <n v="63545.971314524912"/>
  </r>
  <r>
    <n v="9"/>
    <n v="9108"/>
    <s v="Araucanía"/>
    <s v="Lautaro"/>
    <x v="0"/>
    <x v="0"/>
    <n v="1"/>
    <s v="Año"/>
    <n v="1"/>
    <s v="Violencia física"/>
    <s v="Si sufrió el año pasado"/>
    <n v="270107"/>
    <s v="Atenciones médicas"/>
    <n v="270107006"/>
    <s v="Violencia Física"/>
    <n v="0"/>
    <n v="2880.6990663797355"/>
    <n v="0"/>
  </r>
  <r>
    <n v="9"/>
    <n v="9108"/>
    <s v="Araucanía"/>
    <s v="Lautaro"/>
    <x v="0"/>
    <x v="0"/>
    <n v="2"/>
    <s v="Vida"/>
    <n v="1"/>
    <s v="Violencia física"/>
    <s v="No sufrió antes ni durante el año pasado"/>
    <n v="270107"/>
    <s v="Atenciones médicas"/>
    <n v="270107006"/>
    <s v="Violencia Física"/>
    <n v="0"/>
    <n v="51419.182237271947"/>
    <n v="54001.339347130408"/>
  </r>
  <r>
    <n v="9"/>
    <n v="9108"/>
    <s v="Araucanía"/>
    <s v="Lautaro"/>
    <x v="0"/>
    <x v="0"/>
    <n v="2"/>
    <s v="Vida"/>
    <n v="1"/>
    <s v="Violencia física"/>
    <s v="Si sufrió antes o durante el año pasado"/>
    <n v="270107"/>
    <s v="Atenciones médicas"/>
    <n v="270107006"/>
    <s v="Violencia Física"/>
    <n v="0"/>
    <n v="2880.6990663797355"/>
    <n v="9544.6319673944927"/>
  </r>
  <r>
    <n v="9"/>
    <n v="9108"/>
    <s v="Araucanía"/>
    <s v="Lautaro"/>
    <x v="1"/>
    <x v="1"/>
    <n v="1"/>
    <s v="Año"/>
    <n v="1"/>
    <s v="Violencia física"/>
    <s v="No sufrió el año pasado"/>
    <n v="270107"/>
    <s v="Atenciones médicas"/>
    <n v="270107006"/>
    <s v="Violencia Física"/>
    <n v="0"/>
    <n v="51419.182237271947"/>
    <n v="63545.971314524912"/>
  </r>
  <r>
    <n v="9"/>
    <n v="9108"/>
    <s v="Araucanía"/>
    <s v="Lautaro"/>
    <x v="1"/>
    <x v="1"/>
    <n v="1"/>
    <s v="Año"/>
    <n v="1"/>
    <s v="Violencia física"/>
    <s v="Si sufrió el año pasado"/>
    <n v="270107"/>
    <s v="Atenciones médicas"/>
    <n v="270107006"/>
    <s v="Violencia Física"/>
    <n v="0"/>
    <n v="2880.6990663797355"/>
    <n v="0"/>
  </r>
  <r>
    <n v="9"/>
    <n v="9108"/>
    <s v="Araucanía"/>
    <s v="Lautaro"/>
    <x v="2"/>
    <x v="2"/>
    <n v="1"/>
    <s v="Año"/>
    <n v="1"/>
    <s v="Violencia física"/>
    <s v="No sufrió el año pasado"/>
    <n v="270107"/>
    <s v="Atenciones médicas"/>
    <n v="270107006"/>
    <s v="Violencia Física"/>
    <n v="0"/>
    <n v="51419.182237271947"/>
    <n v="63545.971314524912"/>
  </r>
  <r>
    <n v="9"/>
    <n v="9108"/>
    <s v="Araucanía"/>
    <s v="Lautaro"/>
    <x v="2"/>
    <x v="2"/>
    <n v="1"/>
    <s v="Año"/>
    <n v="1"/>
    <s v="Violencia física"/>
    <s v="Si sufrió el año pasado"/>
    <n v="270107"/>
    <s v="Atenciones médicas"/>
    <n v="270107006"/>
    <s v="Violencia Física"/>
    <n v="0"/>
    <n v="2880.6990663797355"/>
    <n v="0"/>
  </r>
  <r>
    <n v="9"/>
    <n v="9108"/>
    <s v="Araucanía"/>
    <s v="Lautaro"/>
    <x v="3"/>
    <x v="3"/>
    <n v="2"/>
    <s v="Vida"/>
    <n v="3"/>
    <s v="Violencia sexual"/>
    <s v="No sufrió antes ni durante el año pasado"/>
    <n v="270107"/>
    <s v="Atenciones médicas"/>
    <n v="270107005"/>
    <s v="Otra violencia"/>
    <n v="0"/>
    <n v="36150.951124047911"/>
    <n v="47502.406047057768"/>
  </r>
  <r>
    <n v="9"/>
    <n v="9108"/>
    <s v="Araucanía"/>
    <s v="Lautaro"/>
    <x v="3"/>
    <x v="3"/>
    <n v="2"/>
    <s v="Vida"/>
    <n v="3"/>
    <s v="Violencia sexual"/>
    <s v="Si sufrió antes o durante el año pasado"/>
    <n v="270107"/>
    <s v="Atenciones médicas"/>
    <n v="270107005"/>
    <s v="Otra violencia"/>
    <n v="0"/>
    <n v="0"/>
    <n v="16043.565267467144"/>
  </r>
  <r>
    <n v="9"/>
    <n v="9109"/>
    <s v="Araucanía"/>
    <s v="Loncoche"/>
    <x v="0"/>
    <x v="0"/>
    <n v="1"/>
    <s v="Año"/>
    <n v="1"/>
    <s v="Violencia física"/>
    <s v="No sufrió el año pasado"/>
    <n v="270107"/>
    <s v="Atenciones médicas"/>
    <n v="270107006"/>
    <s v="Violencia Física"/>
    <n v="0"/>
    <n v="25925.617086609207"/>
    <n v="150727.51745209884"/>
  </r>
  <r>
    <n v="9"/>
    <n v="9109"/>
    <s v="Araucanía"/>
    <s v="Loncoche"/>
    <x v="0"/>
    <x v="0"/>
    <n v="2"/>
    <s v="Vida"/>
    <n v="1"/>
    <s v="Violencia física"/>
    <s v="No sufrió antes ni durante el año pasado"/>
    <n v="270107"/>
    <s v="Atenciones médicas"/>
    <n v="270107006"/>
    <s v="Violencia Física"/>
    <n v="0"/>
    <n v="25925.617086609207"/>
    <n v="133995.64539477599"/>
  </r>
  <r>
    <n v="9"/>
    <n v="9109"/>
    <s v="Araucanía"/>
    <s v="Loncoche"/>
    <x v="0"/>
    <x v="0"/>
    <n v="2"/>
    <s v="Vida"/>
    <n v="1"/>
    <s v="Violencia física"/>
    <s v="Si sufrió antes o durante el año pasado"/>
    <n v="270107"/>
    <s v="Atenciones médicas"/>
    <n v="270107006"/>
    <s v="Violencia Física"/>
    <n v="0"/>
    <n v="0"/>
    <n v="16731.872057322871"/>
  </r>
  <r>
    <n v="9"/>
    <n v="9109"/>
    <s v="Araucanía"/>
    <s v="Loncoche"/>
    <x v="1"/>
    <x v="1"/>
    <n v="1"/>
    <s v="Año"/>
    <n v="1"/>
    <s v="Violencia física"/>
    <s v="No sufrió el año pasado"/>
    <n v="270107"/>
    <s v="Atenciones médicas"/>
    <n v="270107006"/>
    <s v="Violencia Física"/>
    <n v="0"/>
    <n v="25925.617086609207"/>
    <n v="150727.51745209884"/>
  </r>
  <r>
    <n v="9"/>
    <n v="9109"/>
    <s v="Araucanía"/>
    <s v="Loncoche"/>
    <x v="2"/>
    <x v="2"/>
    <n v="1"/>
    <s v="Año"/>
    <n v="1"/>
    <s v="Violencia física"/>
    <s v="No sufrió el año pasado"/>
    <n v="270107"/>
    <s v="Atenciones médicas"/>
    <n v="270107006"/>
    <s v="Violencia Física"/>
    <n v="0"/>
    <n v="25925.617086609207"/>
    <n v="150727.51745209884"/>
  </r>
  <r>
    <n v="9"/>
    <n v="9109"/>
    <s v="Araucanía"/>
    <s v="Loncoche"/>
    <x v="3"/>
    <x v="3"/>
    <n v="2"/>
    <s v="Vida"/>
    <n v="3"/>
    <s v="Violencia sexual"/>
    <s v="No sufrió antes ni durante el año pasado"/>
    <n v="270107"/>
    <s v="Atenciones médicas"/>
    <n v="270107005"/>
    <s v="Otra violencia"/>
    <n v="0"/>
    <n v="19597.318919516281"/>
    <n v="143075.77376946076"/>
  </r>
  <r>
    <n v="9"/>
    <n v="9109"/>
    <s v="Araucanía"/>
    <s v="Loncoche"/>
    <x v="3"/>
    <x v="3"/>
    <n v="2"/>
    <s v="Vida"/>
    <n v="3"/>
    <s v="Violencia sexual"/>
    <s v="Si sufrió antes o durante el año pasado"/>
    <n v="270107"/>
    <s v="Atenciones médicas"/>
    <n v="270107005"/>
    <s v="Otra violencia"/>
    <n v="0"/>
    <n v="0"/>
    <n v="7651.7436826380745"/>
  </r>
  <r>
    <n v="9"/>
    <n v="9111"/>
    <s v="Araucanía"/>
    <s v="Nueva Imperial"/>
    <x v="0"/>
    <x v="0"/>
    <n v="1"/>
    <s v="Año"/>
    <n v="1"/>
    <s v="Violencia física"/>
    <s v="No sufrió el año pasado"/>
    <n v="270107"/>
    <s v="Atenciones médicas"/>
    <n v="270107006"/>
    <s v="Violencia Física"/>
    <n v="28905.587201551327"/>
    <n v="0"/>
    <n v="58228.81599333835"/>
  </r>
  <r>
    <n v="9"/>
    <n v="9111"/>
    <s v="Araucanía"/>
    <s v="Nueva Imperial"/>
    <x v="0"/>
    <x v="0"/>
    <n v="1"/>
    <s v="Año"/>
    <n v="1"/>
    <s v="Violencia física"/>
    <s v="Si sufrió el año pasado"/>
    <n v="270107"/>
    <s v="Atenciones médicas"/>
    <n v="270107006"/>
    <s v="Violencia Física"/>
    <n v="7792.9947885104839"/>
    <n v="0"/>
    <n v="0"/>
  </r>
  <r>
    <n v="9"/>
    <n v="9111"/>
    <s v="Araucanía"/>
    <s v="Nueva Imperial"/>
    <x v="0"/>
    <x v="0"/>
    <n v="2"/>
    <s v="Vida"/>
    <n v="1"/>
    <s v="Violencia física"/>
    <s v="No sufrió antes ni durante el año pasado"/>
    <n v="270107"/>
    <s v="Atenciones médicas"/>
    <n v="270107006"/>
    <s v="Violencia Física"/>
    <n v="27705.732638468064"/>
    <n v="0"/>
    <n v="54634.324083392683"/>
  </r>
  <r>
    <n v="9"/>
    <n v="9111"/>
    <s v="Araucanía"/>
    <s v="Nueva Imperial"/>
    <x v="0"/>
    <x v="0"/>
    <n v="2"/>
    <s v="Vida"/>
    <n v="1"/>
    <s v="Violencia física"/>
    <s v="Si sufrió antes o durante el año pasado"/>
    <n v="270107"/>
    <s v="Atenciones médicas"/>
    <n v="270107006"/>
    <s v="Violencia Física"/>
    <n v="8992.8493515937462"/>
    <n v="0"/>
    <n v="3594.4919099456642"/>
  </r>
  <r>
    <n v="9"/>
    <n v="9111"/>
    <s v="Araucanía"/>
    <s v="Nueva Imperial"/>
    <x v="1"/>
    <x v="1"/>
    <n v="1"/>
    <s v="Año"/>
    <n v="1"/>
    <s v="Violencia física"/>
    <s v="No sufrió el año pasado"/>
    <n v="270107"/>
    <s v="Atenciones médicas"/>
    <n v="270107006"/>
    <s v="Violencia Física"/>
    <n v="33129.317658465639"/>
    <n v="0"/>
    <n v="58228.81599333835"/>
  </r>
  <r>
    <n v="9"/>
    <n v="9111"/>
    <s v="Araucanía"/>
    <s v="Nueva Imperial"/>
    <x v="1"/>
    <x v="1"/>
    <n v="1"/>
    <s v="Año"/>
    <n v="1"/>
    <s v="Violencia física"/>
    <s v="Si sufrió el año pasado"/>
    <n v="270107"/>
    <s v="Atenciones médicas"/>
    <n v="270107006"/>
    <s v="Violencia Física"/>
    <n v="3569.26433159617"/>
    <n v="0"/>
    <n v="0"/>
  </r>
  <r>
    <n v="9"/>
    <n v="9111"/>
    <s v="Araucanía"/>
    <s v="Nueva Imperial"/>
    <x v="2"/>
    <x v="2"/>
    <n v="1"/>
    <s v="Año"/>
    <n v="1"/>
    <s v="Violencia física"/>
    <s v="No sufrió el año pasado"/>
    <n v="270107"/>
    <s v="Atenciones médicas"/>
    <n v="270107006"/>
    <s v="Violencia Física"/>
    <n v="28905.587201551327"/>
    <n v="0"/>
    <n v="58228.81599333835"/>
  </r>
  <r>
    <n v="9"/>
    <n v="9111"/>
    <s v="Araucanía"/>
    <s v="Nueva Imperial"/>
    <x v="2"/>
    <x v="2"/>
    <n v="1"/>
    <s v="Año"/>
    <n v="1"/>
    <s v="Violencia física"/>
    <s v="Si sufrió el año pasado"/>
    <n v="270107"/>
    <s v="Atenciones médicas"/>
    <n v="270107006"/>
    <s v="Violencia Física"/>
    <n v="7792.9947885104839"/>
    <n v="0"/>
    <n v="0"/>
  </r>
  <r>
    <n v="9"/>
    <n v="9111"/>
    <s v="Araucanía"/>
    <s v="Nueva Imperial"/>
    <x v="3"/>
    <x v="3"/>
    <n v="2"/>
    <s v="Vida"/>
    <n v="3"/>
    <s v="Violencia sexual"/>
    <s v="No sufrió antes ni durante el año pasado"/>
    <n v="270107"/>
    <s v="Atenciones médicas"/>
    <n v="270107005"/>
    <s v="Otra violencia"/>
    <n v="26136.225912010665"/>
    <n v="0"/>
    <n v="56225.815264268145"/>
  </r>
  <r>
    <n v="9"/>
    <n v="9111"/>
    <s v="Araucanía"/>
    <s v="Nueva Imperial"/>
    <x v="3"/>
    <x v="3"/>
    <n v="2"/>
    <s v="Vida"/>
    <n v="3"/>
    <s v="Violencia sexual"/>
    <s v="Si sufrió antes o durante el año pasado"/>
    <n v="270107"/>
    <s v="Atenciones médicas"/>
    <n v="270107005"/>
    <s v="Otra violencia"/>
    <n v="6811.295600533269"/>
    <n v="0"/>
    <n v="2003.0007290701965"/>
  </r>
  <r>
    <n v="9"/>
    <n v="9112"/>
    <s v="Araucanía"/>
    <s v="Padre Las Casas"/>
    <x v="0"/>
    <x v="0"/>
    <n v="1"/>
    <s v="Año"/>
    <n v="1"/>
    <s v="Violencia física"/>
    <s v="No sufrió el año pasado"/>
    <n v="270107"/>
    <s v="Atenciones médicas"/>
    <n v="270107006"/>
    <s v="Violencia Física"/>
    <n v="31358.354481100574"/>
    <n v="17593.272785147255"/>
    <n v="49081.801436016351"/>
  </r>
  <r>
    <n v="9"/>
    <n v="9112"/>
    <s v="Araucanía"/>
    <s v="Padre Las Casas"/>
    <x v="0"/>
    <x v="0"/>
    <n v="1"/>
    <s v="Año"/>
    <n v="1"/>
    <s v="Violencia física"/>
    <s v="Si sufrió el año pasado"/>
    <n v="270107"/>
    <s v="Atenciones médicas"/>
    <n v="270107006"/>
    <s v="Violencia Física"/>
    <n v="363.29638039268065"/>
    <n v="3708.546423956087"/>
    <n v="1475.8812615955471"/>
  </r>
  <r>
    <n v="9"/>
    <n v="9112"/>
    <s v="Araucanía"/>
    <s v="Padre Las Casas"/>
    <x v="0"/>
    <x v="0"/>
    <n v="2"/>
    <s v="Vida"/>
    <n v="1"/>
    <s v="Violencia física"/>
    <s v="No sufrió antes ni durante el año pasado"/>
    <n v="270107"/>
    <s v="Atenciones médicas"/>
    <n v="270107006"/>
    <s v="Violencia Física"/>
    <n v="28083.344463737143"/>
    <n v="17593.272785147255"/>
    <n v="43724.503198539547"/>
  </r>
  <r>
    <n v="9"/>
    <n v="9112"/>
    <s v="Araucanía"/>
    <s v="Padre Las Casas"/>
    <x v="0"/>
    <x v="0"/>
    <n v="2"/>
    <s v="Vida"/>
    <n v="1"/>
    <s v="Violencia física"/>
    <s v="Si sufrió antes o durante el año pasado"/>
    <n v="270107"/>
    <s v="Atenciones médicas"/>
    <n v="270107006"/>
    <s v="Violencia Física"/>
    <n v="3638.3063977561105"/>
    <n v="3708.546423956087"/>
    <n v="5357.2982374768089"/>
  </r>
  <r>
    <n v="9"/>
    <n v="9112"/>
    <s v="Araucanía"/>
    <s v="Padre Las Casas"/>
    <x v="1"/>
    <x v="1"/>
    <n v="1"/>
    <s v="Año"/>
    <n v="1"/>
    <s v="Violencia física"/>
    <s v="No sufrió el año pasado"/>
    <n v="270107"/>
    <s v="Atenciones médicas"/>
    <n v="270107006"/>
    <s v="Violencia Física"/>
    <n v="31721.650861493254"/>
    <n v="19855.041775978574"/>
    <n v="49081.801436016351"/>
  </r>
  <r>
    <n v="9"/>
    <n v="9112"/>
    <s v="Araucanía"/>
    <s v="Padre Las Casas"/>
    <x v="1"/>
    <x v="1"/>
    <n v="1"/>
    <s v="Año"/>
    <n v="1"/>
    <s v="Violencia física"/>
    <s v="Si sufrió el año pasado"/>
    <n v="270107"/>
    <s v="Atenciones médicas"/>
    <n v="270107006"/>
    <s v="Violencia Física"/>
    <n v="0"/>
    <n v="1446.7774331247656"/>
    <n v="1475.8812615955471"/>
  </r>
  <r>
    <n v="9"/>
    <n v="9112"/>
    <s v="Araucanía"/>
    <s v="Padre Las Casas"/>
    <x v="2"/>
    <x v="2"/>
    <n v="1"/>
    <s v="Año"/>
    <n v="1"/>
    <s v="Violencia física"/>
    <s v="No sufrió el año pasado"/>
    <n v="270107"/>
    <s v="Atenciones médicas"/>
    <n v="270107006"/>
    <s v="Violencia Física"/>
    <n v="31358.354481100574"/>
    <n v="19040.050218272019"/>
    <n v="49081.801436016351"/>
  </r>
  <r>
    <n v="9"/>
    <n v="9112"/>
    <s v="Araucanía"/>
    <s v="Padre Las Casas"/>
    <x v="2"/>
    <x v="2"/>
    <n v="1"/>
    <s v="Año"/>
    <n v="1"/>
    <s v="Violencia física"/>
    <s v="Si sufrió el año pasado"/>
    <n v="270107"/>
    <s v="Atenciones médicas"/>
    <n v="270107006"/>
    <s v="Violencia Física"/>
    <n v="363.29638039268065"/>
    <n v="2261.7689908313209"/>
    <n v="1475.8812615955471"/>
  </r>
  <r>
    <n v="9"/>
    <n v="9112"/>
    <s v="Araucanía"/>
    <s v="Padre Las Casas"/>
    <x v="3"/>
    <x v="3"/>
    <n v="2"/>
    <s v="Vida"/>
    <n v="3"/>
    <s v="Violencia sexual"/>
    <s v="No sufrió antes ni durante el año pasado"/>
    <n v="270107"/>
    <s v="Atenciones médicas"/>
    <n v="270107005"/>
    <s v="Otra violencia"/>
    <n v="18357.152397488982"/>
    <n v="15820.153026490061"/>
    <n v="36197.5725326338"/>
  </r>
  <r>
    <n v="9"/>
    <n v="9112"/>
    <s v="Araucanía"/>
    <s v="Padre Las Casas"/>
    <x v="3"/>
    <x v="3"/>
    <n v="2"/>
    <s v="Vida"/>
    <n v="3"/>
    <s v="Violencia sexual"/>
    <s v="Si sufrió antes o durante el año pasado"/>
    <n v="270107"/>
    <s v="Atenciones médicas"/>
    <n v="270107005"/>
    <s v="Otra violencia"/>
    <n v="1092.5604380926941"/>
    <n v="0"/>
    <n v="13537.68760372058"/>
  </r>
  <r>
    <n v="9"/>
    <n v="9113"/>
    <s v="Araucanía"/>
    <s v="Perquenco"/>
    <x v="0"/>
    <x v="0"/>
    <n v="1"/>
    <s v="Año"/>
    <n v="1"/>
    <s v="Violencia física"/>
    <s v="No sufrió el año pasado"/>
    <n v="270107"/>
    <s v="Atenciones médicas"/>
    <n v="270107006"/>
    <s v="Violencia Física"/>
    <n v="0"/>
    <n v="0"/>
    <n v="84262.838801437043"/>
  </r>
  <r>
    <n v="9"/>
    <n v="9113"/>
    <s v="Araucanía"/>
    <s v="Perquenco"/>
    <x v="0"/>
    <x v="0"/>
    <n v="2"/>
    <s v="Vida"/>
    <n v="1"/>
    <s v="Violencia física"/>
    <s v="No sufrió antes ni durante el año pasado"/>
    <n v="270107"/>
    <s v="Atenciones médicas"/>
    <n v="270107006"/>
    <s v="Violencia Física"/>
    <n v="0"/>
    <n v="0"/>
    <n v="84262.838801437043"/>
  </r>
  <r>
    <n v="9"/>
    <n v="9113"/>
    <s v="Araucanía"/>
    <s v="Perquenco"/>
    <x v="1"/>
    <x v="1"/>
    <n v="1"/>
    <s v="Año"/>
    <n v="1"/>
    <s v="Violencia física"/>
    <s v="No sufrió el año pasado"/>
    <n v="270107"/>
    <s v="Atenciones médicas"/>
    <n v="270107006"/>
    <s v="Violencia Física"/>
    <n v="0"/>
    <n v="0"/>
    <n v="84262.838801437043"/>
  </r>
  <r>
    <n v="9"/>
    <n v="9113"/>
    <s v="Araucanía"/>
    <s v="Perquenco"/>
    <x v="2"/>
    <x v="2"/>
    <n v="1"/>
    <s v="Año"/>
    <n v="1"/>
    <s v="Violencia física"/>
    <s v="No sufrió el año pasado"/>
    <n v="270107"/>
    <s v="Atenciones médicas"/>
    <n v="270107006"/>
    <s v="Violencia Física"/>
    <n v="0"/>
    <n v="0"/>
    <n v="84262.838801437043"/>
  </r>
  <r>
    <n v="9"/>
    <n v="9113"/>
    <s v="Araucanía"/>
    <s v="Perquenco"/>
    <x v="3"/>
    <x v="3"/>
    <n v="2"/>
    <s v="Vida"/>
    <n v="3"/>
    <s v="Violencia sexual"/>
    <s v="No sufrió antes ni durante el año pasado"/>
    <n v="270107"/>
    <s v="Atenciones médicas"/>
    <n v="270107005"/>
    <s v="Otra violencia"/>
    <n v="0"/>
    <n v="0"/>
    <n v="84262.838801437043"/>
  </r>
  <r>
    <n v="9"/>
    <n v="9115"/>
    <s v="Araucanía"/>
    <s v="Pucón"/>
    <x v="0"/>
    <x v="0"/>
    <n v="1"/>
    <s v="Año"/>
    <n v="1"/>
    <s v="Violencia física"/>
    <s v="No sufrió el año pasado"/>
    <n v="270107"/>
    <s v="Atenciones médicas"/>
    <n v="270107006"/>
    <s v="Violencia Física"/>
    <n v="0"/>
    <n v="108653.10201345886"/>
    <n v="58443.297399160656"/>
  </r>
  <r>
    <n v="9"/>
    <n v="9115"/>
    <s v="Araucanía"/>
    <s v="Pucón"/>
    <x v="0"/>
    <x v="0"/>
    <n v="1"/>
    <s v="Año"/>
    <n v="1"/>
    <s v="Violencia física"/>
    <s v="Si sufrió el año pasado"/>
    <n v="270107"/>
    <s v="Atenciones médicas"/>
    <n v="270107006"/>
    <s v="Violencia Física"/>
    <n v="0"/>
    <n v="0"/>
    <n v="14264.169333186217"/>
  </r>
  <r>
    <n v="9"/>
    <n v="9115"/>
    <s v="Araucanía"/>
    <s v="Pucón"/>
    <x v="0"/>
    <x v="0"/>
    <n v="2"/>
    <s v="Vida"/>
    <n v="1"/>
    <s v="Violencia física"/>
    <s v="No sufrió antes ni durante el año pasado"/>
    <n v="270107"/>
    <s v="Atenciones médicas"/>
    <n v="270107006"/>
    <s v="Violencia Física"/>
    <n v="0"/>
    <n v="96380.805673291747"/>
    <n v="32128.774179307311"/>
  </r>
  <r>
    <n v="9"/>
    <n v="9115"/>
    <s v="Araucanía"/>
    <s v="Pucón"/>
    <x v="0"/>
    <x v="0"/>
    <n v="2"/>
    <s v="Vida"/>
    <n v="1"/>
    <s v="Violencia física"/>
    <s v="Si sufrió antes o durante el año pasado"/>
    <n v="270107"/>
    <s v="Atenciones médicas"/>
    <n v="270107006"/>
    <s v="Violencia Física"/>
    <n v="0"/>
    <n v="12272.296340167119"/>
    <n v="40578.692553039567"/>
  </r>
  <r>
    <n v="9"/>
    <n v="9115"/>
    <s v="Araucanía"/>
    <s v="Pucón"/>
    <x v="1"/>
    <x v="1"/>
    <n v="1"/>
    <s v="Año"/>
    <n v="1"/>
    <s v="Violencia física"/>
    <s v="No sufrió el año pasado"/>
    <n v="270107"/>
    <s v="Atenciones médicas"/>
    <n v="270107006"/>
    <s v="Violencia Física"/>
    <n v="0"/>
    <n v="108653.10201345886"/>
    <n v="72707.466732346889"/>
  </r>
  <r>
    <n v="9"/>
    <n v="9115"/>
    <s v="Araucanía"/>
    <s v="Pucón"/>
    <x v="2"/>
    <x v="2"/>
    <n v="1"/>
    <s v="Año"/>
    <n v="1"/>
    <s v="Violencia física"/>
    <s v="No sufrió el año pasado"/>
    <n v="270107"/>
    <s v="Atenciones médicas"/>
    <n v="270107006"/>
    <s v="Violencia Física"/>
    <n v="0"/>
    <n v="108653.10201345886"/>
    <n v="58443.297399160656"/>
  </r>
  <r>
    <n v="9"/>
    <n v="9115"/>
    <s v="Araucanía"/>
    <s v="Pucón"/>
    <x v="2"/>
    <x v="2"/>
    <n v="1"/>
    <s v="Año"/>
    <n v="1"/>
    <s v="Violencia física"/>
    <s v="Si sufrió el año pasado"/>
    <n v="270107"/>
    <s v="Atenciones médicas"/>
    <n v="270107006"/>
    <s v="Violencia Física"/>
    <n v="0"/>
    <n v="0"/>
    <n v="14264.169333186217"/>
  </r>
  <r>
    <n v="9"/>
    <n v="9115"/>
    <s v="Araucanía"/>
    <s v="Pucón"/>
    <x v="3"/>
    <x v="3"/>
    <n v="2"/>
    <s v="Vida"/>
    <n v="3"/>
    <s v="Violencia sexual"/>
    <s v="No sufrió antes ni durante el año pasado"/>
    <n v="270107"/>
    <s v="Atenciones médicas"/>
    <n v="270107005"/>
    <s v="Otra violencia"/>
    <n v="0"/>
    <n v="50488.380966474506"/>
    <n v="58443.297399160656"/>
  </r>
  <r>
    <n v="9"/>
    <n v="9115"/>
    <s v="Araucanía"/>
    <s v="Pucón"/>
    <x v="3"/>
    <x v="3"/>
    <n v="2"/>
    <s v="Vida"/>
    <n v="3"/>
    <s v="Violencia sexual"/>
    <s v="Si sufrió antes o durante el año pasado"/>
    <n v="270107"/>
    <s v="Atenciones médicas"/>
    <n v="270107005"/>
    <s v="Otra violencia"/>
    <n v="0"/>
    <n v="0"/>
    <n v="14264.169333186217"/>
  </r>
  <r>
    <n v="9"/>
    <n v="9117"/>
    <s v="Araucanía"/>
    <s v="Teodoro Schmidt"/>
    <x v="0"/>
    <x v="0"/>
    <n v="1"/>
    <s v="Año"/>
    <n v="1"/>
    <s v="Violencia física"/>
    <s v="No sufrió el año pasado"/>
    <n v="270107"/>
    <s v="Atenciones médicas"/>
    <n v="270107006"/>
    <s v="Violencia Física"/>
    <n v="0"/>
    <n v="96251.825853872098"/>
    <n v="0"/>
  </r>
  <r>
    <n v="9"/>
    <n v="9117"/>
    <s v="Araucanía"/>
    <s v="Teodoro Schmidt"/>
    <x v="0"/>
    <x v="0"/>
    <n v="2"/>
    <s v="Vida"/>
    <n v="1"/>
    <s v="Violencia física"/>
    <s v="No sufrió antes ni durante el año pasado"/>
    <n v="270107"/>
    <s v="Atenciones médicas"/>
    <n v="270107006"/>
    <s v="Violencia Física"/>
    <n v="0"/>
    <n v="89865.876412367099"/>
    <n v="0"/>
  </r>
  <r>
    <n v="9"/>
    <n v="9117"/>
    <s v="Araucanía"/>
    <s v="Teodoro Schmidt"/>
    <x v="0"/>
    <x v="0"/>
    <n v="2"/>
    <s v="Vida"/>
    <n v="1"/>
    <s v="Violencia física"/>
    <s v="Si sufrió antes o durante el año pasado"/>
    <n v="270107"/>
    <s v="Atenciones médicas"/>
    <n v="270107006"/>
    <s v="Violencia Física"/>
    <n v="0"/>
    <n v="6385.9494415050012"/>
    <n v="0"/>
  </r>
  <r>
    <n v="9"/>
    <n v="9117"/>
    <s v="Araucanía"/>
    <s v="Teodoro Schmidt"/>
    <x v="1"/>
    <x v="1"/>
    <n v="1"/>
    <s v="Año"/>
    <n v="1"/>
    <s v="Violencia física"/>
    <s v="No sufrió el año pasado"/>
    <n v="270107"/>
    <s v="Atenciones médicas"/>
    <n v="270107006"/>
    <s v="Violencia Física"/>
    <n v="0"/>
    <n v="96251.825853872098"/>
    <n v="0"/>
  </r>
  <r>
    <n v="9"/>
    <n v="9117"/>
    <s v="Araucanía"/>
    <s v="Teodoro Schmidt"/>
    <x v="2"/>
    <x v="2"/>
    <n v="1"/>
    <s v="Año"/>
    <n v="1"/>
    <s v="Violencia física"/>
    <s v="No sufrió el año pasado"/>
    <n v="270107"/>
    <s v="Atenciones médicas"/>
    <n v="270107006"/>
    <s v="Violencia Física"/>
    <n v="0"/>
    <n v="96251.825853872098"/>
    <n v="0"/>
  </r>
  <r>
    <n v="9"/>
    <n v="9117"/>
    <s v="Araucanía"/>
    <s v="Teodoro Schmidt"/>
    <x v="3"/>
    <x v="3"/>
    <n v="2"/>
    <s v="Vida"/>
    <n v="3"/>
    <s v="Violencia sexual"/>
    <s v="No sufrió antes ni durante el año pasado"/>
    <n v="270107"/>
    <s v="Atenciones médicas"/>
    <n v="270107005"/>
    <s v="Otra violencia"/>
    <n v="0"/>
    <n v="49698.116797052906"/>
    <n v="0"/>
  </r>
  <r>
    <n v="9"/>
    <n v="9118"/>
    <s v="Araucanía"/>
    <s v="Toltén"/>
    <x v="0"/>
    <x v="0"/>
    <n v="1"/>
    <s v="Año"/>
    <n v="1"/>
    <s v="Violencia física"/>
    <s v="No sufrió el año pasado"/>
    <n v="270107"/>
    <s v="Atenciones médicas"/>
    <n v="270107006"/>
    <s v="Violencia Física"/>
    <n v="0"/>
    <n v="78989.063174107039"/>
    <n v="0"/>
  </r>
  <r>
    <n v="9"/>
    <n v="9118"/>
    <s v="Araucanía"/>
    <s v="Toltén"/>
    <x v="0"/>
    <x v="0"/>
    <n v="2"/>
    <s v="Vida"/>
    <n v="1"/>
    <s v="Violencia física"/>
    <s v="No sufrió antes ni durante el año pasado"/>
    <n v="270107"/>
    <s v="Atenciones médicas"/>
    <n v="270107006"/>
    <s v="Violencia Física"/>
    <n v="0"/>
    <n v="78989.063174107039"/>
    <n v="0"/>
  </r>
  <r>
    <n v="9"/>
    <n v="9118"/>
    <s v="Araucanía"/>
    <s v="Toltén"/>
    <x v="1"/>
    <x v="1"/>
    <n v="1"/>
    <s v="Año"/>
    <n v="1"/>
    <s v="Violencia física"/>
    <s v="No sufrió el año pasado"/>
    <n v="270107"/>
    <s v="Atenciones médicas"/>
    <n v="270107006"/>
    <s v="Violencia Física"/>
    <n v="0"/>
    <n v="78989.063174107039"/>
    <n v="0"/>
  </r>
  <r>
    <n v="9"/>
    <n v="9118"/>
    <s v="Araucanía"/>
    <s v="Toltén"/>
    <x v="2"/>
    <x v="2"/>
    <n v="1"/>
    <s v="Año"/>
    <n v="1"/>
    <s v="Violencia física"/>
    <s v="No sufrió el año pasado"/>
    <n v="270107"/>
    <s v="Atenciones médicas"/>
    <n v="270107006"/>
    <s v="Violencia Física"/>
    <n v="0"/>
    <n v="78989.063174107039"/>
    <n v="0"/>
  </r>
  <r>
    <n v="9"/>
    <n v="9118"/>
    <s v="Araucanía"/>
    <s v="Toltén"/>
    <x v="3"/>
    <x v="3"/>
    <n v="2"/>
    <s v="Vida"/>
    <n v="3"/>
    <s v="Violencia sexual"/>
    <s v="No sufrió antes ni durante el año pasado"/>
    <n v="270107"/>
    <s v="Atenciones médicas"/>
    <n v="270107005"/>
    <s v="Otra violencia"/>
    <n v="0"/>
    <n v="69028.036122295947"/>
    <n v="0"/>
  </r>
  <r>
    <n v="9"/>
    <n v="9119"/>
    <s v="Araucanía"/>
    <s v="Vilcún"/>
    <x v="0"/>
    <x v="0"/>
    <n v="1"/>
    <s v="Año"/>
    <n v="1"/>
    <s v="Violencia física"/>
    <s v="No sufrió el año pasado"/>
    <n v="270107"/>
    <s v="Atenciones médicas"/>
    <n v="270107006"/>
    <s v="Violencia Física"/>
    <n v="0"/>
    <n v="15387.11092557419"/>
    <n v="29720.055942433788"/>
  </r>
  <r>
    <n v="9"/>
    <n v="9119"/>
    <s v="Araucanía"/>
    <s v="Vilcún"/>
    <x v="0"/>
    <x v="0"/>
    <n v="1"/>
    <s v="Año"/>
    <n v="1"/>
    <s v="Violencia física"/>
    <s v="Si sufrió el año pasado"/>
    <n v="270107"/>
    <s v="Atenciones médicas"/>
    <n v="270107006"/>
    <s v="Violencia Física"/>
    <n v="0"/>
    <n v="0"/>
    <n v="9507.8839258739699"/>
  </r>
  <r>
    <n v="9"/>
    <n v="9119"/>
    <s v="Araucanía"/>
    <s v="Vilcún"/>
    <x v="0"/>
    <x v="0"/>
    <n v="2"/>
    <s v="Vida"/>
    <n v="1"/>
    <s v="Violencia física"/>
    <s v="No sufrió antes ni durante el año pasado"/>
    <n v="270107"/>
    <s v="Atenciones médicas"/>
    <n v="270107006"/>
    <s v="Violencia Física"/>
    <n v="0"/>
    <n v="9250.9576682801526"/>
    <n v="29720.055942433788"/>
  </r>
  <r>
    <n v="9"/>
    <n v="9119"/>
    <s v="Araucanía"/>
    <s v="Vilcún"/>
    <x v="0"/>
    <x v="0"/>
    <n v="2"/>
    <s v="Vida"/>
    <n v="1"/>
    <s v="Violencia física"/>
    <s v="Si sufrió antes o durante el año pasado"/>
    <n v="270107"/>
    <s v="Atenciones médicas"/>
    <n v="270107006"/>
    <s v="Violencia Física"/>
    <n v="0"/>
    <n v="6136.1532572940414"/>
    <n v="9507.8839258739699"/>
  </r>
  <r>
    <n v="9"/>
    <n v="9119"/>
    <s v="Araucanía"/>
    <s v="Vilcún"/>
    <x v="1"/>
    <x v="1"/>
    <n v="1"/>
    <s v="Año"/>
    <n v="1"/>
    <s v="Violencia física"/>
    <s v="No sufrió el año pasado"/>
    <n v="270107"/>
    <s v="Atenciones médicas"/>
    <n v="270107006"/>
    <s v="Violencia Física"/>
    <n v="0"/>
    <n v="15387.11092557419"/>
    <n v="29720.055942433788"/>
  </r>
  <r>
    <n v="9"/>
    <n v="9119"/>
    <s v="Araucanía"/>
    <s v="Vilcún"/>
    <x v="1"/>
    <x v="1"/>
    <n v="1"/>
    <s v="Año"/>
    <n v="1"/>
    <s v="Violencia física"/>
    <s v="Si sufrió el año pasado"/>
    <n v="270107"/>
    <s v="Atenciones médicas"/>
    <n v="270107006"/>
    <s v="Violencia Física"/>
    <n v="0"/>
    <n v="0"/>
    <n v="9507.8839258739699"/>
  </r>
  <r>
    <n v="9"/>
    <n v="9119"/>
    <s v="Araucanía"/>
    <s v="Vilcún"/>
    <x v="2"/>
    <x v="2"/>
    <n v="1"/>
    <s v="Año"/>
    <n v="1"/>
    <s v="Violencia física"/>
    <s v="No sufrió el año pasado"/>
    <n v="270107"/>
    <s v="Atenciones médicas"/>
    <n v="270107006"/>
    <s v="Violencia Física"/>
    <n v="0"/>
    <n v="15387.11092557419"/>
    <n v="29720.055942433788"/>
  </r>
  <r>
    <n v="9"/>
    <n v="9119"/>
    <s v="Araucanía"/>
    <s v="Vilcún"/>
    <x v="2"/>
    <x v="2"/>
    <n v="1"/>
    <s v="Año"/>
    <n v="1"/>
    <s v="Violencia física"/>
    <s v="Si sufrió el año pasado"/>
    <n v="270107"/>
    <s v="Atenciones médicas"/>
    <n v="270107006"/>
    <s v="Violencia Física"/>
    <n v="0"/>
    <n v="0"/>
    <n v="9507.8839258739699"/>
  </r>
  <r>
    <n v="9"/>
    <n v="9119"/>
    <s v="Araucanía"/>
    <s v="Vilcún"/>
    <x v="3"/>
    <x v="3"/>
    <n v="2"/>
    <s v="Vida"/>
    <n v="3"/>
    <s v="Violencia sexual"/>
    <s v="No sufrió antes ni durante el año pasado"/>
    <n v="270107"/>
    <s v="Atenciones médicas"/>
    <n v="270107005"/>
    <s v="Otra violencia"/>
    <n v="0"/>
    <n v="11977.434012500489"/>
    <n v="39227.93986830776"/>
  </r>
  <r>
    <n v="9"/>
    <n v="9120"/>
    <s v="Araucanía"/>
    <s v="Villarrica"/>
    <x v="0"/>
    <x v="0"/>
    <n v="1"/>
    <s v="Año"/>
    <n v="1"/>
    <s v="Violencia física"/>
    <s v="No sufrió el año pasado"/>
    <n v="270107"/>
    <s v="Atenciones médicas"/>
    <n v="270107006"/>
    <s v="Violencia Física"/>
    <n v="32861.15916955017"/>
    <n v="50176.889369863056"/>
    <n v="68884.988732767044"/>
  </r>
  <r>
    <n v="9"/>
    <n v="9120"/>
    <s v="Araucanía"/>
    <s v="Villarrica"/>
    <x v="0"/>
    <x v="0"/>
    <n v="1"/>
    <s v="Año"/>
    <n v="1"/>
    <s v="Violencia física"/>
    <s v="Si sufrió el año pasado"/>
    <n v="270107"/>
    <s v="Atenciones médicas"/>
    <n v="270107006"/>
    <s v="Violencia Física"/>
    <n v="4260.3806228373705"/>
    <n v="0"/>
    <n v="3353.4419808815719"/>
  </r>
  <r>
    <n v="9"/>
    <n v="9120"/>
    <s v="Araucanía"/>
    <s v="Villarrica"/>
    <x v="0"/>
    <x v="0"/>
    <n v="2"/>
    <s v="Vida"/>
    <n v="1"/>
    <s v="Violencia física"/>
    <s v="No sufrió antes ni durante el año pasado"/>
    <n v="270107"/>
    <s v="Atenciones médicas"/>
    <n v="270107006"/>
    <s v="Violencia Física"/>
    <n v="28791.810841983854"/>
    <n v="45330.133550633618"/>
    <n v="58372.273415453841"/>
  </r>
  <r>
    <n v="9"/>
    <n v="9120"/>
    <s v="Araucanía"/>
    <s v="Villarrica"/>
    <x v="0"/>
    <x v="0"/>
    <n v="2"/>
    <s v="Vida"/>
    <n v="1"/>
    <s v="Violencia física"/>
    <s v="Si sufrió antes o durante el año pasado"/>
    <n v="270107"/>
    <s v="Atenciones médicas"/>
    <n v="270107006"/>
    <s v="Violencia Física"/>
    <n v="8329.7289504036908"/>
    <n v="4846.7558192294391"/>
    <n v="13866.157298194783"/>
  </r>
  <r>
    <n v="9"/>
    <n v="9120"/>
    <s v="Araucanía"/>
    <s v="Villarrica"/>
    <x v="1"/>
    <x v="1"/>
    <n v="1"/>
    <s v="Año"/>
    <n v="1"/>
    <s v="Violencia física"/>
    <s v="No sufrió el año pasado"/>
    <n v="270107"/>
    <s v="Atenciones médicas"/>
    <n v="270107006"/>
    <s v="Violencia Física"/>
    <n v="33560.409457900809"/>
    <n v="50176.889369863056"/>
    <n v="72238.430713648617"/>
  </r>
  <r>
    <n v="9"/>
    <n v="9120"/>
    <s v="Araucanía"/>
    <s v="Villarrica"/>
    <x v="1"/>
    <x v="1"/>
    <n v="1"/>
    <s v="Año"/>
    <n v="1"/>
    <s v="Violencia física"/>
    <s v="Si sufrió el año pasado"/>
    <n v="270107"/>
    <s v="Atenciones médicas"/>
    <n v="270107006"/>
    <s v="Violencia Física"/>
    <n v="3561.130334486736"/>
    <n v="0"/>
    <n v="0"/>
  </r>
  <r>
    <n v="9"/>
    <n v="9120"/>
    <s v="Araucanía"/>
    <s v="Villarrica"/>
    <x v="2"/>
    <x v="2"/>
    <n v="1"/>
    <s v="Año"/>
    <n v="1"/>
    <s v="Violencia física"/>
    <s v="No sufrió el año pasado"/>
    <n v="270107"/>
    <s v="Atenciones médicas"/>
    <n v="270107006"/>
    <s v="Violencia Física"/>
    <n v="32861.15916955017"/>
    <n v="50176.889369863056"/>
    <n v="68884.988732767044"/>
  </r>
  <r>
    <n v="9"/>
    <n v="9120"/>
    <s v="Araucanía"/>
    <s v="Villarrica"/>
    <x v="2"/>
    <x v="2"/>
    <n v="1"/>
    <s v="Año"/>
    <n v="1"/>
    <s v="Violencia física"/>
    <s v="Si sufrió el año pasado"/>
    <n v="270107"/>
    <s v="Atenciones médicas"/>
    <n v="270107006"/>
    <s v="Violencia Física"/>
    <n v="4260.3806228373705"/>
    <n v="0"/>
    <n v="3353.4419808815719"/>
  </r>
  <r>
    <n v="9"/>
    <n v="9120"/>
    <s v="Araucanía"/>
    <s v="Villarrica"/>
    <x v="3"/>
    <x v="3"/>
    <n v="2"/>
    <s v="Vida"/>
    <n v="3"/>
    <s v="Violencia sexual"/>
    <s v="No sufrió antes ni durante el año pasado"/>
    <n v="270107"/>
    <s v="Atenciones médicas"/>
    <n v="270107005"/>
    <s v="Otra violencia"/>
    <n v="22556.228373702423"/>
    <n v="29703.17335441845"/>
    <n v="60136.023102587395"/>
  </r>
  <r>
    <n v="9"/>
    <n v="9120"/>
    <s v="Araucanía"/>
    <s v="Villarrica"/>
    <x v="3"/>
    <x v="3"/>
    <n v="2"/>
    <s v="Vida"/>
    <n v="3"/>
    <s v="Violencia sexual"/>
    <s v="Si sufrió antes o durante el año pasado"/>
    <n v="270107"/>
    <s v="Atenciones médicas"/>
    <n v="270107005"/>
    <s v="Otra violencia"/>
    <n v="1924.7404844290656"/>
    <n v="0"/>
    <n v="12102.407611061226"/>
  </r>
  <r>
    <n v="9"/>
    <n v="9201"/>
    <s v="Araucanía"/>
    <s v="Angol"/>
    <x v="0"/>
    <x v="0"/>
    <n v="1"/>
    <s v="Año"/>
    <n v="1"/>
    <s v="Violencia física"/>
    <s v="No sufrió el año pasado"/>
    <n v="270107"/>
    <s v="Atenciones médicas"/>
    <n v="270107006"/>
    <s v="Violencia Física"/>
    <n v="53334.551434313908"/>
    <n v="38758.520825200809"/>
    <n v="0"/>
  </r>
  <r>
    <n v="9"/>
    <n v="9201"/>
    <s v="Araucanía"/>
    <s v="Angol"/>
    <x v="0"/>
    <x v="0"/>
    <n v="1"/>
    <s v="Año"/>
    <n v="1"/>
    <s v="Violencia física"/>
    <s v="Si sufrió el año pasado"/>
    <n v="270107"/>
    <s v="Atenciones médicas"/>
    <n v="270107006"/>
    <s v="Violencia Física"/>
    <n v="1202.2656678238625"/>
    <n v="0"/>
    <n v="0"/>
  </r>
  <r>
    <n v="9"/>
    <n v="9201"/>
    <s v="Araucanía"/>
    <s v="Angol"/>
    <x v="0"/>
    <x v="0"/>
    <n v="2"/>
    <s v="Vida"/>
    <n v="1"/>
    <s v="Violencia física"/>
    <s v="No sufrió antes ni durante el año pasado"/>
    <n v="270107"/>
    <s v="Atenciones médicas"/>
    <n v="270107006"/>
    <s v="Violencia Física"/>
    <n v="46139.228942079295"/>
    <n v="38758.520825200809"/>
    <n v="0"/>
  </r>
  <r>
    <n v="9"/>
    <n v="9201"/>
    <s v="Araucanía"/>
    <s v="Angol"/>
    <x v="0"/>
    <x v="0"/>
    <n v="2"/>
    <s v="Vida"/>
    <n v="1"/>
    <s v="Violencia física"/>
    <s v="Si sufrió antes o durante el año pasado"/>
    <n v="270107"/>
    <s v="Atenciones médicas"/>
    <n v="270107006"/>
    <s v="Violencia Física"/>
    <n v="8397.5881600584689"/>
    <n v="0"/>
    <n v="0"/>
  </r>
  <r>
    <n v="9"/>
    <n v="9201"/>
    <s v="Araucanía"/>
    <s v="Angol"/>
    <x v="1"/>
    <x v="1"/>
    <n v="1"/>
    <s v="Año"/>
    <n v="1"/>
    <s v="Violencia física"/>
    <s v="No sufrió el año pasado"/>
    <n v="270107"/>
    <s v="Atenciones médicas"/>
    <n v="270107006"/>
    <s v="Violencia Física"/>
    <n v="54536.817102137764"/>
    <n v="38758.520825200809"/>
    <n v="0"/>
  </r>
  <r>
    <n v="9"/>
    <n v="9201"/>
    <s v="Araucanía"/>
    <s v="Angol"/>
    <x v="2"/>
    <x v="2"/>
    <n v="1"/>
    <s v="Año"/>
    <n v="1"/>
    <s v="Violencia física"/>
    <s v="No sufrió el año pasado"/>
    <n v="270107"/>
    <s v="Atenciones médicas"/>
    <n v="270107006"/>
    <s v="Violencia Física"/>
    <n v="53334.551434313908"/>
    <n v="38758.520825200809"/>
    <n v="0"/>
  </r>
  <r>
    <n v="9"/>
    <n v="9201"/>
    <s v="Araucanía"/>
    <s v="Angol"/>
    <x v="2"/>
    <x v="2"/>
    <n v="1"/>
    <s v="Año"/>
    <n v="1"/>
    <s v="Violencia física"/>
    <s v="Si sufrió el año pasado"/>
    <n v="270107"/>
    <s v="Atenciones médicas"/>
    <n v="270107006"/>
    <s v="Violencia Física"/>
    <n v="1202.2656678238625"/>
    <n v="0"/>
    <n v="0"/>
  </r>
  <r>
    <n v="9"/>
    <n v="9201"/>
    <s v="Araucanía"/>
    <s v="Angol"/>
    <x v="3"/>
    <x v="3"/>
    <n v="2"/>
    <s v="Vida"/>
    <n v="3"/>
    <s v="Violencia sexual"/>
    <s v="No sufrió antes ni durante el año pasado"/>
    <n v="270107"/>
    <s v="Atenciones médicas"/>
    <n v="270107005"/>
    <s v="Otra violencia"/>
    <n v="38724.64827334186"/>
    <n v="31609.558944885794"/>
    <n v="0"/>
  </r>
  <r>
    <n v="9"/>
    <n v="9202"/>
    <s v="Araucanía"/>
    <s v="Collipulli"/>
    <x v="0"/>
    <x v="0"/>
    <n v="1"/>
    <s v="Año"/>
    <n v="1"/>
    <s v="Violencia física"/>
    <s v="No sufrió el año pasado"/>
    <n v="270107"/>
    <s v="Atenciones médicas"/>
    <n v="270107006"/>
    <s v="Violencia Física"/>
    <n v="0"/>
    <n v="109418.08353445174"/>
    <n v="0"/>
  </r>
  <r>
    <n v="9"/>
    <n v="9202"/>
    <s v="Araucanía"/>
    <s v="Collipulli"/>
    <x v="0"/>
    <x v="0"/>
    <n v="2"/>
    <s v="Vida"/>
    <n v="1"/>
    <s v="Violencia física"/>
    <s v="No sufrió antes ni durante el año pasado"/>
    <n v="270107"/>
    <s v="Atenciones médicas"/>
    <n v="270107006"/>
    <s v="Violencia Física"/>
    <n v="0"/>
    <n v="91120.057878661377"/>
    <n v="0"/>
  </r>
  <r>
    <n v="9"/>
    <n v="9202"/>
    <s v="Araucanía"/>
    <s v="Collipulli"/>
    <x v="0"/>
    <x v="0"/>
    <n v="2"/>
    <s v="Vida"/>
    <n v="1"/>
    <s v="Violencia física"/>
    <s v="Si sufrió antes o durante el año pasado"/>
    <n v="270107"/>
    <s v="Atenciones médicas"/>
    <n v="270107006"/>
    <s v="Violencia Física"/>
    <n v="0"/>
    <n v="18298.025655790338"/>
    <n v="0"/>
  </r>
  <r>
    <n v="9"/>
    <n v="9202"/>
    <s v="Araucanía"/>
    <s v="Collipulli"/>
    <x v="1"/>
    <x v="1"/>
    <n v="1"/>
    <s v="Año"/>
    <n v="1"/>
    <s v="Violencia física"/>
    <s v="No sufrió el año pasado"/>
    <n v="270107"/>
    <s v="Atenciones médicas"/>
    <n v="270107006"/>
    <s v="Violencia Física"/>
    <n v="0"/>
    <n v="109418.08353445174"/>
    <n v="0"/>
  </r>
  <r>
    <n v="9"/>
    <n v="9202"/>
    <s v="Araucanía"/>
    <s v="Collipulli"/>
    <x v="2"/>
    <x v="2"/>
    <n v="1"/>
    <s v="Año"/>
    <n v="1"/>
    <s v="Violencia física"/>
    <s v="No sufrió el año pasado"/>
    <n v="270107"/>
    <s v="Atenciones médicas"/>
    <n v="270107006"/>
    <s v="Violencia Física"/>
    <n v="0"/>
    <n v="109418.08353445174"/>
    <n v="0"/>
  </r>
  <r>
    <n v="9"/>
    <n v="9202"/>
    <s v="Araucanía"/>
    <s v="Collipulli"/>
    <x v="3"/>
    <x v="3"/>
    <n v="2"/>
    <s v="Vida"/>
    <n v="3"/>
    <s v="Violencia sexual"/>
    <s v="No sufrió antes ni durante el año pasado"/>
    <n v="270107"/>
    <s v="Atenciones médicas"/>
    <n v="270107005"/>
    <s v="Otra violencia"/>
    <n v="0"/>
    <n v="65545.013361465797"/>
    <n v="0"/>
  </r>
  <r>
    <n v="9"/>
    <n v="9202"/>
    <s v="Araucanía"/>
    <s v="Collipulli"/>
    <x v="3"/>
    <x v="3"/>
    <n v="2"/>
    <s v="Vida"/>
    <n v="3"/>
    <s v="Violencia sexual"/>
    <s v="Si sufrió antes o durante el año pasado"/>
    <n v="270107"/>
    <s v="Atenciones médicas"/>
    <n v="270107005"/>
    <s v="Otra violencia"/>
    <n v="0"/>
    <n v="2181.818181818182"/>
    <n v="0"/>
  </r>
  <r>
    <n v="9"/>
    <n v="9203"/>
    <s v="Araucanía"/>
    <s v="Curacautín"/>
    <x v="0"/>
    <x v="0"/>
    <n v="1"/>
    <s v="Año"/>
    <n v="1"/>
    <s v="Violencia física"/>
    <s v="No sufrió el año pasado"/>
    <n v="270107"/>
    <s v="Atenciones médicas"/>
    <n v="270107006"/>
    <s v="Violencia Física"/>
    <n v="0"/>
    <n v="75068.730079918008"/>
    <n v="31741.3923160452"/>
  </r>
  <r>
    <n v="9"/>
    <n v="9203"/>
    <s v="Araucanía"/>
    <s v="Curacautín"/>
    <x v="0"/>
    <x v="0"/>
    <n v="2"/>
    <s v="Vida"/>
    <n v="1"/>
    <s v="Violencia física"/>
    <s v="No sufrió antes ni durante el año pasado"/>
    <n v="270107"/>
    <s v="Atenciones médicas"/>
    <n v="270107006"/>
    <s v="Violencia Física"/>
    <n v="0"/>
    <n v="64096.507857695775"/>
    <n v="31741.3923160452"/>
  </r>
  <r>
    <n v="9"/>
    <n v="9203"/>
    <s v="Araucanía"/>
    <s v="Curacautín"/>
    <x v="0"/>
    <x v="0"/>
    <n v="2"/>
    <s v="Vida"/>
    <n v="1"/>
    <s v="Violencia física"/>
    <s v="Si sufrió antes o durante el año pasado"/>
    <n v="270107"/>
    <s v="Atenciones médicas"/>
    <n v="270107006"/>
    <s v="Violencia Física"/>
    <n v="0"/>
    <n v="10972.22222222223"/>
    <n v="0"/>
  </r>
  <r>
    <n v="9"/>
    <n v="9203"/>
    <s v="Araucanía"/>
    <s v="Curacautín"/>
    <x v="1"/>
    <x v="1"/>
    <n v="1"/>
    <s v="Año"/>
    <n v="1"/>
    <s v="Violencia física"/>
    <s v="No sufrió el año pasado"/>
    <n v="270107"/>
    <s v="Atenciones médicas"/>
    <n v="270107006"/>
    <s v="Violencia Física"/>
    <n v="0"/>
    <n v="75068.730079918008"/>
    <n v="31741.3923160452"/>
  </r>
  <r>
    <n v="9"/>
    <n v="9203"/>
    <s v="Araucanía"/>
    <s v="Curacautín"/>
    <x v="2"/>
    <x v="2"/>
    <n v="1"/>
    <s v="Año"/>
    <n v="1"/>
    <s v="Violencia física"/>
    <s v="No sufrió el año pasado"/>
    <n v="270107"/>
    <s v="Atenciones médicas"/>
    <n v="270107006"/>
    <s v="Violencia Física"/>
    <n v="0"/>
    <n v="75068.730079918008"/>
    <n v="31741.3923160452"/>
  </r>
  <r>
    <n v="9"/>
    <n v="9203"/>
    <s v="Araucanía"/>
    <s v="Curacautín"/>
    <x v="3"/>
    <x v="3"/>
    <n v="2"/>
    <s v="Vida"/>
    <n v="3"/>
    <s v="Violencia sexual"/>
    <s v="No sufrió antes ni durante el año pasado"/>
    <n v="270107"/>
    <s v="Atenciones médicas"/>
    <n v="270107005"/>
    <s v="Otra violencia"/>
    <n v="0"/>
    <n v="35101.228533845024"/>
    <n v="31741.3923160452"/>
  </r>
  <r>
    <n v="9"/>
    <n v="9203"/>
    <s v="Araucanía"/>
    <s v="Curacautín"/>
    <x v="3"/>
    <x v="3"/>
    <n v="2"/>
    <s v="Vida"/>
    <n v="3"/>
    <s v="Violencia sexual"/>
    <s v="Si sufrió antes o durante el año pasado"/>
    <n v="270107"/>
    <s v="Atenciones médicas"/>
    <n v="270107005"/>
    <s v="Otra violencia"/>
    <n v="0"/>
    <n v="5486.111111111115"/>
    <n v="0"/>
  </r>
  <r>
    <n v="9"/>
    <n v="9204"/>
    <s v="Araucanía"/>
    <s v="Ercilla"/>
    <x v="0"/>
    <x v="0"/>
    <n v="1"/>
    <s v="Año"/>
    <n v="1"/>
    <s v="Violencia física"/>
    <s v="No sufrió el año pasado"/>
    <n v="270107"/>
    <s v="Atenciones médicas"/>
    <n v="270107006"/>
    <s v="Violencia Física"/>
    <n v="0"/>
    <n v="40629.84095606074"/>
    <n v="0"/>
  </r>
  <r>
    <n v="9"/>
    <n v="9204"/>
    <s v="Araucanía"/>
    <s v="Ercilla"/>
    <x v="0"/>
    <x v="0"/>
    <n v="2"/>
    <s v="Vida"/>
    <n v="1"/>
    <s v="Violencia física"/>
    <s v="No sufrió antes ni durante el año pasado"/>
    <n v="270107"/>
    <s v="Atenciones médicas"/>
    <n v="270107006"/>
    <s v="Violencia Física"/>
    <n v="0"/>
    <n v="40629.84095606074"/>
    <n v="0"/>
  </r>
  <r>
    <n v="9"/>
    <n v="9204"/>
    <s v="Araucanía"/>
    <s v="Ercilla"/>
    <x v="1"/>
    <x v="1"/>
    <n v="1"/>
    <s v="Año"/>
    <n v="1"/>
    <s v="Violencia física"/>
    <s v="No sufrió el año pasado"/>
    <n v="270107"/>
    <s v="Atenciones médicas"/>
    <n v="270107006"/>
    <s v="Violencia Física"/>
    <n v="0"/>
    <n v="40629.84095606074"/>
    <n v="0"/>
  </r>
  <r>
    <n v="9"/>
    <n v="9204"/>
    <s v="Araucanía"/>
    <s v="Ercilla"/>
    <x v="2"/>
    <x v="2"/>
    <n v="1"/>
    <s v="Año"/>
    <n v="1"/>
    <s v="Violencia física"/>
    <s v="No sufrió el año pasado"/>
    <n v="270107"/>
    <s v="Atenciones médicas"/>
    <n v="270107006"/>
    <s v="Violencia Física"/>
    <n v="0"/>
    <n v="40629.84095606074"/>
    <n v="0"/>
  </r>
  <r>
    <n v="9"/>
    <n v="9204"/>
    <s v="Araucanía"/>
    <s v="Ercilla"/>
    <x v="3"/>
    <x v="3"/>
    <n v="2"/>
    <s v="Vida"/>
    <n v="3"/>
    <s v="Violencia sexual"/>
    <s v="No sufrió antes ni durante el año pasado"/>
    <n v="270107"/>
    <s v="Atenciones médicas"/>
    <n v="270107005"/>
    <s v="Otra violencia"/>
    <n v="0"/>
    <n v="13225.626740947075"/>
    <n v="0"/>
  </r>
  <r>
    <n v="9"/>
    <n v="9206"/>
    <s v="Araucanía"/>
    <s v="Los Sauces"/>
    <x v="0"/>
    <x v="0"/>
    <n v="1"/>
    <s v="Año"/>
    <n v="1"/>
    <s v="Violencia física"/>
    <s v="No sufrió el año pasado"/>
    <n v="270107"/>
    <s v="Atenciones médicas"/>
    <n v="270107006"/>
    <s v="Violencia Física"/>
    <n v="0"/>
    <n v="76133.841074132186"/>
    <n v="0"/>
  </r>
  <r>
    <n v="9"/>
    <n v="9206"/>
    <s v="Araucanía"/>
    <s v="Los Sauces"/>
    <x v="0"/>
    <x v="0"/>
    <n v="2"/>
    <s v="Vida"/>
    <n v="1"/>
    <s v="Violencia física"/>
    <s v="No sufrió antes ni durante el año pasado"/>
    <n v="270107"/>
    <s v="Atenciones médicas"/>
    <n v="270107006"/>
    <s v="Violencia Física"/>
    <n v="0"/>
    <n v="76133.841074132186"/>
    <n v="0"/>
  </r>
  <r>
    <n v="9"/>
    <n v="9206"/>
    <s v="Araucanía"/>
    <s v="Los Sauces"/>
    <x v="1"/>
    <x v="1"/>
    <n v="1"/>
    <s v="Año"/>
    <n v="1"/>
    <s v="Violencia física"/>
    <s v="No sufrió el año pasado"/>
    <n v="270107"/>
    <s v="Atenciones médicas"/>
    <n v="270107006"/>
    <s v="Violencia Física"/>
    <n v="0"/>
    <n v="76133.841074132186"/>
    <n v="0"/>
  </r>
  <r>
    <n v="9"/>
    <n v="9206"/>
    <s v="Araucanía"/>
    <s v="Los Sauces"/>
    <x v="2"/>
    <x v="2"/>
    <n v="1"/>
    <s v="Año"/>
    <n v="1"/>
    <s v="Violencia física"/>
    <s v="No sufrió el año pasado"/>
    <n v="270107"/>
    <s v="Atenciones médicas"/>
    <n v="270107006"/>
    <s v="Violencia Física"/>
    <n v="0"/>
    <n v="76133.841074132186"/>
    <n v="0"/>
  </r>
  <r>
    <n v="9"/>
    <n v="9206"/>
    <s v="Araucanía"/>
    <s v="Los Sauces"/>
    <x v="3"/>
    <x v="3"/>
    <n v="2"/>
    <s v="Vida"/>
    <n v="3"/>
    <s v="Violencia sexual"/>
    <s v="No sufrió antes ni durante el año pasado"/>
    <n v="270107"/>
    <s v="Atenciones médicas"/>
    <n v="270107005"/>
    <s v="Otra violencia"/>
    <n v="0"/>
    <n v="62818.457132270691"/>
    <n v="0"/>
  </r>
  <r>
    <n v="9"/>
    <n v="9207"/>
    <s v="Araucanía"/>
    <s v="Lumaco"/>
    <x v="0"/>
    <x v="0"/>
    <n v="1"/>
    <s v="Año"/>
    <n v="1"/>
    <s v="Violencia física"/>
    <s v="No sufrió el año pasado"/>
    <n v="270107"/>
    <s v="Atenciones médicas"/>
    <n v="270107006"/>
    <s v="Violencia Física"/>
    <n v="0"/>
    <n v="27779.960686349059"/>
    <n v="0"/>
  </r>
  <r>
    <n v="9"/>
    <n v="9207"/>
    <s v="Araucanía"/>
    <s v="Lumaco"/>
    <x v="0"/>
    <x v="0"/>
    <n v="1"/>
    <s v="Año"/>
    <n v="1"/>
    <s v="Violencia física"/>
    <s v="Si sufrió el año pasado"/>
    <n v="270107"/>
    <s v="Atenciones médicas"/>
    <n v="270107006"/>
    <s v="Violencia Física"/>
    <n v="0"/>
    <n v="15682.247309698298"/>
    <n v="0"/>
  </r>
  <r>
    <n v="9"/>
    <n v="9207"/>
    <s v="Araucanía"/>
    <s v="Lumaco"/>
    <x v="0"/>
    <x v="0"/>
    <n v="2"/>
    <s v="Vida"/>
    <n v="1"/>
    <s v="Violencia física"/>
    <s v="No sufrió antes ni durante el año pasado"/>
    <n v="270107"/>
    <s v="Atenciones médicas"/>
    <n v="270107006"/>
    <s v="Violencia Física"/>
    <n v="0"/>
    <n v="27779.960686349059"/>
    <n v="0"/>
  </r>
  <r>
    <n v="9"/>
    <n v="9207"/>
    <s v="Araucanía"/>
    <s v="Lumaco"/>
    <x v="0"/>
    <x v="0"/>
    <n v="2"/>
    <s v="Vida"/>
    <n v="1"/>
    <s v="Violencia física"/>
    <s v="Si sufrió antes o durante el año pasado"/>
    <n v="270107"/>
    <s v="Atenciones médicas"/>
    <n v="270107006"/>
    <s v="Violencia Física"/>
    <n v="0"/>
    <n v="15682.247309698298"/>
    <n v="0"/>
  </r>
  <r>
    <n v="9"/>
    <n v="9207"/>
    <s v="Araucanía"/>
    <s v="Lumaco"/>
    <x v="1"/>
    <x v="1"/>
    <n v="1"/>
    <s v="Año"/>
    <n v="1"/>
    <s v="Violencia física"/>
    <s v="No sufrió el año pasado"/>
    <n v="270107"/>
    <s v="Atenciones médicas"/>
    <n v="270107006"/>
    <s v="Violencia Física"/>
    <n v="0"/>
    <n v="27779.960686349059"/>
    <n v="0"/>
  </r>
  <r>
    <n v="9"/>
    <n v="9207"/>
    <s v="Araucanía"/>
    <s v="Lumaco"/>
    <x v="1"/>
    <x v="1"/>
    <n v="1"/>
    <s v="Año"/>
    <n v="1"/>
    <s v="Violencia física"/>
    <s v="Si sufrió el año pasado"/>
    <n v="270107"/>
    <s v="Atenciones médicas"/>
    <n v="270107006"/>
    <s v="Violencia Física"/>
    <n v="0"/>
    <n v="15682.247309698298"/>
    <n v="0"/>
  </r>
  <r>
    <n v="9"/>
    <n v="9207"/>
    <s v="Araucanía"/>
    <s v="Lumaco"/>
    <x v="2"/>
    <x v="2"/>
    <n v="1"/>
    <s v="Año"/>
    <n v="1"/>
    <s v="Violencia física"/>
    <s v="No sufrió el año pasado"/>
    <n v="270107"/>
    <s v="Atenciones médicas"/>
    <n v="270107006"/>
    <s v="Violencia Física"/>
    <n v="0"/>
    <n v="33422.266093360347"/>
    <n v="0"/>
  </r>
  <r>
    <n v="9"/>
    <n v="9207"/>
    <s v="Araucanía"/>
    <s v="Lumaco"/>
    <x v="2"/>
    <x v="2"/>
    <n v="1"/>
    <s v="Año"/>
    <n v="1"/>
    <s v="Violencia física"/>
    <s v="Si sufrió el año pasado"/>
    <n v="270107"/>
    <s v="Atenciones médicas"/>
    <n v="270107006"/>
    <s v="Violencia Física"/>
    <n v="0"/>
    <n v="10039.941902687007"/>
    <n v="0"/>
  </r>
  <r>
    <n v="9"/>
    <n v="9207"/>
    <s v="Araucanía"/>
    <s v="Lumaco"/>
    <x v="3"/>
    <x v="3"/>
    <n v="2"/>
    <s v="Vida"/>
    <n v="3"/>
    <s v="Violencia sexual"/>
    <s v="No sufrió antes ni durante el año pasado"/>
    <n v="270107"/>
    <s v="Atenciones médicas"/>
    <n v="270107005"/>
    <s v="Otra violencia"/>
    <n v="0"/>
    <n v="27779.960686349059"/>
    <n v="0"/>
  </r>
  <r>
    <n v="9"/>
    <n v="9207"/>
    <s v="Araucanía"/>
    <s v="Lumaco"/>
    <x v="3"/>
    <x v="3"/>
    <n v="2"/>
    <s v="Vida"/>
    <n v="3"/>
    <s v="Violencia sexual"/>
    <s v="Si sufrió antes o durante el año pasado"/>
    <n v="270107"/>
    <s v="Atenciones médicas"/>
    <n v="270107005"/>
    <s v="Otra violencia"/>
    <n v="0"/>
    <n v="5642.3054070112894"/>
    <n v="0"/>
  </r>
  <r>
    <n v="9"/>
    <n v="9208"/>
    <s v="Araucanía"/>
    <s v="Purén"/>
    <x v="0"/>
    <x v="0"/>
    <n v="1"/>
    <s v="Año"/>
    <n v="1"/>
    <s v="Violencia física"/>
    <s v="No sufrió el año pasado"/>
    <n v="270107"/>
    <s v="Atenciones médicas"/>
    <n v="270107006"/>
    <s v="Violencia Física"/>
    <n v="0"/>
    <n v="118971.57306608291"/>
    <n v="0"/>
  </r>
  <r>
    <n v="9"/>
    <n v="9208"/>
    <s v="Araucanía"/>
    <s v="Purén"/>
    <x v="0"/>
    <x v="0"/>
    <n v="2"/>
    <s v="Vida"/>
    <n v="1"/>
    <s v="Violencia física"/>
    <s v="No sufrió antes ni durante el año pasado"/>
    <n v="270107"/>
    <s v="Atenciones médicas"/>
    <n v="270107006"/>
    <s v="Violencia Física"/>
    <n v="0"/>
    <n v="90763.75793554823"/>
    <n v="0"/>
  </r>
  <r>
    <n v="9"/>
    <n v="9208"/>
    <s v="Araucanía"/>
    <s v="Purén"/>
    <x v="0"/>
    <x v="0"/>
    <n v="2"/>
    <s v="Vida"/>
    <n v="1"/>
    <s v="Violencia física"/>
    <s v="Si sufrió antes o durante el año pasado"/>
    <n v="270107"/>
    <s v="Atenciones médicas"/>
    <n v="270107006"/>
    <s v="Violencia Física"/>
    <n v="0"/>
    <n v="28207.815130534695"/>
    <n v="0"/>
  </r>
  <r>
    <n v="9"/>
    <n v="9208"/>
    <s v="Araucanía"/>
    <s v="Purén"/>
    <x v="1"/>
    <x v="1"/>
    <n v="1"/>
    <s v="Año"/>
    <n v="1"/>
    <s v="Violencia física"/>
    <s v="No sufrió el año pasado"/>
    <n v="270107"/>
    <s v="Atenciones médicas"/>
    <n v="270107006"/>
    <s v="Violencia Física"/>
    <n v="0"/>
    <n v="118971.57306608291"/>
    <n v="0"/>
  </r>
  <r>
    <n v="9"/>
    <n v="9208"/>
    <s v="Araucanía"/>
    <s v="Purén"/>
    <x v="2"/>
    <x v="2"/>
    <n v="1"/>
    <s v="Año"/>
    <n v="1"/>
    <s v="Violencia física"/>
    <s v="No sufrió el año pasado"/>
    <n v="270107"/>
    <s v="Atenciones médicas"/>
    <n v="270107006"/>
    <s v="Violencia Física"/>
    <n v="0"/>
    <n v="118971.57306608291"/>
    <n v="0"/>
  </r>
  <r>
    <n v="9"/>
    <n v="9208"/>
    <s v="Araucanía"/>
    <s v="Purén"/>
    <x v="3"/>
    <x v="3"/>
    <n v="2"/>
    <s v="Vida"/>
    <n v="3"/>
    <s v="Violencia sexual"/>
    <s v="No sufrió antes ni durante el año pasado"/>
    <n v="270107"/>
    <s v="Atenciones médicas"/>
    <n v="270107005"/>
    <s v="Otra violencia"/>
    <n v="0"/>
    <n v="66846.183349068408"/>
    <n v="0"/>
  </r>
  <r>
    <n v="9"/>
    <n v="9209"/>
    <s v="Araucanía"/>
    <s v="Renaico"/>
    <x v="0"/>
    <x v="0"/>
    <n v="1"/>
    <s v="Año"/>
    <n v="1"/>
    <s v="Violencia física"/>
    <s v="No sufrió el año pasado"/>
    <n v="270107"/>
    <s v="Atenciones médicas"/>
    <n v="270107006"/>
    <s v="Violencia Física"/>
    <n v="0"/>
    <n v="122739.48104017576"/>
    <n v="0"/>
  </r>
  <r>
    <n v="9"/>
    <n v="9209"/>
    <s v="Araucanía"/>
    <s v="Renaico"/>
    <x v="0"/>
    <x v="0"/>
    <n v="2"/>
    <s v="Vida"/>
    <n v="1"/>
    <s v="Violencia física"/>
    <s v="No sufrió antes ni durante el año pasado"/>
    <n v="270107"/>
    <s v="Atenciones médicas"/>
    <n v="270107006"/>
    <s v="Violencia Física"/>
    <n v="0"/>
    <n v="108219.09470849292"/>
    <n v="0"/>
  </r>
  <r>
    <n v="9"/>
    <n v="9209"/>
    <s v="Araucanía"/>
    <s v="Renaico"/>
    <x v="0"/>
    <x v="0"/>
    <n v="2"/>
    <s v="Vida"/>
    <n v="1"/>
    <s v="Violencia física"/>
    <s v="Si sufrió antes o durante el año pasado"/>
    <n v="270107"/>
    <s v="Atenciones médicas"/>
    <n v="270107006"/>
    <s v="Violencia Física"/>
    <n v="0"/>
    <n v="14520.386331682872"/>
    <n v="0"/>
  </r>
  <r>
    <n v="9"/>
    <n v="9209"/>
    <s v="Araucanía"/>
    <s v="Renaico"/>
    <x v="1"/>
    <x v="1"/>
    <n v="1"/>
    <s v="Año"/>
    <n v="1"/>
    <s v="Violencia física"/>
    <s v="No sufrió el año pasado"/>
    <n v="270107"/>
    <s v="Atenciones médicas"/>
    <n v="270107006"/>
    <s v="Violencia Física"/>
    <n v="0"/>
    <n v="122739.48104017576"/>
    <n v="0"/>
  </r>
  <r>
    <n v="9"/>
    <n v="9209"/>
    <s v="Araucanía"/>
    <s v="Renaico"/>
    <x v="2"/>
    <x v="2"/>
    <n v="1"/>
    <s v="Año"/>
    <n v="1"/>
    <s v="Violencia física"/>
    <s v="No sufrió el año pasado"/>
    <n v="270107"/>
    <s v="Atenciones médicas"/>
    <n v="270107006"/>
    <s v="Violencia Física"/>
    <n v="0"/>
    <n v="122739.48104017576"/>
    <n v="0"/>
  </r>
  <r>
    <n v="9"/>
    <n v="9209"/>
    <s v="Araucanía"/>
    <s v="Renaico"/>
    <x v="3"/>
    <x v="3"/>
    <n v="2"/>
    <s v="Vida"/>
    <n v="3"/>
    <s v="Violencia sexual"/>
    <s v="No sufrió antes ni durante el año pasado"/>
    <n v="270107"/>
    <s v="Atenciones médicas"/>
    <n v="270107005"/>
    <s v="Otra violencia"/>
    <n v="0"/>
    <n v="117515.20082744885"/>
    <n v="0"/>
  </r>
  <r>
    <n v="9"/>
    <n v="9210"/>
    <s v="Araucanía"/>
    <s v="Traiguen"/>
    <x v="0"/>
    <x v="0"/>
    <n v="1"/>
    <s v="Año"/>
    <n v="1"/>
    <s v="Violencia física"/>
    <s v="No sufrió el año pasado"/>
    <n v="270107"/>
    <s v="Atenciones médicas"/>
    <n v="270107006"/>
    <s v="Violencia Física"/>
    <n v="0"/>
    <n v="20490.332490735142"/>
    <n v="0"/>
  </r>
  <r>
    <n v="9"/>
    <n v="9210"/>
    <s v="Araucanía"/>
    <s v="Traiguen"/>
    <x v="0"/>
    <x v="0"/>
    <n v="2"/>
    <s v="Vida"/>
    <n v="1"/>
    <s v="Violencia física"/>
    <s v="No sufrió antes ni durante el año pasado"/>
    <n v="270107"/>
    <s v="Atenciones médicas"/>
    <n v="270107006"/>
    <s v="Violencia Física"/>
    <n v="0"/>
    <n v="20490.332490735142"/>
    <n v="0"/>
  </r>
  <r>
    <n v="9"/>
    <n v="9210"/>
    <s v="Araucanía"/>
    <s v="Traiguen"/>
    <x v="1"/>
    <x v="1"/>
    <n v="1"/>
    <s v="Año"/>
    <n v="1"/>
    <s v="Violencia física"/>
    <s v="No sufrió el año pasado"/>
    <n v="270107"/>
    <s v="Atenciones médicas"/>
    <n v="270107006"/>
    <s v="Violencia Física"/>
    <n v="0"/>
    <n v="20490.332490735142"/>
    <n v="0"/>
  </r>
  <r>
    <n v="9"/>
    <n v="9210"/>
    <s v="Araucanía"/>
    <s v="Traiguen"/>
    <x v="2"/>
    <x v="2"/>
    <n v="1"/>
    <s v="Año"/>
    <n v="1"/>
    <s v="Violencia física"/>
    <s v="No sufrió el año pasado"/>
    <n v="270107"/>
    <s v="Atenciones médicas"/>
    <n v="270107006"/>
    <s v="Violencia Física"/>
    <n v="0"/>
    <n v="20490.332490735142"/>
    <n v="0"/>
  </r>
  <r>
    <n v="9"/>
    <n v="9210"/>
    <s v="Araucanía"/>
    <s v="Traiguen"/>
    <x v="3"/>
    <x v="3"/>
    <n v="2"/>
    <s v="Vida"/>
    <n v="3"/>
    <s v="Violencia sexual"/>
    <s v="No sufrió antes ni durante el año pasado"/>
    <n v="270107"/>
    <s v="Atenciones médicas"/>
    <n v="270107005"/>
    <s v="Otra violencia"/>
    <n v="0"/>
    <n v="14616.130659886108"/>
    <n v="0"/>
  </r>
  <r>
    <n v="9"/>
    <n v="9211"/>
    <s v="Araucanía"/>
    <s v="Victoria"/>
    <x v="0"/>
    <x v="0"/>
    <n v="1"/>
    <s v="Año"/>
    <n v="1"/>
    <s v="Violencia física"/>
    <s v="No sufrió el año pasado"/>
    <n v="270107"/>
    <s v="Atenciones médicas"/>
    <n v="270107006"/>
    <s v="Violencia Física"/>
    <n v="44676.689208070195"/>
    <n v="70271.195845049369"/>
    <n v="0"/>
  </r>
  <r>
    <n v="9"/>
    <n v="9211"/>
    <s v="Araucanía"/>
    <s v="Victoria"/>
    <x v="0"/>
    <x v="0"/>
    <n v="1"/>
    <s v="Año"/>
    <n v="1"/>
    <s v="Violencia física"/>
    <s v="Si sufrió el año pasado"/>
    <n v="270107"/>
    <s v="Atenciones médicas"/>
    <n v="270107006"/>
    <s v="Violencia Física"/>
    <n v="737.71866092885489"/>
    <n v="0"/>
    <n v="0"/>
  </r>
  <r>
    <n v="9"/>
    <n v="9211"/>
    <s v="Araucanía"/>
    <s v="Victoria"/>
    <x v="0"/>
    <x v="0"/>
    <n v="2"/>
    <s v="Vida"/>
    <n v="1"/>
    <s v="Violencia física"/>
    <s v="No sufrió antes ni durante el año pasado"/>
    <n v="270107"/>
    <s v="Atenciones médicas"/>
    <n v="270107006"/>
    <s v="Violencia Física"/>
    <n v="43128.597775666465"/>
    <n v="62090.481553136757"/>
    <n v="0"/>
  </r>
  <r>
    <n v="9"/>
    <n v="9211"/>
    <s v="Araucanía"/>
    <s v="Victoria"/>
    <x v="0"/>
    <x v="0"/>
    <n v="2"/>
    <s v="Vida"/>
    <n v="1"/>
    <s v="Violencia física"/>
    <s v="Si sufrió antes o durante el año pasado"/>
    <n v="270107"/>
    <s v="Atenciones médicas"/>
    <n v="270107006"/>
    <s v="Violencia Física"/>
    <n v="2285.8100933325882"/>
    <n v="8180.7142919126209"/>
    <n v="0"/>
  </r>
  <r>
    <n v="9"/>
    <n v="9211"/>
    <s v="Araucanía"/>
    <s v="Victoria"/>
    <x v="1"/>
    <x v="1"/>
    <n v="1"/>
    <s v="Año"/>
    <n v="1"/>
    <s v="Violencia física"/>
    <s v="No sufrió el año pasado"/>
    <n v="270107"/>
    <s v="Atenciones médicas"/>
    <n v="270107006"/>
    <s v="Violencia Física"/>
    <n v="44676.689208070195"/>
    <n v="70271.195845049369"/>
    <n v="0"/>
  </r>
  <r>
    <n v="9"/>
    <n v="9211"/>
    <s v="Araucanía"/>
    <s v="Victoria"/>
    <x v="1"/>
    <x v="1"/>
    <n v="1"/>
    <s v="Año"/>
    <n v="1"/>
    <s v="Violencia física"/>
    <s v="Si sufrió el año pasado"/>
    <n v="270107"/>
    <s v="Atenciones médicas"/>
    <n v="270107006"/>
    <s v="Violencia Física"/>
    <n v="737.71866092885489"/>
    <n v="0"/>
    <n v="0"/>
  </r>
  <r>
    <n v="9"/>
    <n v="9211"/>
    <s v="Araucanía"/>
    <s v="Victoria"/>
    <x v="2"/>
    <x v="2"/>
    <n v="1"/>
    <s v="Año"/>
    <n v="1"/>
    <s v="Violencia física"/>
    <s v="No sufrió el año pasado"/>
    <n v="270107"/>
    <s v="Atenciones médicas"/>
    <n v="270107006"/>
    <s v="Violencia Física"/>
    <n v="44676.689208070195"/>
    <n v="70271.195845049369"/>
    <n v="0"/>
  </r>
  <r>
    <n v="9"/>
    <n v="9211"/>
    <s v="Araucanía"/>
    <s v="Victoria"/>
    <x v="2"/>
    <x v="2"/>
    <n v="1"/>
    <s v="Año"/>
    <n v="1"/>
    <s v="Violencia física"/>
    <s v="Si sufrió el año pasado"/>
    <n v="270107"/>
    <s v="Atenciones médicas"/>
    <n v="270107006"/>
    <s v="Violencia Física"/>
    <n v="737.71866092885489"/>
    <n v="0"/>
    <n v="0"/>
  </r>
  <r>
    <n v="9"/>
    <n v="9211"/>
    <s v="Araucanía"/>
    <s v="Victoria"/>
    <x v="3"/>
    <x v="3"/>
    <n v="2"/>
    <s v="Vida"/>
    <n v="3"/>
    <s v="Violencia sexual"/>
    <s v="No sufrió antes ni durante el año pasado"/>
    <n v="270107"/>
    <s v="Atenciones médicas"/>
    <n v="270107005"/>
    <s v="Otra violencia"/>
    <n v="38797.295031576592"/>
    <n v="44391.165445899969"/>
    <n v="0"/>
  </r>
  <r>
    <n v="9"/>
    <n v="9211"/>
    <s v="Araucanía"/>
    <s v="Victoria"/>
    <x v="3"/>
    <x v="3"/>
    <n v="2"/>
    <s v="Vida"/>
    <n v="3"/>
    <s v="Violencia sexual"/>
    <s v="Si sufrió antes o durante el año pasado"/>
    <n v="270107"/>
    <s v="Atenciones médicas"/>
    <n v="270107005"/>
    <s v="Otra violencia"/>
    <n v="3576.8177499580843"/>
    <n v="0"/>
    <n v="0"/>
  </r>
  <r>
    <n v="10"/>
    <n v="10101"/>
    <s v="Los Lagos"/>
    <s v="Puerto Montt"/>
    <x v="0"/>
    <x v="0"/>
    <n v="1"/>
    <s v="Año"/>
    <n v="1"/>
    <s v="Violencia física"/>
    <s v="No sufrió el año pasado"/>
    <n v="270107"/>
    <s v="Atenciones médicas"/>
    <n v="270107006"/>
    <s v="Violencia Física"/>
    <n v="43672.462841079338"/>
    <n v="46772.195015785132"/>
    <n v="61069.651701739167"/>
  </r>
  <r>
    <n v="10"/>
    <n v="10101"/>
    <s v="Los Lagos"/>
    <s v="Puerto Montt"/>
    <x v="0"/>
    <x v="0"/>
    <n v="1"/>
    <s v="Año"/>
    <n v="1"/>
    <s v="Violencia física"/>
    <s v="Si sufrió el año pasado"/>
    <n v="270107"/>
    <s v="Atenciones médicas"/>
    <n v="270107006"/>
    <s v="Violencia Física"/>
    <n v="1177.4706684397461"/>
    <n v="684.67487333390784"/>
    <n v="899.40369883839355"/>
  </r>
  <r>
    <n v="10"/>
    <n v="10101"/>
    <s v="Los Lagos"/>
    <s v="Puerto Montt"/>
    <x v="0"/>
    <x v="0"/>
    <n v="2"/>
    <s v="Vida"/>
    <n v="1"/>
    <s v="Violencia física"/>
    <s v="No sufrió antes ni durante el año pasado"/>
    <n v="270107"/>
    <s v="Atenciones médicas"/>
    <n v="270107006"/>
    <s v="Violencia Física"/>
    <n v="38482.838722709443"/>
    <n v="45700.957798104413"/>
    <n v="57518.468143638216"/>
  </r>
  <r>
    <n v="10"/>
    <n v="10101"/>
    <s v="Los Lagos"/>
    <s v="Puerto Montt"/>
    <x v="0"/>
    <x v="0"/>
    <n v="2"/>
    <s v="Vida"/>
    <n v="1"/>
    <s v="Violencia física"/>
    <s v="Si sufrió antes o durante el año pasado"/>
    <n v="270107"/>
    <s v="Atenciones médicas"/>
    <n v="270107006"/>
    <s v="Violencia Física"/>
    <n v="6367.0947868096355"/>
    <n v="1755.912091014633"/>
    <n v="4450.5872569393505"/>
  </r>
  <r>
    <n v="10"/>
    <n v="10101"/>
    <s v="Los Lagos"/>
    <s v="Puerto Montt"/>
    <x v="1"/>
    <x v="1"/>
    <n v="1"/>
    <s v="Año"/>
    <n v="1"/>
    <s v="Violencia física"/>
    <s v="No sufrió el año pasado"/>
    <n v="270107"/>
    <s v="Atenciones médicas"/>
    <n v="270107006"/>
    <s v="Violencia Física"/>
    <n v="44483.815038631808"/>
    <n v="47114.532452452084"/>
    <n v="61969.05540057757"/>
  </r>
  <r>
    <n v="10"/>
    <n v="10101"/>
    <s v="Los Lagos"/>
    <s v="Puerto Montt"/>
    <x v="1"/>
    <x v="1"/>
    <n v="1"/>
    <s v="Año"/>
    <n v="1"/>
    <s v="Violencia física"/>
    <s v="Si sufrió el año pasado"/>
    <n v="270107"/>
    <s v="Atenciones médicas"/>
    <n v="270107006"/>
    <s v="Violencia Física"/>
    <n v="366.11847088726915"/>
    <n v="342.33743666695392"/>
    <n v="0"/>
  </r>
  <r>
    <n v="10"/>
    <n v="10101"/>
    <s v="Los Lagos"/>
    <s v="Puerto Montt"/>
    <x v="2"/>
    <x v="2"/>
    <n v="1"/>
    <s v="Año"/>
    <n v="1"/>
    <s v="Violencia física"/>
    <s v="No sufrió el año pasado"/>
    <n v="270107"/>
    <s v="Atenciones médicas"/>
    <n v="270107006"/>
    <s v="Violencia Física"/>
    <n v="43672.462841079338"/>
    <n v="46772.195015785132"/>
    <n v="61069.651701739167"/>
  </r>
  <r>
    <n v="10"/>
    <n v="10101"/>
    <s v="Los Lagos"/>
    <s v="Puerto Montt"/>
    <x v="2"/>
    <x v="2"/>
    <n v="1"/>
    <s v="Año"/>
    <n v="1"/>
    <s v="Violencia física"/>
    <s v="Si sufrió el año pasado"/>
    <n v="270107"/>
    <s v="Atenciones médicas"/>
    <n v="270107006"/>
    <s v="Violencia Física"/>
    <n v="1177.4706684397461"/>
    <n v="684.67487333390784"/>
    <n v="899.40369883839355"/>
  </r>
  <r>
    <n v="10"/>
    <n v="10101"/>
    <s v="Los Lagos"/>
    <s v="Puerto Montt"/>
    <x v="3"/>
    <x v="3"/>
    <n v="2"/>
    <s v="Vida"/>
    <n v="3"/>
    <s v="Violencia sexual"/>
    <s v="No sufrió antes ni durante el año pasado"/>
    <n v="270107"/>
    <s v="Atenciones médicas"/>
    <n v="270107005"/>
    <s v="Otra violencia"/>
    <n v="34783.779689262206"/>
    <n v="30499.995068856042"/>
    <n v="58306.822641070808"/>
  </r>
  <r>
    <n v="10"/>
    <n v="10101"/>
    <s v="Los Lagos"/>
    <s v="Puerto Montt"/>
    <x v="3"/>
    <x v="3"/>
    <n v="2"/>
    <s v="Vida"/>
    <n v="3"/>
    <s v="Violencia sexual"/>
    <s v="Si sufrió antes o durante el año pasado"/>
    <n v="270107"/>
    <s v="Atenciones médicas"/>
    <n v="270107005"/>
    <s v="Otra violencia"/>
    <n v="3031.6292692780312"/>
    <n v="362.06710138583475"/>
    <n v="2305.8498825559195"/>
  </r>
  <r>
    <n v="10"/>
    <n v="10102"/>
    <s v="Los Lagos"/>
    <s v="Calbuco"/>
    <x v="0"/>
    <x v="0"/>
    <n v="1"/>
    <s v="Año"/>
    <n v="1"/>
    <s v="Violencia física"/>
    <s v="No sufrió el año pasado"/>
    <n v="270107"/>
    <s v="Atenciones médicas"/>
    <n v="270107006"/>
    <s v="Violencia Física"/>
    <n v="0"/>
    <n v="31289.797888302946"/>
    <n v="0"/>
  </r>
  <r>
    <n v="10"/>
    <n v="10102"/>
    <s v="Los Lagos"/>
    <s v="Calbuco"/>
    <x v="0"/>
    <x v="0"/>
    <n v="2"/>
    <s v="Vida"/>
    <n v="1"/>
    <s v="Violencia física"/>
    <s v="No sufrió antes ni durante el año pasado"/>
    <n v="270107"/>
    <s v="Atenciones médicas"/>
    <n v="270107006"/>
    <s v="Violencia Física"/>
    <n v="0"/>
    <n v="31289.797888302946"/>
    <n v="0"/>
  </r>
  <r>
    <n v="10"/>
    <n v="10102"/>
    <s v="Los Lagos"/>
    <s v="Calbuco"/>
    <x v="1"/>
    <x v="1"/>
    <n v="1"/>
    <s v="Año"/>
    <n v="1"/>
    <s v="Violencia física"/>
    <s v="No sufrió el año pasado"/>
    <n v="270107"/>
    <s v="Atenciones médicas"/>
    <n v="270107006"/>
    <s v="Violencia Física"/>
    <n v="0"/>
    <n v="31289.797888302946"/>
    <n v="0"/>
  </r>
  <r>
    <n v="10"/>
    <n v="10102"/>
    <s v="Los Lagos"/>
    <s v="Calbuco"/>
    <x v="2"/>
    <x v="2"/>
    <n v="1"/>
    <s v="Año"/>
    <n v="1"/>
    <s v="Violencia física"/>
    <s v="No sufrió el año pasado"/>
    <n v="270107"/>
    <s v="Atenciones médicas"/>
    <n v="270107006"/>
    <s v="Violencia Física"/>
    <n v="0"/>
    <n v="31289.797888302946"/>
    <n v="0"/>
  </r>
  <r>
    <n v="10"/>
    <n v="10102"/>
    <s v="Los Lagos"/>
    <s v="Calbuco"/>
    <x v="3"/>
    <x v="3"/>
    <n v="2"/>
    <s v="Vida"/>
    <n v="3"/>
    <s v="Violencia sexual"/>
    <s v="No sufrió antes ni durante el año pasado"/>
    <n v="270107"/>
    <s v="Atenciones médicas"/>
    <n v="270107005"/>
    <s v="Otra violencia"/>
    <n v="0"/>
    <n v="19450.892130422017"/>
    <n v="0"/>
  </r>
  <r>
    <n v="10"/>
    <n v="10104"/>
    <s v="Los Lagos"/>
    <s v="Fresia"/>
    <x v="0"/>
    <x v="0"/>
    <n v="1"/>
    <s v="Año"/>
    <n v="1"/>
    <s v="Violencia física"/>
    <s v="No sufrió el año pasado"/>
    <n v="270107"/>
    <s v="Atenciones médicas"/>
    <n v="270107006"/>
    <s v="Violencia Física"/>
    <n v="0"/>
    <n v="26026.508457590149"/>
    <n v="0"/>
  </r>
  <r>
    <n v="10"/>
    <n v="10104"/>
    <s v="Los Lagos"/>
    <s v="Fresia"/>
    <x v="0"/>
    <x v="0"/>
    <n v="2"/>
    <s v="Vida"/>
    <n v="1"/>
    <s v="Violencia física"/>
    <s v="No sufrió antes ni durante el año pasado"/>
    <n v="270107"/>
    <s v="Atenciones médicas"/>
    <n v="270107006"/>
    <s v="Violencia Física"/>
    <n v="0"/>
    <n v="26026.508457590149"/>
    <n v="0"/>
  </r>
  <r>
    <n v="10"/>
    <n v="10104"/>
    <s v="Los Lagos"/>
    <s v="Fresia"/>
    <x v="1"/>
    <x v="1"/>
    <n v="1"/>
    <s v="Año"/>
    <n v="1"/>
    <s v="Violencia física"/>
    <s v="No sufrió el año pasado"/>
    <n v="270107"/>
    <s v="Atenciones médicas"/>
    <n v="270107006"/>
    <s v="Violencia Física"/>
    <n v="0"/>
    <n v="26026.508457590149"/>
    <n v="0"/>
  </r>
  <r>
    <n v="10"/>
    <n v="10104"/>
    <s v="Los Lagos"/>
    <s v="Fresia"/>
    <x v="2"/>
    <x v="2"/>
    <n v="1"/>
    <s v="Año"/>
    <n v="1"/>
    <s v="Violencia física"/>
    <s v="No sufrió el año pasado"/>
    <n v="270107"/>
    <s v="Atenciones médicas"/>
    <n v="270107006"/>
    <s v="Violencia Física"/>
    <n v="0"/>
    <n v="26026.508457590149"/>
    <n v="0"/>
  </r>
  <r>
    <n v="10"/>
    <n v="10104"/>
    <s v="Los Lagos"/>
    <s v="Fresia"/>
    <x v="3"/>
    <x v="3"/>
    <n v="2"/>
    <s v="Vida"/>
    <n v="3"/>
    <s v="Violencia sexual"/>
    <s v="No sufrió antes ni durante el año pasado"/>
    <n v="270107"/>
    <s v="Atenciones médicas"/>
    <n v="270107005"/>
    <s v="Otra violencia"/>
    <n v="0"/>
    <n v="26026.508457590149"/>
    <n v="0"/>
  </r>
  <r>
    <n v="10"/>
    <n v="10105"/>
    <s v="Los Lagos"/>
    <s v="Frutillar"/>
    <x v="0"/>
    <x v="0"/>
    <n v="1"/>
    <s v="Año"/>
    <n v="1"/>
    <s v="Violencia física"/>
    <s v="No sufrió el año pasado"/>
    <n v="270107"/>
    <s v="Atenciones médicas"/>
    <n v="270107006"/>
    <s v="Violencia Física"/>
    <n v="0"/>
    <n v="19011.602351589703"/>
    <n v="56376.235994403229"/>
  </r>
  <r>
    <n v="10"/>
    <n v="10105"/>
    <s v="Los Lagos"/>
    <s v="Frutillar"/>
    <x v="0"/>
    <x v="0"/>
    <n v="1"/>
    <s v="Año"/>
    <n v="1"/>
    <s v="Violencia física"/>
    <s v="Si sufrió el año pasado"/>
    <n v="270107"/>
    <s v="Atenciones médicas"/>
    <n v="270107006"/>
    <s v="Violencia Física"/>
    <n v="0"/>
    <n v="0"/>
    <n v="5188.7141307563361"/>
  </r>
  <r>
    <n v="10"/>
    <n v="10105"/>
    <s v="Los Lagos"/>
    <s v="Frutillar"/>
    <x v="0"/>
    <x v="0"/>
    <n v="2"/>
    <s v="Vida"/>
    <n v="1"/>
    <s v="Violencia física"/>
    <s v="No sufrió antes ni durante el año pasado"/>
    <n v="270107"/>
    <s v="Atenciones médicas"/>
    <n v="270107006"/>
    <s v="Violencia Física"/>
    <n v="0"/>
    <n v="19011.602351589703"/>
    <n v="42103.363597244002"/>
  </r>
  <r>
    <n v="10"/>
    <n v="10105"/>
    <s v="Los Lagos"/>
    <s v="Frutillar"/>
    <x v="0"/>
    <x v="0"/>
    <n v="2"/>
    <s v="Vida"/>
    <n v="1"/>
    <s v="Violencia física"/>
    <s v="Si sufrió antes o durante el año pasado"/>
    <n v="270107"/>
    <s v="Atenciones médicas"/>
    <n v="270107006"/>
    <s v="Violencia Física"/>
    <n v="0"/>
    <n v="0"/>
    <n v="19461.586527915573"/>
  </r>
  <r>
    <n v="10"/>
    <n v="10105"/>
    <s v="Los Lagos"/>
    <s v="Frutillar"/>
    <x v="1"/>
    <x v="1"/>
    <n v="1"/>
    <s v="Año"/>
    <n v="1"/>
    <s v="Violencia física"/>
    <s v="No sufrió el año pasado"/>
    <n v="270107"/>
    <s v="Atenciones médicas"/>
    <n v="270107006"/>
    <s v="Violencia Física"/>
    <n v="0"/>
    <n v="19011.602351589703"/>
    <n v="56376.235994403229"/>
  </r>
  <r>
    <n v="10"/>
    <n v="10105"/>
    <s v="Los Lagos"/>
    <s v="Frutillar"/>
    <x v="1"/>
    <x v="1"/>
    <n v="1"/>
    <s v="Año"/>
    <n v="1"/>
    <s v="Violencia física"/>
    <s v="Si sufrió el año pasado"/>
    <n v="270107"/>
    <s v="Atenciones médicas"/>
    <n v="270107006"/>
    <s v="Violencia Física"/>
    <n v="0"/>
    <n v="0"/>
    <n v="5188.7141307563361"/>
  </r>
  <r>
    <n v="10"/>
    <n v="10105"/>
    <s v="Los Lagos"/>
    <s v="Frutillar"/>
    <x v="2"/>
    <x v="2"/>
    <n v="1"/>
    <s v="Año"/>
    <n v="1"/>
    <s v="Violencia física"/>
    <s v="No sufrió el año pasado"/>
    <n v="270107"/>
    <s v="Atenciones médicas"/>
    <n v="270107006"/>
    <s v="Violencia Física"/>
    <n v="0"/>
    <n v="19011.602351589703"/>
    <n v="56376.235994403229"/>
  </r>
  <r>
    <n v="10"/>
    <n v="10105"/>
    <s v="Los Lagos"/>
    <s v="Frutillar"/>
    <x v="2"/>
    <x v="2"/>
    <n v="1"/>
    <s v="Año"/>
    <n v="1"/>
    <s v="Violencia física"/>
    <s v="Si sufrió el año pasado"/>
    <n v="270107"/>
    <s v="Atenciones médicas"/>
    <n v="270107006"/>
    <s v="Violencia Física"/>
    <n v="0"/>
    <n v="0"/>
    <n v="5188.7141307563361"/>
  </r>
  <r>
    <n v="10"/>
    <n v="10105"/>
    <s v="Los Lagos"/>
    <s v="Frutillar"/>
    <x v="3"/>
    <x v="3"/>
    <n v="2"/>
    <s v="Vida"/>
    <n v="3"/>
    <s v="Violencia sexual"/>
    <s v="No sufrió antes ni durante el año pasado"/>
    <n v="270107"/>
    <s v="Atenciones médicas"/>
    <n v="270107005"/>
    <s v="Otra violencia"/>
    <n v="0"/>
    <n v="14242.275568532938"/>
    <n v="42774.0155381308"/>
  </r>
  <r>
    <n v="10"/>
    <n v="10105"/>
    <s v="Los Lagos"/>
    <s v="Frutillar"/>
    <x v="3"/>
    <x v="3"/>
    <n v="2"/>
    <s v="Vida"/>
    <n v="3"/>
    <s v="Violencia sexual"/>
    <s v="Si sufrió antes o durante el año pasado"/>
    <n v="270107"/>
    <s v="Atenciones médicas"/>
    <n v="270107005"/>
    <s v="Otra violencia"/>
    <n v="0"/>
    <n v="0"/>
    <n v="18790.934587028776"/>
  </r>
  <r>
    <n v="10"/>
    <n v="10107"/>
    <s v="Los Lagos"/>
    <s v="Llanquihue"/>
    <x v="0"/>
    <x v="0"/>
    <n v="1"/>
    <s v="Año"/>
    <n v="1"/>
    <s v="Violencia física"/>
    <s v="No sufrió el año pasado"/>
    <n v="270107"/>
    <s v="Atenciones médicas"/>
    <n v="270107006"/>
    <s v="Violencia Física"/>
    <n v="0"/>
    <n v="78774.494386547594"/>
    <n v="76683.155873673983"/>
  </r>
  <r>
    <n v="10"/>
    <n v="10107"/>
    <s v="Los Lagos"/>
    <s v="Llanquihue"/>
    <x v="0"/>
    <x v="0"/>
    <n v="1"/>
    <s v="Año"/>
    <n v="1"/>
    <s v="Violencia física"/>
    <s v="Si sufrió el año pasado"/>
    <n v="270107"/>
    <s v="Atenciones médicas"/>
    <n v="270107006"/>
    <s v="Violencia Física"/>
    <n v="0"/>
    <n v="4824.8344888217307"/>
    <n v="0"/>
  </r>
  <r>
    <n v="10"/>
    <n v="10107"/>
    <s v="Los Lagos"/>
    <s v="Llanquihue"/>
    <x v="0"/>
    <x v="0"/>
    <n v="2"/>
    <s v="Vida"/>
    <n v="1"/>
    <s v="Violencia física"/>
    <s v="No sufrió antes ni durante el año pasado"/>
    <n v="270107"/>
    <s v="Atenciones médicas"/>
    <n v="270107006"/>
    <s v="Violencia Física"/>
    <n v="0"/>
    <n v="78774.494386547594"/>
    <n v="55679.152375371348"/>
  </r>
  <r>
    <n v="10"/>
    <n v="10107"/>
    <s v="Los Lagos"/>
    <s v="Llanquihue"/>
    <x v="0"/>
    <x v="0"/>
    <n v="2"/>
    <s v="Vida"/>
    <n v="1"/>
    <s v="Violencia física"/>
    <s v="Si sufrió antes o durante el año pasado"/>
    <n v="270107"/>
    <s v="Atenciones médicas"/>
    <n v="270107006"/>
    <s v="Violencia Física"/>
    <n v="0"/>
    <n v="4824.8344888217307"/>
    <n v="21004.003498302627"/>
  </r>
  <r>
    <n v="10"/>
    <n v="10107"/>
    <s v="Los Lagos"/>
    <s v="Llanquihue"/>
    <x v="1"/>
    <x v="1"/>
    <n v="1"/>
    <s v="Año"/>
    <n v="1"/>
    <s v="Violencia física"/>
    <s v="No sufrió el año pasado"/>
    <n v="270107"/>
    <s v="Atenciones médicas"/>
    <n v="270107006"/>
    <s v="Violencia Física"/>
    <n v="0"/>
    <n v="78774.494386547594"/>
    <n v="76683.155873673983"/>
  </r>
  <r>
    <n v="10"/>
    <n v="10107"/>
    <s v="Los Lagos"/>
    <s v="Llanquihue"/>
    <x v="1"/>
    <x v="1"/>
    <n v="1"/>
    <s v="Año"/>
    <n v="1"/>
    <s v="Violencia física"/>
    <s v="Si sufrió el año pasado"/>
    <n v="270107"/>
    <s v="Atenciones médicas"/>
    <n v="270107006"/>
    <s v="Violencia Física"/>
    <n v="0"/>
    <n v="4824.8344888217307"/>
    <n v="0"/>
  </r>
  <r>
    <n v="10"/>
    <n v="10107"/>
    <s v="Los Lagos"/>
    <s v="Llanquihue"/>
    <x v="2"/>
    <x v="2"/>
    <n v="1"/>
    <s v="Año"/>
    <n v="1"/>
    <s v="Violencia física"/>
    <s v="No sufrió el año pasado"/>
    <n v="270107"/>
    <s v="Atenciones médicas"/>
    <n v="270107006"/>
    <s v="Violencia Física"/>
    <n v="0"/>
    <n v="78774.494386547594"/>
    <n v="76683.155873673983"/>
  </r>
  <r>
    <n v="10"/>
    <n v="10107"/>
    <s v="Los Lagos"/>
    <s v="Llanquihue"/>
    <x v="2"/>
    <x v="2"/>
    <n v="1"/>
    <s v="Año"/>
    <n v="1"/>
    <s v="Violencia física"/>
    <s v="Si sufrió el año pasado"/>
    <n v="270107"/>
    <s v="Atenciones médicas"/>
    <n v="270107006"/>
    <s v="Violencia Física"/>
    <n v="0"/>
    <n v="4824.8344888217307"/>
    <n v="0"/>
  </r>
  <r>
    <n v="10"/>
    <n v="10107"/>
    <s v="Los Lagos"/>
    <s v="Llanquihue"/>
    <x v="3"/>
    <x v="3"/>
    <n v="2"/>
    <s v="Vida"/>
    <n v="3"/>
    <s v="Violencia sexual"/>
    <s v="No sufrió antes ni durante el año pasado"/>
    <n v="270107"/>
    <s v="Atenciones médicas"/>
    <n v="270107005"/>
    <s v="Otra violencia"/>
    <n v="0"/>
    <n v="67337.109107876138"/>
    <n v="68626.473789828917"/>
  </r>
  <r>
    <n v="10"/>
    <n v="10107"/>
    <s v="Los Lagos"/>
    <s v="Llanquihue"/>
    <x v="3"/>
    <x v="3"/>
    <n v="2"/>
    <s v="Vida"/>
    <n v="3"/>
    <s v="Violencia sexual"/>
    <s v="Si sufrió antes o durante el año pasado"/>
    <n v="270107"/>
    <s v="Atenciones médicas"/>
    <n v="270107005"/>
    <s v="Otra violencia"/>
    <n v="0"/>
    <n v="0"/>
    <n v="4914.7700053132658"/>
  </r>
  <r>
    <n v="10"/>
    <n v="10108"/>
    <s v="Los Lagos"/>
    <s v="Maullín"/>
    <x v="0"/>
    <x v="0"/>
    <n v="1"/>
    <s v="Año"/>
    <n v="1"/>
    <s v="Violencia física"/>
    <s v="No sufrió el año pasado"/>
    <n v="270107"/>
    <s v="Atenciones médicas"/>
    <n v="270107006"/>
    <s v="Violencia Física"/>
    <n v="0"/>
    <n v="23645.450216266116"/>
    <n v="0"/>
  </r>
  <r>
    <n v="10"/>
    <n v="10108"/>
    <s v="Los Lagos"/>
    <s v="Maullín"/>
    <x v="0"/>
    <x v="0"/>
    <n v="2"/>
    <s v="Vida"/>
    <n v="1"/>
    <s v="Violencia física"/>
    <s v="No sufrió antes ni durante el año pasado"/>
    <n v="270107"/>
    <s v="Atenciones médicas"/>
    <n v="270107006"/>
    <s v="Violencia Física"/>
    <n v="0"/>
    <n v="23645.450216266116"/>
    <n v="0"/>
  </r>
  <r>
    <n v="10"/>
    <n v="10108"/>
    <s v="Los Lagos"/>
    <s v="Maullín"/>
    <x v="1"/>
    <x v="1"/>
    <n v="1"/>
    <s v="Año"/>
    <n v="1"/>
    <s v="Violencia física"/>
    <s v="No sufrió el año pasado"/>
    <n v="270107"/>
    <s v="Atenciones médicas"/>
    <n v="270107006"/>
    <s v="Violencia Física"/>
    <n v="0"/>
    <n v="23645.450216266116"/>
    <n v="0"/>
  </r>
  <r>
    <n v="10"/>
    <n v="10108"/>
    <s v="Los Lagos"/>
    <s v="Maullín"/>
    <x v="2"/>
    <x v="2"/>
    <n v="1"/>
    <s v="Año"/>
    <n v="1"/>
    <s v="Violencia física"/>
    <s v="No sufrió el año pasado"/>
    <n v="270107"/>
    <s v="Atenciones médicas"/>
    <n v="270107006"/>
    <s v="Violencia Física"/>
    <n v="0"/>
    <n v="23645.450216266116"/>
    <n v="0"/>
  </r>
  <r>
    <n v="10"/>
    <n v="10108"/>
    <s v="Los Lagos"/>
    <s v="Maullín"/>
    <x v="3"/>
    <x v="3"/>
    <n v="2"/>
    <s v="Vida"/>
    <n v="3"/>
    <s v="Violencia sexual"/>
    <s v="No sufrió antes ni durante el año pasado"/>
    <n v="270107"/>
    <s v="Atenciones médicas"/>
    <n v="270107005"/>
    <s v="Otra violencia"/>
    <n v="0"/>
    <n v="12629.31842538757"/>
    <n v="0"/>
  </r>
  <r>
    <n v="10"/>
    <n v="10109"/>
    <s v="Los Lagos"/>
    <s v="Puerto Varas"/>
    <x v="0"/>
    <x v="0"/>
    <n v="1"/>
    <s v="Año"/>
    <n v="1"/>
    <s v="Violencia física"/>
    <s v="No sufrió el año pasado"/>
    <n v="270107"/>
    <s v="Atenciones médicas"/>
    <n v="270107006"/>
    <s v="Violencia Física"/>
    <n v="34663.224595165455"/>
    <n v="33599.525137215576"/>
    <n v="91506.640989547799"/>
  </r>
  <r>
    <n v="10"/>
    <n v="10109"/>
    <s v="Los Lagos"/>
    <s v="Puerto Varas"/>
    <x v="0"/>
    <x v="0"/>
    <n v="1"/>
    <s v="Año"/>
    <n v="1"/>
    <s v="Violencia física"/>
    <s v="Si sufrió el año pasado"/>
    <n v="270107"/>
    <s v="Atenciones médicas"/>
    <n v="270107006"/>
    <s v="Violencia Física"/>
    <n v="3750.2933583665808"/>
    <n v="0"/>
    <n v="7118.5439784595301"/>
  </r>
  <r>
    <n v="10"/>
    <n v="10109"/>
    <s v="Los Lagos"/>
    <s v="Puerto Varas"/>
    <x v="0"/>
    <x v="0"/>
    <n v="2"/>
    <s v="Vida"/>
    <n v="1"/>
    <s v="Violencia física"/>
    <s v="No sufrió antes ni durante el año pasado"/>
    <n v="270107"/>
    <s v="Atenciones médicas"/>
    <n v="270107006"/>
    <s v="Violencia Física"/>
    <n v="34663.224595165455"/>
    <n v="33599.525137215576"/>
    <n v="87902.773496075242"/>
  </r>
  <r>
    <n v="10"/>
    <n v="10109"/>
    <s v="Los Lagos"/>
    <s v="Puerto Varas"/>
    <x v="0"/>
    <x v="0"/>
    <n v="2"/>
    <s v="Vida"/>
    <n v="1"/>
    <s v="Violencia física"/>
    <s v="Si sufrió antes o durante el año pasado"/>
    <n v="270107"/>
    <s v="Atenciones médicas"/>
    <n v="270107006"/>
    <s v="Violencia Física"/>
    <n v="3750.2933583665808"/>
    <n v="0"/>
    <n v="10722.411471932115"/>
  </r>
  <r>
    <n v="10"/>
    <n v="10109"/>
    <s v="Los Lagos"/>
    <s v="Puerto Varas"/>
    <x v="1"/>
    <x v="1"/>
    <n v="1"/>
    <s v="Año"/>
    <n v="1"/>
    <s v="Violencia física"/>
    <s v="No sufrió el año pasado"/>
    <n v="270107"/>
    <s v="Atenciones médicas"/>
    <n v="270107006"/>
    <s v="Violencia Física"/>
    <n v="36245.012907768127"/>
    <n v="33599.525137215576"/>
    <n v="92707.930154038666"/>
  </r>
  <r>
    <n v="10"/>
    <n v="10109"/>
    <s v="Los Lagos"/>
    <s v="Puerto Varas"/>
    <x v="1"/>
    <x v="1"/>
    <n v="1"/>
    <s v="Año"/>
    <n v="1"/>
    <s v="Violencia física"/>
    <s v="Si sufrió el año pasado"/>
    <n v="270107"/>
    <s v="Atenciones médicas"/>
    <n v="270107006"/>
    <s v="Violencia Física"/>
    <n v="2168.5050457639054"/>
    <n v="0"/>
    <n v="5917.2548139686687"/>
  </r>
  <r>
    <n v="10"/>
    <n v="10109"/>
    <s v="Los Lagos"/>
    <s v="Puerto Varas"/>
    <x v="2"/>
    <x v="2"/>
    <n v="1"/>
    <s v="Año"/>
    <n v="1"/>
    <s v="Violencia física"/>
    <s v="No sufrió el año pasado"/>
    <n v="270107"/>
    <s v="Atenciones médicas"/>
    <n v="270107006"/>
    <s v="Violencia Física"/>
    <n v="34663.224595165455"/>
    <n v="33599.525137215576"/>
    <n v="95277.243143594795"/>
  </r>
  <r>
    <n v="10"/>
    <n v="10109"/>
    <s v="Los Lagos"/>
    <s v="Puerto Varas"/>
    <x v="2"/>
    <x v="2"/>
    <n v="1"/>
    <s v="Año"/>
    <n v="1"/>
    <s v="Violencia física"/>
    <s v="Si sufrió el año pasado"/>
    <n v="270107"/>
    <s v="Atenciones médicas"/>
    <n v="270107006"/>
    <s v="Violencia Física"/>
    <n v="3750.2933583665808"/>
    <n v="0"/>
    <n v="3347.9418244125327"/>
  </r>
  <r>
    <n v="10"/>
    <n v="10109"/>
    <s v="Los Lagos"/>
    <s v="Puerto Varas"/>
    <x v="3"/>
    <x v="3"/>
    <n v="2"/>
    <s v="Vida"/>
    <n v="3"/>
    <s v="Violencia sexual"/>
    <s v="No sufrió antes ni durante el año pasado"/>
    <n v="270107"/>
    <s v="Atenciones médicas"/>
    <n v="270107005"/>
    <s v="Otra violencia"/>
    <n v="30039.896737854964"/>
    <n v="27792.857086366432"/>
    <n v="95277.243143594795"/>
  </r>
  <r>
    <n v="10"/>
    <n v="10109"/>
    <s v="Los Lagos"/>
    <s v="Puerto Varas"/>
    <x v="3"/>
    <x v="3"/>
    <n v="2"/>
    <s v="Vida"/>
    <n v="3"/>
    <s v="Violencia sexual"/>
    <s v="Si sufrió antes o durante el año pasado"/>
    <n v="270107"/>
    <s v="Atenciones médicas"/>
    <n v="270107005"/>
    <s v="Otra violencia"/>
    <n v="450.59845106782444"/>
    <n v="1908.1663803033709"/>
    <n v="3347.9418244125327"/>
  </r>
  <r>
    <n v="10"/>
    <n v="10201"/>
    <s v="Los Lagos"/>
    <s v="Castro"/>
    <x v="0"/>
    <x v="0"/>
    <n v="1"/>
    <s v="Año"/>
    <n v="1"/>
    <s v="Violencia física"/>
    <s v="No sufrió el año pasado"/>
    <n v="270107"/>
    <s v="Atenciones médicas"/>
    <n v="270107006"/>
    <s v="Violencia Física"/>
    <n v="41519.668371846885"/>
    <n v="70596.923811340021"/>
    <n v="75723.150753469643"/>
  </r>
  <r>
    <n v="10"/>
    <n v="10201"/>
    <s v="Los Lagos"/>
    <s v="Castro"/>
    <x v="0"/>
    <x v="0"/>
    <n v="1"/>
    <s v="Año"/>
    <n v="1"/>
    <s v="Violencia física"/>
    <s v="Si sufrió el año pasado"/>
    <n v="270107"/>
    <s v="Atenciones médicas"/>
    <n v="270107006"/>
    <s v="Violencia Física"/>
    <n v="2482.8011995060856"/>
    <n v="0"/>
    <n v="8341.9537899989627"/>
  </r>
  <r>
    <n v="10"/>
    <n v="10201"/>
    <s v="Los Lagos"/>
    <s v="Castro"/>
    <x v="0"/>
    <x v="0"/>
    <n v="2"/>
    <s v="Vida"/>
    <n v="1"/>
    <s v="Violencia física"/>
    <s v="No sufrió antes ni durante el año pasado"/>
    <n v="270107"/>
    <s v="Atenciones médicas"/>
    <n v="270107006"/>
    <s v="Violencia Física"/>
    <n v="40664.13829599577"/>
    <n v="70596.923811340021"/>
    <n v="60830.400820537812"/>
  </r>
  <r>
    <n v="10"/>
    <n v="10201"/>
    <s v="Los Lagos"/>
    <s v="Castro"/>
    <x v="0"/>
    <x v="0"/>
    <n v="2"/>
    <s v="Vida"/>
    <n v="1"/>
    <s v="Violencia física"/>
    <s v="Si sufrió antes o durante el año pasado"/>
    <n v="270107"/>
    <s v="Atenciones médicas"/>
    <n v="270107006"/>
    <s v="Violencia Física"/>
    <n v="3338.3312753572059"/>
    <n v="0"/>
    <n v="23234.703722930812"/>
  </r>
  <r>
    <n v="10"/>
    <n v="10201"/>
    <s v="Los Lagos"/>
    <s v="Castro"/>
    <x v="1"/>
    <x v="1"/>
    <n v="1"/>
    <s v="Año"/>
    <n v="1"/>
    <s v="Violencia física"/>
    <s v="No sufrió el año pasado"/>
    <n v="270107"/>
    <s v="Atenciones médicas"/>
    <n v="270107006"/>
    <s v="Violencia Física"/>
    <n v="42463.397424589872"/>
    <n v="70596.923811340021"/>
    <n v="80239.598911285764"/>
  </r>
  <r>
    <n v="10"/>
    <n v="10201"/>
    <s v="Los Lagos"/>
    <s v="Castro"/>
    <x v="1"/>
    <x v="1"/>
    <n v="1"/>
    <s v="Año"/>
    <n v="1"/>
    <s v="Violencia física"/>
    <s v="Si sufrió el año pasado"/>
    <n v="270107"/>
    <s v="Atenciones médicas"/>
    <n v="270107006"/>
    <s v="Violencia Física"/>
    <n v="1539.0721467630976"/>
    <n v="0"/>
    <n v="3825.5056321828447"/>
  </r>
  <r>
    <n v="10"/>
    <n v="10201"/>
    <s v="Los Lagos"/>
    <s v="Castro"/>
    <x v="2"/>
    <x v="2"/>
    <n v="1"/>
    <s v="Año"/>
    <n v="1"/>
    <s v="Violencia física"/>
    <s v="No sufrió el año pasado"/>
    <n v="270107"/>
    <s v="Atenciones médicas"/>
    <n v="270107006"/>
    <s v="Violencia Física"/>
    <n v="42463.397424589872"/>
    <n v="70596.923811340021"/>
    <n v="75723.150753469643"/>
  </r>
  <r>
    <n v="10"/>
    <n v="10201"/>
    <s v="Los Lagos"/>
    <s v="Castro"/>
    <x v="2"/>
    <x v="2"/>
    <n v="1"/>
    <s v="Año"/>
    <n v="1"/>
    <s v="Violencia física"/>
    <s v="Si sufrió el año pasado"/>
    <n v="270107"/>
    <s v="Atenciones médicas"/>
    <n v="270107006"/>
    <s v="Violencia Física"/>
    <n v="1539.0721467630976"/>
    <n v="0"/>
    <n v="8341.9537899989627"/>
  </r>
  <r>
    <n v="10"/>
    <n v="10201"/>
    <s v="Los Lagos"/>
    <s v="Castro"/>
    <x v="3"/>
    <x v="3"/>
    <n v="2"/>
    <s v="Vida"/>
    <n v="3"/>
    <s v="Violencia sexual"/>
    <s v="No sufrió antes ni durante el año pasado"/>
    <n v="270107"/>
    <s v="Atenciones médicas"/>
    <n v="270107005"/>
    <s v="Otra violencia"/>
    <n v="37281.707532192624"/>
    <n v="48358.790725594234"/>
    <n v="82839.311520406409"/>
  </r>
  <r>
    <n v="10"/>
    <n v="10201"/>
    <s v="Los Lagos"/>
    <s v="Castro"/>
    <x v="3"/>
    <x v="3"/>
    <n v="2"/>
    <s v="Vida"/>
    <n v="3"/>
    <s v="Violencia sexual"/>
    <s v="Si sufrió antes o durante el año pasado"/>
    <n v="270107"/>
    <s v="Atenciones médicas"/>
    <n v="270107005"/>
    <s v="Otra violencia"/>
    <n v="1309.7548068442406"/>
    <n v="0"/>
    <n v="0"/>
  </r>
  <r>
    <n v="10"/>
    <n v="10202"/>
    <s v="Los Lagos"/>
    <s v="Ancud"/>
    <x v="0"/>
    <x v="0"/>
    <n v="1"/>
    <s v="Año"/>
    <n v="1"/>
    <s v="Violencia física"/>
    <s v="No sufrió el año pasado"/>
    <n v="270107"/>
    <s v="Atenciones médicas"/>
    <n v="270107006"/>
    <s v="Violencia Física"/>
    <n v="41501.657981999051"/>
    <n v="43727.279532658955"/>
    <n v="93816.797162684394"/>
  </r>
  <r>
    <n v="10"/>
    <n v="10202"/>
    <s v="Los Lagos"/>
    <s v="Ancud"/>
    <x v="0"/>
    <x v="0"/>
    <n v="1"/>
    <s v="Año"/>
    <n v="1"/>
    <s v="Violencia física"/>
    <s v="Si sufrió el año pasado"/>
    <n v="270107"/>
    <s v="Atenciones médicas"/>
    <n v="270107006"/>
    <s v="Violencia Física"/>
    <n v="2690.6679298910467"/>
    <n v="0"/>
    <n v="0"/>
  </r>
  <r>
    <n v="10"/>
    <n v="10202"/>
    <s v="Los Lagos"/>
    <s v="Ancud"/>
    <x v="0"/>
    <x v="0"/>
    <n v="2"/>
    <s v="Vida"/>
    <n v="1"/>
    <s v="Violencia física"/>
    <s v="No sufrió antes ni durante el año pasado"/>
    <n v="270107"/>
    <s v="Atenciones médicas"/>
    <n v="270107006"/>
    <s v="Violencia Física"/>
    <n v="41501.657981999051"/>
    <n v="43727.279532658955"/>
    <n v="93816.797162684394"/>
  </r>
  <r>
    <n v="10"/>
    <n v="10202"/>
    <s v="Los Lagos"/>
    <s v="Ancud"/>
    <x v="0"/>
    <x v="0"/>
    <n v="2"/>
    <s v="Vida"/>
    <n v="1"/>
    <s v="Violencia física"/>
    <s v="Si sufrió antes o durante el año pasado"/>
    <n v="270107"/>
    <s v="Atenciones médicas"/>
    <n v="270107006"/>
    <s v="Violencia Física"/>
    <n v="2690.6679298910467"/>
    <n v="0"/>
    <n v="0"/>
  </r>
  <r>
    <n v="10"/>
    <n v="10202"/>
    <s v="Los Lagos"/>
    <s v="Ancud"/>
    <x v="1"/>
    <x v="1"/>
    <n v="1"/>
    <s v="Año"/>
    <n v="1"/>
    <s v="Violencia física"/>
    <s v="No sufrió el año pasado"/>
    <n v="270107"/>
    <s v="Atenciones médicas"/>
    <n v="270107006"/>
    <s v="Violencia Física"/>
    <n v="41501.657981999051"/>
    <n v="43727.279532658955"/>
    <n v="93816.797162684394"/>
  </r>
  <r>
    <n v="10"/>
    <n v="10202"/>
    <s v="Los Lagos"/>
    <s v="Ancud"/>
    <x v="1"/>
    <x v="1"/>
    <n v="1"/>
    <s v="Año"/>
    <n v="1"/>
    <s v="Violencia física"/>
    <s v="Si sufrió el año pasado"/>
    <n v="270107"/>
    <s v="Atenciones médicas"/>
    <n v="270107006"/>
    <s v="Violencia Física"/>
    <n v="2690.6679298910467"/>
    <n v="0"/>
    <n v="0"/>
  </r>
  <r>
    <n v="10"/>
    <n v="10202"/>
    <s v="Los Lagos"/>
    <s v="Ancud"/>
    <x v="2"/>
    <x v="2"/>
    <n v="1"/>
    <s v="Año"/>
    <n v="1"/>
    <s v="Violencia física"/>
    <s v="No sufrió el año pasado"/>
    <n v="270107"/>
    <s v="Atenciones médicas"/>
    <n v="270107006"/>
    <s v="Violencia Física"/>
    <n v="41501.657981999051"/>
    <n v="43727.279532658955"/>
    <n v="93816.797162684394"/>
  </r>
  <r>
    <n v="10"/>
    <n v="10202"/>
    <s v="Los Lagos"/>
    <s v="Ancud"/>
    <x v="2"/>
    <x v="2"/>
    <n v="1"/>
    <s v="Año"/>
    <n v="1"/>
    <s v="Violencia física"/>
    <s v="Si sufrió el año pasado"/>
    <n v="270107"/>
    <s v="Atenciones médicas"/>
    <n v="270107006"/>
    <s v="Violencia Física"/>
    <n v="2690.6679298910467"/>
    <n v="0"/>
    <n v="0"/>
  </r>
  <r>
    <n v="10"/>
    <n v="10202"/>
    <s v="Los Lagos"/>
    <s v="Ancud"/>
    <x v="3"/>
    <x v="3"/>
    <n v="2"/>
    <s v="Vida"/>
    <n v="3"/>
    <s v="Violencia sexual"/>
    <s v="No sufrió antes ni durante el año pasado"/>
    <n v="270107"/>
    <s v="Atenciones médicas"/>
    <n v="270107005"/>
    <s v="Otra violencia"/>
    <n v="28801.515869256276"/>
    <n v="26321.86230920197"/>
    <n v="92436.300210035552"/>
  </r>
  <r>
    <n v="10"/>
    <n v="10202"/>
    <s v="Los Lagos"/>
    <s v="Ancud"/>
    <x v="3"/>
    <x v="3"/>
    <n v="2"/>
    <s v="Vida"/>
    <n v="3"/>
    <s v="Violencia sexual"/>
    <s v="Si sufrió antes o durante el año pasado"/>
    <n v="270107"/>
    <s v="Atenciones médicas"/>
    <n v="270107005"/>
    <s v="Otra violencia"/>
    <n v="2373.2828043581239"/>
    <n v="0"/>
    <n v="1380.4969526488512"/>
  </r>
  <r>
    <n v="10"/>
    <n v="10203"/>
    <s v="Los Lagos"/>
    <s v="Chonchi"/>
    <x v="0"/>
    <x v="0"/>
    <n v="1"/>
    <s v="Año"/>
    <n v="1"/>
    <s v="Violencia física"/>
    <s v="No sufrió el año pasado"/>
    <n v="270107"/>
    <s v="Atenciones médicas"/>
    <n v="270107006"/>
    <s v="Violencia Física"/>
    <n v="0"/>
    <n v="73730.765574117017"/>
    <n v="0"/>
  </r>
  <r>
    <n v="10"/>
    <n v="10203"/>
    <s v="Los Lagos"/>
    <s v="Chonchi"/>
    <x v="0"/>
    <x v="0"/>
    <n v="2"/>
    <s v="Vida"/>
    <n v="1"/>
    <s v="Violencia física"/>
    <s v="No sufrió antes ni durante el año pasado"/>
    <n v="270107"/>
    <s v="Atenciones médicas"/>
    <n v="270107006"/>
    <s v="Violencia Física"/>
    <n v="0"/>
    <n v="73730.765574117017"/>
    <n v="0"/>
  </r>
  <r>
    <n v="10"/>
    <n v="10203"/>
    <s v="Los Lagos"/>
    <s v="Chonchi"/>
    <x v="1"/>
    <x v="1"/>
    <n v="1"/>
    <s v="Año"/>
    <n v="1"/>
    <s v="Violencia física"/>
    <s v="No sufrió el año pasado"/>
    <n v="270107"/>
    <s v="Atenciones médicas"/>
    <n v="270107006"/>
    <s v="Violencia Física"/>
    <n v="0"/>
    <n v="73730.765574117017"/>
    <n v="0"/>
  </r>
  <r>
    <n v="10"/>
    <n v="10203"/>
    <s v="Los Lagos"/>
    <s v="Chonchi"/>
    <x v="2"/>
    <x v="2"/>
    <n v="1"/>
    <s v="Año"/>
    <n v="1"/>
    <s v="Violencia física"/>
    <s v="No sufrió el año pasado"/>
    <n v="270107"/>
    <s v="Atenciones médicas"/>
    <n v="270107006"/>
    <s v="Violencia Física"/>
    <n v="0"/>
    <n v="73730.765574117017"/>
    <n v="0"/>
  </r>
  <r>
    <n v="10"/>
    <n v="10203"/>
    <s v="Los Lagos"/>
    <s v="Chonchi"/>
    <x v="3"/>
    <x v="3"/>
    <n v="2"/>
    <s v="Vida"/>
    <n v="3"/>
    <s v="Violencia sexual"/>
    <s v="No sufrió antes ni durante el año pasado"/>
    <n v="270107"/>
    <s v="Atenciones médicas"/>
    <n v="270107005"/>
    <s v="Otra violencia"/>
    <n v="0"/>
    <n v="47548.006243516065"/>
    <n v="0"/>
  </r>
  <r>
    <n v="10"/>
    <n v="10203"/>
    <s v="Los Lagos"/>
    <s v="Chonchi"/>
    <x v="3"/>
    <x v="3"/>
    <n v="2"/>
    <s v="Vida"/>
    <n v="3"/>
    <s v="Violencia sexual"/>
    <s v="Si sufrió antes o durante el año pasado"/>
    <n v="270107"/>
    <s v="Atenciones médicas"/>
    <n v="270107005"/>
    <s v="Otra violencia"/>
    <n v="0"/>
    <n v="5909.1721795100966"/>
    <n v="0"/>
  </r>
  <r>
    <n v="10"/>
    <n v="10205"/>
    <s v="Los Lagos"/>
    <s v="Dalcahue"/>
    <x v="0"/>
    <x v="0"/>
    <n v="1"/>
    <s v="Año"/>
    <n v="1"/>
    <s v="Violencia física"/>
    <s v="No sufrió el año pasado"/>
    <n v="270107"/>
    <s v="Atenciones médicas"/>
    <n v="270107006"/>
    <s v="Violencia Física"/>
    <n v="0"/>
    <n v="53795.97525747816"/>
    <n v="0"/>
  </r>
  <r>
    <n v="10"/>
    <n v="10205"/>
    <s v="Los Lagos"/>
    <s v="Dalcahue"/>
    <x v="0"/>
    <x v="0"/>
    <n v="2"/>
    <s v="Vida"/>
    <n v="1"/>
    <s v="Violencia física"/>
    <s v="No sufrió antes ni durante el año pasado"/>
    <n v="270107"/>
    <s v="Atenciones médicas"/>
    <n v="270107006"/>
    <s v="Violencia Física"/>
    <n v="0"/>
    <n v="53795.97525747816"/>
    <n v="0"/>
  </r>
  <r>
    <n v="10"/>
    <n v="10205"/>
    <s v="Los Lagos"/>
    <s v="Dalcahue"/>
    <x v="1"/>
    <x v="1"/>
    <n v="1"/>
    <s v="Año"/>
    <n v="1"/>
    <s v="Violencia física"/>
    <s v="No sufrió el año pasado"/>
    <n v="270107"/>
    <s v="Atenciones médicas"/>
    <n v="270107006"/>
    <s v="Violencia Física"/>
    <n v="0"/>
    <n v="53795.97525747816"/>
    <n v="0"/>
  </r>
  <r>
    <n v="10"/>
    <n v="10205"/>
    <s v="Los Lagos"/>
    <s v="Dalcahue"/>
    <x v="2"/>
    <x v="2"/>
    <n v="1"/>
    <s v="Año"/>
    <n v="1"/>
    <s v="Violencia física"/>
    <s v="No sufrió el año pasado"/>
    <n v="270107"/>
    <s v="Atenciones médicas"/>
    <n v="270107006"/>
    <s v="Violencia Física"/>
    <n v="0"/>
    <n v="53795.97525747816"/>
    <n v="0"/>
  </r>
  <r>
    <n v="10"/>
    <n v="10205"/>
    <s v="Los Lagos"/>
    <s v="Dalcahue"/>
    <x v="3"/>
    <x v="3"/>
    <n v="2"/>
    <s v="Vida"/>
    <n v="3"/>
    <s v="Violencia sexual"/>
    <s v="No sufrió antes ni durante el año pasado"/>
    <n v="270107"/>
    <s v="Atenciones médicas"/>
    <n v="270107005"/>
    <s v="Otra violencia"/>
    <n v="0"/>
    <n v="38091.006351502168"/>
    <n v="0"/>
  </r>
  <r>
    <n v="10"/>
    <n v="10208"/>
    <s v="Los Lagos"/>
    <s v="Quellon"/>
    <x v="0"/>
    <x v="0"/>
    <n v="1"/>
    <s v="Año"/>
    <n v="1"/>
    <s v="Violencia física"/>
    <s v="No sufrió el año pasado"/>
    <n v="270107"/>
    <s v="Atenciones médicas"/>
    <n v="270107006"/>
    <s v="Violencia Física"/>
    <n v="0"/>
    <n v="69576.186293994644"/>
    <n v="0"/>
  </r>
  <r>
    <n v="10"/>
    <n v="10208"/>
    <s v="Los Lagos"/>
    <s v="Quellon"/>
    <x v="0"/>
    <x v="0"/>
    <n v="2"/>
    <s v="Vida"/>
    <n v="1"/>
    <s v="Violencia física"/>
    <s v="No sufrió antes ni durante el año pasado"/>
    <n v="270107"/>
    <s v="Atenciones médicas"/>
    <n v="270107006"/>
    <s v="Violencia Física"/>
    <n v="0"/>
    <n v="69576.186293994644"/>
    <n v="0"/>
  </r>
  <r>
    <n v="10"/>
    <n v="10208"/>
    <s v="Los Lagos"/>
    <s v="Quellon"/>
    <x v="1"/>
    <x v="1"/>
    <n v="1"/>
    <s v="Año"/>
    <n v="1"/>
    <s v="Violencia física"/>
    <s v="No sufrió el año pasado"/>
    <n v="270107"/>
    <s v="Atenciones médicas"/>
    <n v="270107006"/>
    <s v="Violencia Física"/>
    <n v="0"/>
    <n v="69576.186293994644"/>
    <n v="0"/>
  </r>
  <r>
    <n v="10"/>
    <n v="10208"/>
    <s v="Los Lagos"/>
    <s v="Quellon"/>
    <x v="2"/>
    <x v="2"/>
    <n v="1"/>
    <s v="Año"/>
    <n v="1"/>
    <s v="Violencia física"/>
    <s v="No sufrió el año pasado"/>
    <n v="270107"/>
    <s v="Atenciones médicas"/>
    <n v="270107006"/>
    <s v="Violencia Física"/>
    <n v="0"/>
    <n v="69576.186293994644"/>
    <n v="0"/>
  </r>
  <r>
    <n v="10"/>
    <n v="10208"/>
    <s v="Los Lagos"/>
    <s v="Quellon"/>
    <x v="3"/>
    <x v="3"/>
    <n v="2"/>
    <s v="Vida"/>
    <n v="3"/>
    <s v="Violencia sexual"/>
    <s v="No sufrió antes ni durante el año pasado"/>
    <n v="270107"/>
    <s v="Atenciones médicas"/>
    <n v="270107005"/>
    <s v="Otra violencia"/>
    <n v="0"/>
    <n v="57961.643087883291"/>
    <n v="0"/>
  </r>
  <r>
    <n v="10"/>
    <n v="10209"/>
    <s v="Los Lagos"/>
    <s v="Quemchi"/>
    <x v="0"/>
    <x v="0"/>
    <n v="1"/>
    <s v="Año"/>
    <n v="1"/>
    <s v="Violencia física"/>
    <s v="No sufrió el año pasado"/>
    <n v="270107"/>
    <s v="Atenciones médicas"/>
    <n v="270107006"/>
    <s v="Violencia Física"/>
    <n v="0"/>
    <n v="58301.808666437151"/>
    <n v="0"/>
  </r>
  <r>
    <n v="10"/>
    <n v="10209"/>
    <s v="Los Lagos"/>
    <s v="Quemchi"/>
    <x v="0"/>
    <x v="0"/>
    <n v="1"/>
    <s v="Año"/>
    <n v="1"/>
    <s v="Violencia física"/>
    <s v="Si sufrió el año pasado"/>
    <n v="270107"/>
    <s v="Atenciones médicas"/>
    <n v="270107006"/>
    <s v="Violencia Física"/>
    <n v="0"/>
    <n v="8064.2372184660844"/>
    <n v="0"/>
  </r>
  <r>
    <n v="10"/>
    <n v="10209"/>
    <s v="Los Lagos"/>
    <s v="Quemchi"/>
    <x v="0"/>
    <x v="0"/>
    <n v="2"/>
    <s v="Vida"/>
    <n v="1"/>
    <s v="Violencia física"/>
    <s v="No sufrió antes ni durante el año pasado"/>
    <n v="270107"/>
    <s v="Atenciones médicas"/>
    <n v="270107006"/>
    <s v="Violencia Física"/>
    <n v="0"/>
    <n v="58301.808666437151"/>
    <n v="0"/>
  </r>
  <r>
    <n v="10"/>
    <n v="10209"/>
    <s v="Los Lagos"/>
    <s v="Quemchi"/>
    <x v="0"/>
    <x v="0"/>
    <n v="2"/>
    <s v="Vida"/>
    <n v="1"/>
    <s v="Violencia física"/>
    <s v="Si sufrió antes o durante el año pasado"/>
    <n v="270107"/>
    <s v="Atenciones médicas"/>
    <n v="270107006"/>
    <s v="Violencia Física"/>
    <n v="0"/>
    <n v="8064.2372184660844"/>
    <n v="0"/>
  </r>
  <r>
    <n v="10"/>
    <n v="10209"/>
    <s v="Los Lagos"/>
    <s v="Quemchi"/>
    <x v="1"/>
    <x v="1"/>
    <n v="1"/>
    <s v="Año"/>
    <n v="1"/>
    <s v="Violencia física"/>
    <s v="No sufrió el año pasado"/>
    <n v="270107"/>
    <s v="Atenciones médicas"/>
    <n v="270107006"/>
    <s v="Violencia Física"/>
    <n v="0"/>
    <n v="66366.045884903229"/>
    <n v="0"/>
  </r>
  <r>
    <n v="10"/>
    <n v="10209"/>
    <s v="Los Lagos"/>
    <s v="Quemchi"/>
    <x v="2"/>
    <x v="2"/>
    <n v="1"/>
    <s v="Año"/>
    <n v="1"/>
    <s v="Violencia física"/>
    <s v="No sufrió el año pasado"/>
    <n v="270107"/>
    <s v="Atenciones médicas"/>
    <n v="270107006"/>
    <s v="Violencia Física"/>
    <n v="0"/>
    <n v="58301.808666437151"/>
    <n v="0"/>
  </r>
  <r>
    <n v="10"/>
    <n v="10209"/>
    <s v="Los Lagos"/>
    <s v="Quemchi"/>
    <x v="2"/>
    <x v="2"/>
    <n v="1"/>
    <s v="Año"/>
    <n v="1"/>
    <s v="Violencia física"/>
    <s v="Si sufrió el año pasado"/>
    <n v="270107"/>
    <s v="Atenciones médicas"/>
    <n v="270107006"/>
    <s v="Violencia Física"/>
    <n v="0"/>
    <n v="8064.2372184660844"/>
    <n v="0"/>
  </r>
  <r>
    <n v="10"/>
    <n v="10209"/>
    <s v="Los Lagos"/>
    <s v="Quemchi"/>
    <x v="3"/>
    <x v="3"/>
    <n v="2"/>
    <s v="Vida"/>
    <n v="3"/>
    <s v="Violencia sexual"/>
    <s v="No sufrió antes ni durante el año pasado"/>
    <n v="270107"/>
    <s v="Atenciones médicas"/>
    <n v="270107005"/>
    <s v="Otra violencia"/>
    <n v="0"/>
    <n v="18281.142765174238"/>
    <n v="0"/>
  </r>
  <r>
    <n v="10"/>
    <n v="10209"/>
    <s v="Los Lagos"/>
    <s v="Quemchi"/>
    <x v="3"/>
    <x v="3"/>
    <n v="2"/>
    <s v="Vida"/>
    <n v="3"/>
    <s v="Violencia sexual"/>
    <s v="Si sufrió antes o durante el año pasado"/>
    <n v="270107"/>
    <s v="Atenciones médicas"/>
    <n v="270107005"/>
    <s v="Otra violencia"/>
    <n v="0"/>
    <n v="8064.2372184660844"/>
    <n v="0"/>
  </r>
  <r>
    <n v="10"/>
    <n v="10210"/>
    <s v="Los Lagos"/>
    <s v="Quinchao"/>
    <x v="0"/>
    <x v="0"/>
    <n v="1"/>
    <s v="Año"/>
    <n v="1"/>
    <s v="Violencia física"/>
    <s v="No sufrió el año pasado"/>
    <n v="270107"/>
    <s v="Atenciones médicas"/>
    <n v="270107006"/>
    <s v="Violencia Física"/>
    <n v="0"/>
    <n v="38158.744621975166"/>
    <n v="0"/>
  </r>
  <r>
    <n v="10"/>
    <n v="10210"/>
    <s v="Los Lagos"/>
    <s v="Quinchao"/>
    <x v="0"/>
    <x v="0"/>
    <n v="2"/>
    <s v="Vida"/>
    <n v="1"/>
    <s v="Violencia física"/>
    <s v="No sufrió antes ni durante el año pasado"/>
    <n v="270107"/>
    <s v="Atenciones médicas"/>
    <n v="270107006"/>
    <s v="Violencia Física"/>
    <n v="0"/>
    <n v="38158.744621975166"/>
    <n v="0"/>
  </r>
  <r>
    <n v="10"/>
    <n v="10210"/>
    <s v="Los Lagos"/>
    <s v="Quinchao"/>
    <x v="1"/>
    <x v="1"/>
    <n v="1"/>
    <s v="Año"/>
    <n v="1"/>
    <s v="Violencia física"/>
    <s v="No sufrió el año pasado"/>
    <n v="270107"/>
    <s v="Atenciones médicas"/>
    <n v="270107006"/>
    <s v="Violencia Física"/>
    <n v="0"/>
    <n v="38158.744621975166"/>
    <n v="0"/>
  </r>
  <r>
    <n v="10"/>
    <n v="10210"/>
    <s v="Los Lagos"/>
    <s v="Quinchao"/>
    <x v="2"/>
    <x v="2"/>
    <n v="1"/>
    <s v="Año"/>
    <n v="1"/>
    <s v="Violencia física"/>
    <s v="No sufrió el año pasado"/>
    <n v="270107"/>
    <s v="Atenciones médicas"/>
    <n v="270107006"/>
    <s v="Violencia Física"/>
    <n v="0"/>
    <n v="38158.744621975166"/>
    <n v="0"/>
  </r>
  <r>
    <n v="10"/>
    <n v="10210"/>
    <s v="Los Lagos"/>
    <s v="Quinchao"/>
    <x v="3"/>
    <x v="3"/>
    <n v="2"/>
    <s v="Vida"/>
    <n v="3"/>
    <s v="Violencia sexual"/>
    <s v="No sufrió antes ni durante el año pasado"/>
    <n v="270107"/>
    <s v="Atenciones médicas"/>
    <n v="270107005"/>
    <s v="Otra violencia"/>
    <n v="0"/>
    <n v="10494.015013187265"/>
    <n v="0"/>
  </r>
  <r>
    <n v="10"/>
    <n v="10301"/>
    <s v="Los Lagos"/>
    <s v="Osorno"/>
    <x v="0"/>
    <x v="0"/>
    <n v="1"/>
    <s v="Año"/>
    <n v="1"/>
    <s v="Violencia física"/>
    <s v="No sufrió el año pasado"/>
    <n v="270107"/>
    <s v="Atenciones médicas"/>
    <n v="270107006"/>
    <s v="Violencia Física"/>
    <n v="51221.579041594559"/>
    <n v="61626.19881879411"/>
    <n v="54200.077001310325"/>
  </r>
  <r>
    <n v="10"/>
    <n v="10301"/>
    <s v="Los Lagos"/>
    <s v="Osorno"/>
    <x v="0"/>
    <x v="0"/>
    <n v="1"/>
    <s v="Año"/>
    <n v="1"/>
    <s v="Violencia física"/>
    <s v="Si sufrió el año pasado"/>
    <n v="270107"/>
    <s v="Atenciones médicas"/>
    <n v="270107006"/>
    <s v="Violencia Física"/>
    <n v="3654.5921107596823"/>
    <n v="1051.0858505184167"/>
    <n v="6455.4932078982119"/>
  </r>
  <r>
    <n v="10"/>
    <n v="10301"/>
    <s v="Los Lagos"/>
    <s v="Osorno"/>
    <x v="0"/>
    <x v="0"/>
    <n v="2"/>
    <s v="Vida"/>
    <n v="1"/>
    <s v="Violencia física"/>
    <s v="No sufrió antes ni durante el año pasado"/>
    <n v="270107"/>
    <s v="Atenciones médicas"/>
    <n v="270107006"/>
    <s v="Violencia Física"/>
    <n v="47614.728173300711"/>
    <n v="60053.1509077757"/>
    <n v="47018.537580346878"/>
  </r>
  <r>
    <n v="10"/>
    <n v="10301"/>
    <s v="Los Lagos"/>
    <s v="Osorno"/>
    <x v="0"/>
    <x v="0"/>
    <n v="2"/>
    <s v="Vida"/>
    <n v="1"/>
    <s v="Violencia física"/>
    <s v="Si sufrió antes o durante el año pasado"/>
    <n v="270107"/>
    <s v="Atenciones médicas"/>
    <n v="270107006"/>
    <s v="Violencia Física"/>
    <n v="7261.4429790535296"/>
    <n v="2624.1337615368252"/>
    <n v="12595.466972486814"/>
  </r>
  <r>
    <n v="10"/>
    <n v="10301"/>
    <s v="Los Lagos"/>
    <s v="Osorno"/>
    <x v="1"/>
    <x v="1"/>
    <n v="1"/>
    <s v="Año"/>
    <n v="1"/>
    <s v="Violencia física"/>
    <s v="No sufrió el año pasado"/>
    <n v="270107"/>
    <s v="Atenciones médicas"/>
    <n v="270107006"/>
    <s v="Violencia Física"/>
    <n v="54041.892940263773"/>
    <n v="61626.19881879411"/>
    <n v="57518.888434550594"/>
  </r>
  <r>
    <n v="10"/>
    <n v="10301"/>
    <s v="Los Lagos"/>
    <s v="Osorno"/>
    <x v="1"/>
    <x v="1"/>
    <n v="1"/>
    <s v="Año"/>
    <n v="1"/>
    <s v="Violencia física"/>
    <s v="Si sufrió el año pasado"/>
    <n v="270107"/>
    <s v="Atenciones médicas"/>
    <n v="270107006"/>
    <s v="Violencia Física"/>
    <n v="834.27821209046965"/>
    <n v="1051.0858505184167"/>
    <n v="3136.6817746579504"/>
  </r>
  <r>
    <n v="10"/>
    <n v="10301"/>
    <s v="Los Lagos"/>
    <s v="Osorno"/>
    <x v="2"/>
    <x v="2"/>
    <n v="1"/>
    <s v="Año"/>
    <n v="1"/>
    <s v="Violencia física"/>
    <s v="No sufrió el año pasado"/>
    <n v="270107"/>
    <s v="Atenciones médicas"/>
    <n v="270107006"/>
    <s v="Violencia Física"/>
    <n v="51539.058303992359"/>
    <n v="62140.664850173547"/>
    <n v="54200.077001310325"/>
  </r>
  <r>
    <n v="10"/>
    <n v="10301"/>
    <s v="Los Lagos"/>
    <s v="Osorno"/>
    <x v="2"/>
    <x v="2"/>
    <n v="1"/>
    <s v="Año"/>
    <n v="1"/>
    <s v="Violencia física"/>
    <s v="Si sufrió el año pasado"/>
    <n v="270107"/>
    <s v="Atenciones médicas"/>
    <n v="270107006"/>
    <s v="Violencia Física"/>
    <n v="3337.1128483618786"/>
    <n v="536.61981913897228"/>
    <n v="6455.4932078982119"/>
  </r>
  <r>
    <n v="10"/>
    <n v="10301"/>
    <s v="Los Lagos"/>
    <s v="Osorno"/>
    <x v="3"/>
    <x v="3"/>
    <n v="2"/>
    <s v="Vida"/>
    <n v="3"/>
    <s v="Violencia sexual"/>
    <s v="No sufrió antes ni durante el año pasado"/>
    <n v="270107"/>
    <s v="Atenciones médicas"/>
    <n v="270107005"/>
    <s v="Otra violencia"/>
    <n v="36149.66879513039"/>
    <n v="38672.492754704312"/>
    <n v="53539.337540393804"/>
  </r>
  <r>
    <n v="10"/>
    <n v="10301"/>
    <s v="Los Lagos"/>
    <s v="Osorno"/>
    <x v="3"/>
    <x v="3"/>
    <n v="2"/>
    <s v="Vida"/>
    <n v="3"/>
    <s v="Violencia sexual"/>
    <s v="Si sufrió antes o durante el año pasado"/>
    <n v="270107"/>
    <s v="Atenciones médicas"/>
    <n v="270107005"/>
    <s v="Otra violencia"/>
    <n v="2000.3580593184938"/>
    <n v="920.53576540212748"/>
    <n v="5552.7998106041759"/>
  </r>
  <r>
    <n v="10"/>
    <n v="10302"/>
    <s v="Los Lagos"/>
    <s v="Puerto Octay"/>
    <x v="0"/>
    <x v="0"/>
    <n v="1"/>
    <s v="Año"/>
    <n v="1"/>
    <s v="Violencia física"/>
    <s v="No sufrió el año pasado"/>
    <n v="270107"/>
    <s v="Atenciones médicas"/>
    <n v="270107006"/>
    <s v="Violencia Física"/>
    <n v="0"/>
    <n v="36106.634646239414"/>
    <n v="0"/>
  </r>
  <r>
    <n v="10"/>
    <n v="10302"/>
    <s v="Los Lagos"/>
    <s v="Puerto Octay"/>
    <x v="0"/>
    <x v="0"/>
    <n v="2"/>
    <s v="Vida"/>
    <n v="1"/>
    <s v="Violencia física"/>
    <s v="No sufrió antes ni durante el año pasado"/>
    <n v="270107"/>
    <s v="Atenciones médicas"/>
    <n v="270107006"/>
    <s v="Violencia Física"/>
    <n v="0"/>
    <n v="36106.634646239414"/>
    <n v="0"/>
  </r>
  <r>
    <n v="10"/>
    <n v="10302"/>
    <s v="Los Lagos"/>
    <s v="Puerto Octay"/>
    <x v="1"/>
    <x v="1"/>
    <n v="1"/>
    <s v="Año"/>
    <n v="1"/>
    <s v="Violencia física"/>
    <s v="No sufrió el año pasado"/>
    <n v="270107"/>
    <s v="Atenciones médicas"/>
    <n v="270107006"/>
    <s v="Violencia Física"/>
    <n v="0"/>
    <n v="36106.634646239414"/>
    <n v="0"/>
  </r>
  <r>
    <n v="10"/>
    <n v="10302"/>
    <s v="Los Lagos"/>
    <s v="Puerto Octay"/>
    <x v="2"/>
    <x v="2"/>
    <n v="1"/>
    <s v="Año"/>
    <n v="1"/>
    <s v="Violencia física"/>
    <s v="No sufrió el año pasado"/>
    <n v="270107"/>
    <s v="Atenciones médicas"/>
    <n v="270107006"/>
    <s v="Violencia Física"/>
    <n v="0"/>
    <n v="36106.634646239414"/>
    <n v="0"/>
  </r>
  <r>
    <n v="10"/>
    <n v="10302"/>
    <s v="Los Lagos"/>
    <s v="Puerto Octay"/>
    <x v="3"/>
    <x v="3"/>
    <n v="2"/>
    <s v="Vida"/>
    <n v="3"/>
    <s v="Violencia sexual"/>
    <s v="No sufrió antes ni durante el año pasado"/>
    <n v="270107"/>
    <s v="Atenciones médicas"/>
    <n v="270107005"/>
    <s v="Otra violencia"/>
    <n v="0"/>
    <n v="18053.317323119707"/>
    <n v="0"/>
  </r>
  <r>
    <n v="10"/>
    <n v="10303"/>
    <s v="Los Lagos"/>
    <s v="Purranque"/>
    <x v="0"/>
    <x v="0"/>
    <n v="1"/>
    <s v="Año"/>
    <n v="1"/>
    <s v="Violencia física"/>
    <s v="No sufrió el año pasado"/>
    <n v="270107"/>
    <s v="Atenciones médicas"/>
    <n v="270107006"/>
    <s v="Violencia Física"/>
    <n v="0"/>
    <n v="14350.645572703183"/>
    <n v="0"/>
  </r>
  <r>
    <n v="10"/>
    <n v="10303"/>
    <s v="Los Lagos"/>
    <s v="Purranque"/>
    <x v="0"/>
    <x v="0"/>
    <n v="2"/>
    <s v="Vida"/>
    <n v="1"/>
    <s v="Violencia física"/>
    <s v="No sufrió antes ni durante el año pasado"/>
    <n v="270107"/>
    <s v="Atenciones médicas"/>
    <n v="270107006"/>
    <s v="Violencia Física"/>
    <n v="0"/>
    <n v="14350.645572703183"/>
    <n v="0"/>
  </r>
  <r>
    <n v="10"/>
    <n v="10303"/>
    <s v="Los Lagos"/>
    <s v="Purranque"/>
    <x v="1"/>
    <x v="1"/>
    <n v="1"/>
    <s v="Año"/>
    <n v="1"/>
    <s v="Violencia física"/>
    <s v="No sufrió el año pasado"/>
    <n v="270107"/>
    <s v="Atenciones médicas"/>
    <n v="270107006"/>
    <s v="Violencia Física"/>
    <n v="0"/>
    <n v="14350.645572703183"/>
    <n v="0"/>
  </r>
  <r>
    <n v="10"/>
    <n v="10303"/>
    <s v="Los Lagos"/>
    <s v="Purranque"/>
    <x v="2"/>
    <x v="2"/>
    <n v="1"/>
    <s v="Año"/>
    <n v="1"/>
    <s v="Violencia física"/>
    <s v="No sufrió el año pasado"/>
    <n v="270107"/>
    <s v="Atenciones médicas"/>
    <n v="270107006"/>
    <s v="Violencia Física"/>
    <n v="0"/>
    <n v="14350.645572703183"/>
    <n v="0"/>
  </r>
  <r>
    <n v="10"/>
    <n v="10303"/>
    <s v="Los Lagos"/>
    <s v="Purranque"/>
    <x v="3"/>
    <x v="3"/>
    <n v="2"/>
    <s v="Vida"/>
    <n v="3"/>
    <s v="Violencia sexual"/>
    <s v="No sufrió antes ni durante el año pasado"/>
    <n v="270107"/>
    <s v="Atenciones médicas"/>
    <n v="270107005"/>
    <s v="Otra violencia"/>
    <n v="0"/>
    <n v="4430.7454447247055"/>
    <n v="0"/>
  </r>
  <r>
    <n v="10"/>
    <n v="10305"/>
    <s v="Los Lagos"/>
    <s v="Rio Negro"/>
    <x v="0"/>
    <x v="0"/>
    <n v="1"/>
    <s v="Año"/>
    <n v="1"/>
    <s v="Violencia física"/>
    <s v="No sufrió el año pasado"/>
    <n v="270107"/>
    <s v="Atenciones médicas"/>
    <n v="270107006"/>
    <s v="Violencia Física"/>
    <n v="0"/>
    <n v="23839.547042711547"/>
    <n v="0"/>
  </r>
  <r>
    <n v="10"/>
    <n v="10305"/>
    <s v="Los Lagos"/>
    <s v="Rio Negro"/>
    <x v="0"/>
    <x v="0"/>
    <n v="2"/>
    <s v="Vida"/>
    <n v="1"/>
    <s v="Violencia física"/>
    <s v="No sufrió antes ni durante el año pasado"/>
    <n v="270107"/>
    <s v="Atenciones médicas"/>
    <n v="270107006"/>
    <s v="Violencia Física"/>
    <n v="0"/>
    <n v="23839.547042711547"/>
    <n v="0"/>
  </r>
  <r>
    <n v="10"/>
    <n v="10305"/>
    <s v="Los Lagos"/>
    <s v="Rio Negro"/>
    <x v="1"/>
    <x v="1"/>
    <n v="1"/>
    <s v="Año"/>
    <n v="1"/>
    <s v="Violencia física"/>
    <s v="No sufrió el año pasado"/>
    <n v="270107"/>
    <s v="Atenciones médicas"/>
    <n v="270107006"/>
    <s v="Violencia Física"/>
    <n v="0"/>
    <n v="23839.547042711547"/>
    <n v="0"/>
  </r>
  <r>
    <n v="10"/>
    <n v="10305"/>
    <s v="Los Lagos"/>
    <s v="Rio Negro"/>
    <x v="2"/>
    <x v="2"/>
    <n v="1"/>
    <s v="Año"/>
    <n v="1"/>
    <s v="Violencia física"/>
    <s v="No sufrió el año pasado"/>
    <n v="270107"/>
    <s v="Atenciones médicas"/>
    <n v="270107006"/>
    <s v="Violencia Física"/>
    <n v="0"/>
    <n v="23839.547042711547"/>
    <n v="0"/>
  </r>
  <r>
    <n v="10"/>
    <n v="10305"/>
    <s v="Los Lagos"/>
    <s v="Rio Negro"/>
    <x v="3"/>
    <x v="3"/>
    <n v="2"/>
    <s v="Vida"/>
    <n v="3"/>
    <s v="Violencia sexual"/>
    <s v="No sufrió antes ni durante el año pasado"/>
    <n v="270107"/>
    <s v="Atenciones médicas"/>
    <n v="270107005"/>
    <s v="Otra violencia"/>
    <n v="0"/>
    <n v="23839.547042711547"/>
    <n v="0"/>
  </r>
  <r>
    <n v="10"/>
    <n v="10306"/>
    <s v="Los Lagos"/>
    <s v="San Juan De La Costa"/>
    <x v="0"/>
    <x v="0"/>
    <n v="1"/>
    <s v="Año"/>
    <n v="1"/>
    <s v="Violencia física"/>
    <s v="No sufrió el año pasado"/>
    <n v="270107"/>
    <s v="Atenciones médicas"/>
    <n v="270107006"/>
    <s v="Violencia Física"/>
    <n v="0"/>
    <n v="79662.076260125701"/>
    <n v="0"/>
  </r>
  <r>
    <n v="10"/>
    <n v="10306"/>
    <s v="Los Lagos"/>
    <s v="San Juan De La Costa"/>
    <x v="0"/>
    <x v="0"/>
    <n v="2"/>
    <s v="Vida"/>
    <n v="1"/>
    <s v="Violencia física"/>
    <s v="No sufrió antes ni durante el año pasado"/>
    <n v="270107"/>
    <s v="Atenciones médicas"/>
    <n v="270107006"/>
    <s v="Violencia Física"/>
    <n v="0"/>
    <n v="79662.076260125701"/>
    <n v="0"/>
  </r>
  <r>
    <n v="10"/>
    <n v="10306"/>
    <s v="Los Lagos"/>
    <s v="San Juan De La Costa"/>
    <x v="1"/>
    <x v="1"/>
    <n v="1"/>
    <s v="Año"/>
    <n v="1"/>
    <s v="Violencia física"/>
    <s v="No sufrió el año pasado"/>
    <n v="270107"/>
    <s v="Atenciones médicas"/>
    <n v="270107006"/>
    <s v="Violencia Física"/>
    <n v="0"/>
    <n v="79662.076260125701"/>
    <n v="0"/>
  </r>
  <r>
    <n v="10"/>
    <n v="10306"/>
    <s v="Los Lagos"/>
    <s v="San Juan De La Costa"/>
    <x v="2"/>
    <x v="2"/>
    <n v="1"/>
    <s v="Año"/>
    <n v="1"/>
    <s v="Violencia física"/>
    <s v="No sufrió el año pasado"/>
    <n v="270107"/>
    <s v="Atenciones médicas"/>
    <n v="270107006"/>
    <s v="Violencia Física"/>
    <n v="0"/>
    <n v="79662.076260125701"/>
    <n v="0"/>
  </r>
  <r>
    <n v="10"/>
    <n v="10306"/>
    <s v="Los Lagos"/>
    <s v="San Juan De La Costa"/>
    <x v="3"/>
    <x v="3"/>
    <n v="2"/>
    <s v="Vida"/>
    <n v="3"/>
    <s v="Violencia sexual"/>
    <s v="No sufrió antes ni durante el año pasado"/>
    <n v="270107"/>
    <s v="Atenciones médicas"/>
    <n v="270107005"/>
    <s v="Otra violencia"/>
    <n v="0"/>
    <n v="33529.201723333746"/>
    <n v="0"/>
  </r>
  <r>
    <n v="10"/>
    <n v="10307"/>
    <s v="Los Lagos"/>
    <s v="San Pablo"/>
    <x v="0"/>
    <x v="0"/>
    <n v="1"/>
    <s v="Año"/>
    <n v="1"/>
    <s v="Violencia física"/>
    <s v="No sufrió el año pasado"/>
    <n v="270107"/>
    <s v="Atenciones médicas"/>
    <n v="270107006"/>
    <s v="Violencia Física"/>
    <n v="0"/>
    <n v="72654.583492639562"/>
    <n v="46133.022817962119"/>
  </r>
  <r>
    <n v="10"/>
    <n v="10307"/>
    <s v="Los Lagos"/>
    <s v="San Pablo"/>
    <x v="0"/>
    <x v="0"/>
    <n v="1"/>
    <s v="Año"/>
    <n v="1"/>
    <s v="Violencia física"/>
    <s v="Si sufrió el año pasado"/>
    <n v="270107"/>
    <s v="Atenciones médicas"/>
    <n v="270107006"/>
    <s v="Violencia Física"/>
    <n v="0"/>
    <n v="0"/>
    <n v="5585.3566009104698"/>
  </r>
  <r>
    <n v="10"/>
    <n v="10307"/>
    <s v="Los Lagos"/>
    <s v="San Pablo"/>
    <x v="0"/>
    <x v="0"/>
    <n v="2"/>
    <s v="Vida"/>
    <n v="1"/>
    <s v="Violencia física"/>
    <s v="No sufrió antes ni durante el año pasado"/>
    <n v="270107"/>
    <s v="Atenciones médicas"/>
    <n v="270107006"/>
    <s v="Violencia Física"/>
    <n v="0"/>
    <n v="72654.583492639562"/>
    <n v="40547.66621705165"/>
  </r>
  <r>
    <n v="10"/>
    <n v="10307"/>
    <s v="Los Lagos"/>
    <s v="San Pablo"/>
    <x v="0"/>
    <x v="0"/>
    <n v="2"/>
    <s v="Vida"/>
    <n v="1"/>
    <s v="Violencia física"/>
    <s v="Si sufrió antes o durante el año pasado"/>
    <n v="270107"/>
    <s v="Atenciones médicas"/>
    <n v="270107006"/>
    <s v="Violencia Física"/>
    <n v="0"/>
    <n v="0"/>
    <n v="11170.71320182094"/>
  </r>
  <r>
    <n v="10"/>
    <n v="10307"/>
    <s v="Los Lagos"/>
    <s v="San Pablo"/>
    <x v="1"/>
    <x v="1"/>
    <n v="1"/>
    <s v="Año"/>
    <n v="1"/>
    <s v="Violencia física"/>
    <s v="No sufrió el año pasado"/>
    <n v="270107"/>
    <s v="Atenciones médicas"/>
    <n v="270107006"/>
    <s v="Violencia Física"/>
    <n v="0"/>
    <n v="72654.583492639562"/>
    <n v="46133.022817962119"/>
  </r>
  <r>
    <n v="10"/>
    <n v="10307"/>
    <s v="Los Lagos"/>
    <s v="San Pablo"/>
    <x v="1"/>
    <x v="1"/>
    <n v="1"/>
    <s v="Año"/>
    <n v="1"/>
    <s v="Violencia física"/>
    <s v="Si sufrió el año pasado"/>
    <n v="270107"/>
    <s v="Atenciones médicas"/>
    <n v="270107006"/>
    <s v="Violencia Física"/>
    <n v="0"/>
    <n v="0"/>
    <n v="5585.3566009104698"/>
  </r>
  <r>
    <n v="10"/>
    <n v="10307"/>
    <s v="Los Lagos"/>
    <s v="San Pablo"/>
    <x v="2"/>
    <x v="2"/>
    <n v="1"/>
    <s v="Año"/>
    <n v="1"/>
    <s v="Violencia física"/>
    <s v="No sufrió el año pasado"/>
    <n v="270107"/>
    <s v="Atenciones médicas"/>
    <n v="270107006"/>
    <s v="Violencia Física"/>
    <n v="0"/>
    <n v="72654.583492639562"/>
    <n v="46133.022817962119"/>
  </r>
  <r>
    <n v="10"/>
    <n v="10307"/>
    <s v="Los Lagos"/>
    <s v="San Pablo"/>
    <x v="2"/>
    <x v="2"/>
    <n v="1"/>
    <s v="Año"/>
    <n v="1"/>
    <s v="Violencia física"/>
    <s v="Si sufrió el año pasado"/>
    <n v="270107"/>
    <s v="Atenciones médicas"/>
    <n v="270107006"/>
    <s v="Violencia Física"/>
    <n v="0"/>
    <n v="0"/>
    <n v="5585.3566009104698"/>
  </r>
  <r>
    <n v="10"/>
    <n v="10307"/>
    <s v="Los Lagos"/>
    <s v="San Pablo"/>
    <x v="3"/>
    <x v="3"/>
    <n v="2"/>
    <s v="Vida"/>
    <n v="3"/>
    <s v="Violencia sexual"/>
    <s v="No sufrió antes ni durante el año pasado"/>
    <n v="270107"/>
    <s v="Atenciones médicas"/>
    <n v="270107005"/>
    <s v="Otra violencia"/>
    <n v="0"/>
    <n v="35246.355267038009"/>
    <n v="40547.66621705165"/>
  </r>
  <r>
    <n v="10"/>
    <n v="10307"/>
    <s v="Los Lagos"/>
    <s v="San Pablo"/>
    <x v="3"/>
    <x v="3"/>
    <n v="2"/>
    <s v="Vida"/>
    <n v="3"/>
    <s v="Violencia sexual"/>
    <s v="Si sufrió antes o durante el año pasado"/>
    <n v="270107"/>
    <s v="Atenciones médicas"/>
    <n v="270107005"/>
    <s v="Otra violencia"/>
    <n v="0"/>
    <n v="0"/>
    <n v="11170.71320182094"/>
  </r>
  <r>
    <n v="10"/>
    <n v="10403"/>
    <s v="Los Lagos"/>
    <s v="Hualaihué"/>
    <x v="0"/>
    <x v="0"/>
    <n v="1"/>
    <s v="Año"/>
    <n v="1"/>
    <s v="Violencia física"/>
    <s v="No sufrió el año pasado"/>
    <n v="270107"/>
    <s v="Atenciones médicas"/>
    <n v="270107006"/>
    <s v="Violencia Física"/>
    <n v="0"/>
    <n v="42977.209283843258"/>
    <n v="0"/>
  </r>
  <r>
    <n v="10"/>
    <n v="10403"/>
    <s v="Los Lagos"/>
    <s v="Hualaihué"/>
    <x v="0"/>
    <x v="0"/>
    <n v="2"/>
    <s v="Vida"/>
    <n v="1"/>
    <s v="Violencia física"/>
    <s v="No sufrió antes ni durante el año pasado"/>
    <n v="270107"/>
    <s v="Atenciones médicas"/>
    <n v="270107006"/>
    <s v="Violencia Física"/>
    <n v="0"/>
    <n v="42977.209283843258"/>
    <n v="0"/>
  </r>
  <r>
    <n v="10"/>
    <n v="10403"/>
    <s v="Los Lagos"/>
    <s v="Hualaihué"/>
    <x v="1"/>
    <x v="1"/>
    <n v="1"/>
    <s v="Año"/>
    <n v="1"/>
    <s v="Violencia física"/>
    <s v="No sufrió el año pasado"/>
    <n v="270107"/>
    <s v="Atenciones médicas"/>
    <n v="270107006"/>
    <s v="Violencia Física"/>
    <n v="0"/>
    <n v="42977.209283843258"/>
    <n v="0"/>
  </r>
  <r>
    <n v="10"/>
    <n v="10403"/>
    <s v="Los Lagos"/>
    <s v="Hualaihué"/>
    <x v="2"/>
    <x v="2"/>
    <n v="1"/>
    <s v="Año"/>
    <n v="1"/>
    <s v="Violencia física"/>
    <s v="No sufrió el año pasado"/>
    <n v="270107"/>
    <s v="Atenciones médicas"/>
    <n v="270107006"/>
    <s v="Violencia Física"/>
    <n v="0"/>
    <n v="42977.209283843258"/>
    <n v="0"/>
  </r>
  <r>
    <n v="10"/>
    <n v="10403"/>
    <s v="Los Lagos"/>
    <s v="Hualaihué"/>
    <x v="3"/>
    <x v="3"/>
    <n v="2"/>
    <s v="Vida"/>
    <n v="3"/>
    <s v="Violencia sexual"/>
    <s v="No sufrió antes ni durante el año pasado"/>
    <n v="270107"/>
    <s v="Atenciones médicas"/>
    <n v="270107005"/>
    <s v="Otra violencia"/>
    <n v="0"/>
    <n v="20117.311789281448"/>
    <n v="0"/>
  </r>
  <r>
    <n v="11"/>
    <n v="11101"/>
    <s v="Aysén"/>
    <s v="Coihaique"/>
    <x v="0"/>
    <x v="0"/>
    <n v="1"/>
    <s v="Año"/>
    <n v="1"/>
    <s v="Violencia física"/>
    <s v="No sufrió el año pasado"/>
    <n v="270107"/>
    <s v="Atenciones médicas"/>
    <n v="270107006"/>
    <s v="Violencia Física"/>
    <n v="50490.810359231415"/>
    <n v="53016.666233716191"/>
    <n v="56069.88012629385"/>
  </r>
  <r>
    <n v="11"/>
    <n v="11101"/>
    <s v="Aysén"/>
    <s v="Coihaique"/>
    <x v="0"/>
    <x v="0"/>
    <n v="1"/>
    <s v="Año"/>
    <n v="1"/>
    <s v="Violencia física"/>
    <s v="Si sufrió el año pasado"/>
    <n v="270107"/>
    <s v="Atenciones médicas"/>
    <n v="270107006"/>
    <s v="Violencia Física"/>
    <n v="1016.4299637983848"/>
    <n v="1661.6021584606342"/>
    <n v="2923.6613946685188"/>
  </r>
  <r>
    <n v="11"/>
    <n v="11101"/>
    <s v="Aysén"/>
    <s v="Coihaique"/>
    <x v="0"/>
    <x v="0"/>
    <n v="2"/>
    <s v="Vida"/>
    <n v="1"/>
    <s v="Violencia física"/>
    <s v="No sufrió antes ni durante el año pasado"/>
    <n v="270107"/>
    <s v="Atenciones médicas"/>
    <n v="270107006"/>
    <s v="Violencia Física"/>
    <n v="49561.403508771931"/>
    <n v="51758.608497821151"/>
    <n v="47257.218733380694"/>
  </r>
  <r>
    <n v="11"/>
    <n v="11101"/>
    <s v="Aysén"/>
    <s v="Coihaique"/>
    <x v="0"/>
    <x v="0"/>
    <n v="2"/>
    <s v="Vida"/>
    <n v="1"/>
    <s v="Violencia física"/>
    <s v="Si sufrió antes o durante el año pasado"/>
    <n v="270107"/>
    <s v="Atenciones médicas"/>
    <n v="270107006"/>
    <s v="Violencia Física"/>
    <n v="1945.836814257867"/>
    <n v="2919.6598943556642"/>
    <n v="11736.32278758165"/>
  </r>
  <r>
    <n v="11"/>
    <n v="11101"/>
    <s v="Aysén"/>
    <s v="Coihaique"/>
    <x v="1"/>
    <x v="1"/>
    <n v="1"/>
    <s v="Año"/>
    <n v="1"/>
    <s v="Violencia física"/>
    <s v="No sufrió el año pasado"/>
    <n v="270107"/>
    <s v="Atenciones médicas"/>
    <n v="270107006"/>
    <s v="Violencia Física"/>
    <n v="51315.789473684214"/>
    <n v="54415.378134467632"/>
    <n v="57581.868868056663"/>
  </r>
  <r>
    <n v="11"/>
    <n v="11101"/>
    <s v="Aysén"/>
    <s v="Coihaique"/>
    <x v="1"/>
    <x v="1"/>
    <n v="1"/>
    <s v="Año"/>
    <n v="1"/>
    <s v="Violencia física"/>
    <s v="Si sufrió el año pasado"/>
    <n v="270107"/>
    <s v="Atenciones médicas"/>
    <n v="270107006"/>
    <s v="Violencia Física"/>
    <n v="191.45084934558619"/>
    <n v="262.89025770920898"/>
    <n v="1411.6726529057305"/>
  </r>
  <r>
    <n v="11"/>
    <n v="11101"/>
    <s v="Aysén"/>
    <s v="Coihaique"/>
    <x v="2"/>
    <x v="2"/>
    <n v="1"/>
    <s v="Año"/>
    <n v="1"/>
    <s v="Violencia física"/>
    <s v="No sufrió el año pasado"/>
    <n v="270107"/>
    <s v="Atenciones médicas"/>
    <n v="270107006"/>
    <s v="Violencia Física"/>
    <n v="50490.810359231415"/>
    <n v="53016.666233716191"/>
    <n v="56531.008732912596"/>
  </r>
  <r>
    <n v="11"/>
    <n v="11101"/>
    <s v="Aysén"/>
    <s v="Coihaique"/>
    <x v="2"/>
    <x v="2"/>
    <n v="1"/>
    <s v="Año"/>
    <n v="1"/>
    <s v="Violencia física"/>
    <s v="Si sufrió el año pasado"/>
    <n v="270107"/>
    <s v="Atenciones médicas"/>
    <n v="270107006"/>
    <s v="Violencia Física"/>
    <n v="1016.4299637983848"/>
    <n v="1661.6021584606342"/>
    <n v="2462.5327880497803"/>
  </r>
  <r>
    <n v="11"/>
    <n v="11101"/>
    <s v="Aysén"/>
    <s v="Coihaique"/>
    <x v="3"/>
    <x v="3"/>
    <n v="2"/>
    <s v="Vida"/>
    <n v="3"/>
    <s v="Violencia sexual"/>
    <s v="No sufrió antes ni durante el año pasado"/>
    <n v="270107"/>
    <s v="Atenciones médicas"/>
    <n v="270107005"/>
    <s v="Otra violencia"/>
    <n v="38370.231133389025"/>
    <n v="32016.756931749984"/>
    <n v="51786.811723565654"/>
  </r>
  <r>
    <n v="11"/>
    <n v="11101"/>
    <s v="Aysén"/>
    <s v="Coihaique"/>
    <x v="3"/>
    <x v="3"/>
    <n v="2"/>
    <s v="Vida"/>
    <n v="3"/>
    <s v="Violencia sexual"/>
    <s v="Si sufrió antes o durante el año pasado"/>
    <n v="270107"/>
    <s v="Atenciones médicas"/>
    <n v="270107005"/>
    <s v="Otra violencia"/>
    <n v="483.84851016429963"/>
    <n v="643.70742838780279"/>
    <n v="7206.7297973966906"/>
  </r>
  <r>
    <n v="11"/>
    <n v="11201"/>
    <s v="Aysén"/>
    <s v="Aisén"/>
    <x v="0"/>
    <x v="0"/>
    <n v="1"/>
    <s v="Año"/>
    <n v="1"/>
    <s v="Violencia física"/>
    <s v="No sufrió el año pasado"/>
    <n v="270107"/>
    <s v="Atenciones médicas"/>
    <n v="270107006"/>
    <s v="Violencia Física"/>
    <n v="0"/>
    <n v="79155.63330172305"/>
    <n v="81279.153257207858"/>
  </r>
  <r>
    <n v="11"/>
    <n v="11201"/>
    <s v="Aysén"/>
    <s v="Aisén"/>
    <x v="0"/>
    <x v="0"/>
    <n v="1"/>
    <s v="Año"/>
    <n v="1"/>
    <s v="Violencia física"/>
    <s v="Si sufrió el año pasado"/>
    <n v="270107"/>
    <s v="Atenciones médicas"/>
    <n v="270107006"/>
    <s v="Violencia Física"/>
    <n v="0"/>
    <n v="2326.5124609128875"/>
    <n v="1117.1290508225675"/>
  </r>
  <r>
    <n v="11"/>
    <n v="11201"/>
    <s v="Aysén"/>
    <s v="Aisén"/>
    <x v="0"/>
    <x v="0"/>
    <n v="2"/>
    <s v="Vida"/>
    <n v="1"/>
    <s v="Violencia física"/>
    <s v="No sufrió antes ni durante el año pasado"/>
    <n v="270107"/>
    <s v="Atenciones médicas"/>
    <n v="270107006"/>
    <s v="Violencia Física"/>
    <n v="0"/>
    <n v="69974.315156639685"/>
    <n v="72192.623690920344"/>
  </r>
  <r>
    <n v="11"/>
    <n v="11201"/>
    <s v="Aysén"/>
    <s v="Aisén"/>
    <x v="0"/>
    <x v="0"/>
    <n v="2"/>
    <s v="Vida"/>
    <n v="1"/>
    <s v="Violencia física"/>
    <s v="Si sufrió antes o durante el año pasado"/>
    <n v="270107"/>
    <s v="Atenciones médicas"/>
    <n v="270107006"/>
    <s v="Violencia Física"/>
    <n v="0"/>
    <n v="11507.830605996231"/>
    <n v="10203.658617110106"/>
  </r>
  <r>
    <n v="11"/>
    <n v="11201"/>
    <s v="Aysén"/>
    <s v="Aisén"/>
    <x v="1"/>
    <x v="1"/>
    <n v="1"/>
    <s v="Año"/>
    <n v="1"/>
    <s v="Violencia física"/>
    <s v="No sufrió el año pasado"/>
    <n v="270107"/>
    <s v="Atenciones médicas"/>
    <n v="270107006"/>
    <s v="Violencia Física"/>
    <n v="0"/>
    <n v="80173.174585345827"/>
    <n v="81636.731991505658"/>
  </r>
  <r>
    <n v="11"/>
    <n v="11201"/>
    <s v="Aysén"/>
    <s v="Aisén"/>
    <x v="1"/>
    <x v="1"/>
    <n v="1"/>
    <s v="Año"/>
    <n v="1"/>
    <s v="Violencia física"/>
    <s v="Si sufrió el año pasado"/>
    <n v="270107"/>
    <s v="Atenciones médicas"/>
    <n v="270107006"/>
    <s v="Violencia Física"/>
    <n v="0"/>
    <n v="1308.9711772901433"/>
    <n v="759.55031652477624"/>
  </r>
  <r>
    <n v="11"/>
    <n v="11201"/>
    <s v="Aysén"/>
    <s v="Aisén"/>
    <x v="2"/>
    <x v="2"/>
    <n v="1"/>
    <s v="Año"/>
    <n v="1"/>
    <s v="Violencia física"/>
    <s v="No sufrió el año pasado"/>
    <n v="270107"/>
    <s v="Atenciones médicas"/>
    <n v="270107006"/>
    <s v="Violencia Física"/>
    <n v="0"/>
    <n v="79155.63330172305"/>
    <n v="81279.153257207858"/>
  </r>
  <r>
    <n v="11"/>
    <n v="11201"/>
    <s v="Aysén"/>
    <s v="Aisén"/>
    <x v="2"/>
    <x v="2"/>
    <n v="1"/>
    <s v="Año"/>
    <n v="1"/>
    <s v="Violencia física"/>
    <s v="Si sufrió el año pasado"/>
    <n v="270107"/>
    <s v="Atenciones médicas"/>
    <n v="270107006"/>
    <s v="Violencia Física"/>
    <n v="0"/>
    <n v="2326.5124609128875"/>
    <n v="1117.1290508225675"/>
  </r>
  <r>
    <n v="11"/>
    <n v="11201"/>
    <s v="Aysén"/>
    <s v="Aisén"/>
    <x v="3"/>
    <x v="3"/>
    <n v="2"/>
    <s v="Vida"/>
    <n v="3"/>
    <s v="Violencia sexual"/>
    <s v="No sufrió antes ni durante el año pasado"/>
    <n v="270107"/>
    <s v="Atenciones médicas"/>
    <n v="270107005"/>
    <s v="Otra violencia"/>
    <n v="0"/>
    <n v="59371.00929354172"/>
    <n v="80019.233757320544"/>
  </r>
  <r>
    <n v="11"/>
    <n v="11201"/>
    <s v="Aysén"/>
    <s v="Aisén"/>
    <x v="3"/>
    <x v="3"/>
    <n v="2"/>
    <s v="Vida"/>
    <n v="3"/>
    <s v="Violencia sexual"/>
    <s v="Si sufrió antes o durante el año pasado"/>
    <n v="270107"/>
    <s v="Atenciones médicas"/>
    <n v="270107005"/>
    <s v="Otra violencia"/>
    <n v="0"/>
    <n v="3213.1729133691147"/>
    <n v="2377.0485507098806"/>
  </r>
  <r>
    <n v="11"/>
    <n v="11202"/>
    <s v="Aysén"/>
    <s v="Cisnes"/>
    <x v="0"/>
    <x v="0"/>
    <n v="1"/>
    <s v="Año"/>
    <n v="1"/>
    <s v="Violencia física"/>
    <s v="No sufrió el año pasado"/>
    <n v="270107"/>
    <s v="Atenciones médicas"/>
    <n v="270107006"/>
    <s v="Violencia Física"/>
    <n v="0"/>
    <n v="70060.192695528371"/>
    <n v="0"/>
  </r>
  <r>
    <n v="11"/>
    <n v="11202"/>
    <s v="Aysén"/>
    <s v="Cisnes"/>
    <x v="0"/>
    <x v="0"/>
    <n v="1"/>
    <s v="Año"/>
    <n v="1"/>
    <s v="Violencia física"/>
    <s v="Si sufrió el año pasado"/>
    <n v="270107"/>
    <s v="Atenciones médicas"/>
    <n v="270107006"/>
    <s v="Violencia Física"/>
    <n v="0"/>
    <n v="5701.3491805871172"/>
    <n v="0"/>
  </r>
  <r>
    <n v="11"/>
    <n v="11202"/>
    <s v="Aysén"/>
    <s v="Cisnes"/>
    <x v="0"/>
    <x v="0"/>
    <n v="2"/>
    <s v="Vida"/>
    <n v="1"/>
    <s v="Violencia física"/>
    <s v="No sufrió antes ni durante el año pasado"/>
    <n v="270107"/>
    <s v="Atenciones médicas"/>
    <n v="270107006"/>
    <s v="Violencia Física"/>
    <n v="0"/>
    <n v="66745.528669164749"/>
    <n v="0"/>
  </r>
  <r>
    <n v="11"/>
    <n v="11202"/>
    <s v="Aysén"/>
    <s v="Cisnes"/>
    <x v="0"/>
    <x v="0"/>
    <n v="2"/>
    <s v="Vida"/>
    <n v="1"/>
    <s v="Violencia física"/>
    <s v="Si sufrió antes o durante el año pasado"/>
    <n v="270107"/>
    <s v="Atenciones médicas"/>
    <n v="270107006"/>
    <s v="Violencia Física"/>
    <n v="0"/>
    <n v="9016.0132069507417"/>
    <n v="0"/>
  </r>
  <r>
    <n v="11"/>
    <n v="11202"/>
    <s v="Aysén"/>
    <s v="Cisnes"/>
    <x v="1"/>
    <x v="1"/>
    <n v="1"/>
    <s v="Año"/>
    <n v="1"/>
    <s v="Violencia física"/>
    <s v="No sufrió el año pasado"/>
    <n v="270107"/>
    <s v="Atenciones médicas"/>
    <n v="270107006"/>
    <s v="Violencia Física"/>
    <n v="0"/>
    <n v="70060.192695528371"/>
    <n v="0"/>
  </r>
  <r>
    <n v="11"/>
    <n v="11202"/>
    <s v="Aysén"/>
    <s v="Cisnes"/>
    <x v="1"/>
    <x v="1"/>
    <n v="1"/>
    <s v="Año"/>
    <n v="1"/>
    <s v="Violencia física"/>
    <s v="Si sufrió el año pasado"/>
    <n v="270107"/>
    <s v="Atenciones médicas"/>
    <n v="270107006"/>
    <s v="Violencia Física"/>
    <n v="0"/>
    <n v="5701.3491805871172"/>
    <n v="0"/>
  </r>
  <r>
    <n v="11"/>
    <n v="11202"/>
    <s v="Aysén"/>
    <s v="Cisnes"/>
    <x v="2"/>
    <x v="2"/>
    <n v="1"/>
    <s v="Año"/>
    <n v="1"/>
    <s v="Violencia física"/>
    <s v="No sufrió el año pasado"/>
    <n v="270107"/>
    <s v="Atenciones médicas"/>
    <n v="270107006"/>
    <s v="Violencia Física"/>
    <n v="0"/>
    <n v="70060.192695528371"/>
    <n v="0"/>
  </r>
  <r>
    <n v="11"/>
    <n v="11202"/>
    <s v="Aysén"/>
    <s v="Cisnes"/>
    <x v="2"/>
    <x v="2"/>
    <n v="1"/>
    <s v="Año"/>
    <n v="1"/>
    <s v="Violencia física"/>
    <s v="Si sufrió el año pasado"/>
    <n v="270107"/>
    <s v="Atenciones médicas"/>
    <n v="270107006"/>
    <s v="Violencia Física"/>
    <n v="0"/>
    <n v="5701.3491805871172"/>
    <n v="0"/>
  </r>
  <r>
    <n v="11"/>
    <n v="11202"/>
    <s v="Aysén"/>
    <s v="Cisnes"/>
    <x v="3"/>
    <x v="3"/>
    <n v="2"/>
    <s v="Vida"/>
    <n v="3"/>
    <s v="Violencia sexual"/>
    <s v="No sufrió antes ni durante el año pasado"/>
    <n v="270107"/>
    <s v="Atenciones médicas"/>
    <n v="270107005"/>
    <s v="Otra violencia"/>
    <n v="0"/>
    <n v="43191.950565674219"/>
    <n v="0"/>
  </r>
  <r>
    <n v="11"/>
    <n v="11202"/>
    <s v="Aysén"/>
    <s v="Cisnes"/>
    <x v="3"/>
    <x v="3"/>
    <n v="2"/>
    <s v="Vida"/>
    <n v="3"/>
    <s v="Violencia sexual"/>
    <s v="Si sufrió antes o durante el año pasado"/>
    <n v="270107"/>
    <s v="Atenciones médicas"/>
    <n v="270107005"/>
    <s v="Otra violencia"/>
    <n v="0"/>
    <n v="3314.6640263636241"/>
    <n v="0"/>
  </r>
  <r>
    <n v="11"/>
    <n v="11203"/>
    <s v="Aysén"/>
    <s v="Guaitecas"/>
    <x v="0"/>
    <x v="0"/>
    <n v="1"/>
    <s v="Año"/>
    <n v="1"/>
    <s v="Violencia física"/>
    <s v="No sufrió el año pasado"/>
    <n v="270107"/>
    <s v="Atenciones médicas"/>
    <n v="270107006"/>
    <s v="Violencia Física"/>
    <n v="0"/>
    <n v="100468.03323736403"/>
    <n v="0"/>
  </r>
  <r>
    <n v="11"/>
    <n v="11203"/>
    <s v="Aysén"/>
    <s v="Guaitecas"/>
    <x v="0"/>
    <x v="0"/>
    <n v="2"/>
    <s v="Vida"/>
    <n v="1"/>
    <s v="Violencia física"/>
    <s v="No sufrió antes ni durante el año pasado"/>
    <n v="270107"/>
    <s v="Atenciones médicas"/>
    <n v="270107006"/>
    <s v="Violencia Física"/>
    <n v="0"/>
    <n v="100468.03323736403"/>
    <n v="0"/>
  </r>
  <r>
    <n v="11"/>
    <n v="11203"/>
    <s v="Aysén"/>
    <s v="Guaitecas"/>
    <x v="1"/>
    <x v="1"/>
    <n v="1"/>
    <s v="Año"/>
    <n v="1"/>
    <s v="Violencia física"/>
    <s v="No sufrió el año pasado"/>
    <n v="270107"/>
    <s v="Atenciones médicas"/>
    <n v="270107006"/>
    <s v="Violencia Física"/>
    <n v="0"/>
    <n v="100468.03323736403"/>
    <n v="0"/>
  </r>
  <r>
    <n v="11"/>
    <n v="11203"/>
    <s v="Aysén"/>
    <s v="Guaitecas"/>
    <x v="2"/>
    <x v="2"/>
    <n v="1"/>
    <s v="Año"/>
    <n v="1"/>
    <s v="Violencia física"/>
    <s v="No sufrió el año pasado"/>
    <n v="270107"/>
    <s v="Atenciones médicas"/>
    <n v="270107006"/>
    <s v="Violencia Física"/>
    <n v="0"/>
    <n v="100468.03323736403"/>
    <n v="0"/>
  </r>
  <r>
    <n v="11"/>
    <n v="11203"/>
    <s v="Aysén"/>
    <s v="Guaitecas"/>
    <x v="3"/>
    <x v="3"/>
    <n v="2"/>
    <s v="Vida"/>
    <n v="3"/>
    <s v="Violencia sexual"/>
    <s v="No sufrió antes ni durante el año pasado"/>
    <n v="270107"/>
    <s v="Atenciones médicas"/>
    <n v="270107005"/>
    <s v="Otra violencia"/>
    <n v="0"/>
    <n v="52571.689562538144"/>
    <n v="0"/>
  </r>
  <r>
    <n v="11"/>
    <n v="11203"/>
    <s v="Aysén"/>
    <s v="Guaitecas"/>
    <x v="3"/>
    <x v="3"/>
    <n v="2"/>
    <s v="Vida"/>
    <n v="3"/>
    <s v="Violencia sexual"/>
    <s v="Si sufrió antes o durante el año pasado"/>
    <n v="270107"/>
    <s v="Atenciones médicas"/>
    <n v="270107005"/>
    <s v="Otra violencia"/>
    <n v="0"/>
    <n v="10473.383568303354"/>
    <n v="0"/>
  </r>
  <r>
    <n v="11"/>
    <n v="11301"/>
    <s v="Aysén"/>
    <s v="Cochrane"/>
    <x v="0"/>
    <x v="0"/>
    <n v="1"/>
    <s v="Año"/>
    <n v="1"/>
    <s v="Violencia física"/>
    <s v="No sufrió el año pasado"/>
    <n v="270107"/>
    <s v="Atenciones médicas"/>
    <n v="270107006"/>
    <s v="Violencia Física"/>
    <n v="0"/>
    <n v="39723.222843783798"/>
    <n v="0"/>
  </r>
  <r>
    <n v="11"/>
    <n v="11301"/>
    <s v="Aysén"/>
    <s v="Cochrane"/>
    <x v="0"/>
    <x v="0"/>
    <n v="1"/>
    <s v="Año"/>
    <n v="1"/>
    <s v="Violencia física"/>
    <s v="Si sufrió el año pasado"/>
    <n v="270107"/>
    <s v="Atenciones médicas"/>
    <n v="270107006"/>
    <s v="Violencia Física"/>
    <n v="0"/>
    <n v="9090.0776200704404"/>
    <n v="0"/>
  </r>
  <r>
    <n v="11"/>
    <n v="11301"/>
    <s v="Aysén"/>
    <s v="Cochrane"/>
    <x v="0"/>
    <x v="0"/>
    <n v="2"/>
    <s v="Vida"/>
    <n v="1"/>
    <s v="Violencia física"/>
    <s v="No sufrió antes ni durante el año pasado"/>
    <n v="270107"/>
    <s v="Atenciones médicas"/>
    <n v="270107006"/>
    <s v="Violencia Física"/>
    <n v="0"/>
    <n v="39723.222843783798"/>
    <n v="0"/>
  </r>
  <r>
    <n v="11"/>
    <n v="11301"/>
    <s v="Aysén"/>
    <s v="Cochrane"/>
    <x v="0"/>
    <x v="0"/>
    <n v="2"/>
    <s v="Vida"/>
    <n v="1"/>
    <s v="Violencia física"/>
    <s v="Si sufrió antes o durante el año pasado"/>
    <n v="270107"/>
    <s v="Atenciones médicas"/>
    <n v="270107006"/>
    <s v="Violencia Física"/>
    <n v="0"/>
    <n v="9090.0776200704404"/>
    <n v="0"/>
  </r>
  <r>
    <n v="11"/>
    <n v="11301"/>
    <s v="Aysén"/>
    <s v="Cochrane"/>
    <x v="1"/>
    <x v="1"/>
    <n v="1"/>
    <s v="Año"/>
    <n v="1"/>
    <s v="Violencia física"/>
    <s v="No sufrió el año pasado"/>
    <n v="270107"/>
    <s v="Atenciones médicas"/>
    <n v="270107006"/>
    <s v="Violencia Física"/>
    <n v="0"/>
    <n v="48813.300463854241"/>
    <n v="0"/>
  </r>
  <r>
    <n v="11"/>
    <n v="11301"/>
    <s v="Aysén"/>
    <s v="Cochrane"/>
    <x v="2"/>
    <x v="2"/>
    <n v="1"/>
    <s v="Año"/>
    <n v="1"/>
    <s v="Violencia física"/>
    <s v="No sufrió el año pasado"/>
    <n v="270107"/>
    <s v="Atenciones médicas"/>
    <n v="270107006"/>
    <s v="Violencia Física"/>
    <n v="0"/>
    <n v="39723.222843783798"/>
    <n v="0"/>
  </r>
  <r>
    <n v="11"/>
    <n v="11301"/>
    <s v="Aysén"/>
    <s v="Cochrane"/>
    <x v="2"/>
    <x v="2"/>
    <n v="1"/>
    <s v="Año"/>
    <n v="1"/>
    <s v="Violencia física"/>
    <s v="Si sufrió el año pasado"/>
    <n v="270107"/>
    <s v="Atenciones médicas"/>
    <n v="270107006"/>
    <s v="Violencia Física"/>
    <n v="0"/>
    <n v="9090.0776200704404"/>
    <n v="0"/>
  </r>
  <r>
    <n v="11"/>
    <n v="11301"/>
    <s v="Aysén"/>
    <s v="Cochrane"/>
    <x v="3"/>
    <x v="3"/>
    <n v="2"/>
    <s v="Vida"/>
    <n v="3"/>
    <s v="Violencia sexual"/>
    <s v="No sufrió antes ni durante el año pasado"/>
    <n v="270107"/>
    <s v="Atenciones médicas"/>
    <n v="270107005"/>
    <s v="Otra violencia"/>
    <n v="0"/>
    <n v="24009.912254313022"/>
    <n v="0"/>
  </r>
  <r>
    <n v="11"/>
    <n v="11401"/>
    <s v="Aysén"/>
    <s v="Chile Chico"/>
    <x v="0"/>
    <x v="0"/>
    <n v="1"/>
    <s v="Año"/>
    <n v="1"/>
    <s v="Violencia física"/>
    <s v="No sufrió el año pasado"/>
    <n v="270107"/>
    <s v="Atenciones médicas"/>
    <n v="270107006"/>
    <s v="Violencia Física"/>
    <n v="0"/>
    <n v="43878.931773870063"/>
    <n v="0"/>
  </r>
  <r>
    <n v="11"/>
    <n v="11401"/>
    <s v="Aysén"/>
    <s v="Chile Chico"/>
    <x v="0"/>
    <x v="0"/>
    <n v="2"/>
    <s v="Vida"/>
    <n v="1"/>
    <s v="Violencia física"/>
    <s v="No sufrió antes ni durante el año pasado"/>
    <n v="270107"/>
    <s v="Atenciones médicas"/>
    <n v="270107006"/>
    <s v="Violencia Física"/>
    <n v="0"/>
    <n v="38358.121273993143"/>
    <n v="0"/>
  </r>
  <r>
    <n v="11"/>
    <n v="11401"/>
    <s v="Aysén"/>
    <s v="Chile Chico"/>
    <x v="0"/>
    <x v="0"/>
    <n v="2"/>
    <s v="Vida"/>
    <n v="1"/>
    <s v="Violencia física"/>
    <s v="Si sufrió antes o durante el año pasado"/>
    <n v="270107"/>
    <s v="Atenciones médicas"/>
    <n v="270107006"/>
    <s v="Violencia Física"/>
    <n v="0"/>
    <n v="5520.8104998769277"/>
    <n v="0"/>
  </r>
  <r>
    <n v="11"/>
    <n v="11401"/>
    <s v="Aysén"/>
    <s v="Chile Chico"/>
    <x v="1"/>
    <x v="1"/>
    <n v="1"/>
    <s v="Año"/>
    <n v="1"/>
    <s v="Violencia física"/>
    <s v="No sufrió el año pasado"/>
    <n v="270107"/>
    <s v="Atenciones médicas"/>
    <n v="270107006"/>
    <s v="Violencia Física"/>
    <n v="0"/>
    <n v="43878.931773870063"/>
    <n v="0"/>
  </r>
  <r>
    <n v="11"/>
    <n v="11401"/>
    <s v="Aysén"/>
    <s v="Chile Chico"/>
    <x v="2"/>
    <x v="2"/>
    <n v="1"/>
    <s v="Año"/>
    <n v="1"/>
    <s v="Violencia física"/>
    <s v="No sufrió el año pasado"/>
    <n v="270107"/>
    <s v="Atenciones médicas"/>
    <n v="270107006"/>
    <s v="Violencia Física"/>
    <n v="0"/>
    <n v="43878.931773870063"/>
    <n v="0"/>
  </r>
  <r>
    <n v="11"/>
    <n v="11401"/>
    <s v="Aysén"/>
    <s v="Chile Chico"/>
    <x v="3"/>
    <x v="3"/>
    <n v="2"/>
    <s v="Vida"/>
    <n v="3"/>
    <s v="Violencia sexual"/>
    <s v="No sufrió antes ni durante el año pasado"/>
    <n v="270107"/>
    <s v="Atenciones médicas"/>
    <n v="270107005"/>
    <s v="Otra violencia"/>
    <n v="0"/>
    <n v="25316.076980046142"/>
    <n v="0"/>
  </r>
  <r>
    <n v="12"/>
    <n v="12101"/>
    <s v="Magallanes y Antártica Chilena"/>
    <s v="Punta Arenas"/>
    <x v="0"/>
    <x v="0"/>
    <n v="1"/>
    <s v="Año"/>
    <n v="1"/>
    <s v="Violencia física"/>
    <s v="No sufrió el año pasado"/>
    <n v="270107"/>
    <s v="Atenciones médicas"/>
    <n v="270107006"/>
    <s v="Violencia Física"/>
    <n v="58271.246174297463"/>
    <n v="66021.673350983256"/>
    <n v="59109.803616970516"/>
  </r>
  <r>
    <n v="12"/>
    <n v="12101"/>
    <s v="Magallanes y Antártica Chilena"/>
    <s v="Punta Arenas"/>
    <x v="0"/>
    <x v="0"/>
    <n v="1"/>
    <s v="Año"/>
    <n v="1"/>
    <s v="Violencia física"/>
    <s v="Si sufrió el año pasado"/>
    <n v="270107"/>
    <s v="Atenciones médicas"/>
    <n v="270107006"/>
    <s v="Violencia Física"/>
    <n v="2187.219834915139"/>
    <n v="1513.3978044824819"/>
    <n v="1290.1862800109511"/>
  </r>
  <r>
    <n v="12"/>
    <n v="12101"/>
    <s v="Magallanes y Antártica Chilena"/>
    <s v="Punta Arenas"/>
    <x v="0"/>
    <x v="0"/>
    <n v="2"/>
    <s v="Vida"/>
    <n v="1"/>
    <s v="Violencia física"/>
    <s v="No sufrió antes ni durante el año pasado"/>
    <n v="270107"/>
    <s v="Atenciones médicas"/>
    <n v="270107006"/>
    <s v="Violencia Física"/>
    <n v="53783.967601323151"/>
    <n v="63218.004513563028"/>
    <n v="53485.323266707179"/>
  </r>
  <r>
    <n v="12"/>
    <n v="12101"/>
    <s v="Magallanes y Antártica Chilena"/>
    <s v="Punta Arenas"/>
    <x v="0"/>
    <x v="0"/>
    <n v="2"/>
    <s v="Vida"/>
    <n v="1"/>
    <s v="Violencia física"/>
    <s v="Si sufrió antes o durante el año pasado"/>
    <n v="270107"/>
    <s v="Atenciones médicas"/>
    <n v="270107006"/>
    <s v="Violencia Física"/>
    <n v="6781.1543574365478"/>
    <n v="4317.0666419027184"/>
    <n v="6710.5670875711949"/>
  </r>
  <r>
    <n v="12"/>
    <n v="12101"/>
    <s v="Magallanes y Antártica Chilena"/>
    <s v="Punta Arenas"/>
    <x v="1"/>
    <x v="1"/>
    <n v="1"/>
    <s v="Año"/>
    <n v="1"/>
    <s v="Violencia física"/>
    <s v="No sufrió el año pasado"/>
    <n v="270107"/>
    <s v="Atenciones médicas"/>
    <n v="270107006"/>
    <s v="Violencia Física"/>
    <n v="59275.976133799115"/>
    <n v="66384.162460824722"/>
    <n v="60111.475447540273"/>
  </r>
  <r>
    <n v="12"/>
    <n v="12101"/>
    <s v="Magallanes y Antártica Chilena"/>
    <s v="Punta Arenas"/>
    <x v="1"/>
    <x v="1"/>
    <n v="1"/>
    <s v="Año"/>
    <n v="1"/>
    <s v="Violencia física"/>
    <s v="Si sufrió el año pasado"/>
    <n v="270107"/>
    <s v="Atenciones médicas"/>
    <n v="270107006"/>
    <s v="Violencia Física"/>
    <n v="1182.4898754134849"/>
    <n v="1150.9086946410116"/>
    <n v="288.51444944118703"/>
  </r>
  <r>
    <n v="12"/>
    <n v="12101"/>
    <s v="Magallanes y Antártica Chilena"/>
    <s v="Punta Arenas"/>
    <x v="2"/>
    <x v="2"/>
    <n v="1"/>
    <s v="Año"/>
    <n v="1"/>
    <s v="Violencia física"/>
    <s v="No sufrió el año pasado"/>
    <n v="270107"/>
    <s v="Atenciones médicas"/>
    <n v="270107006"/>
    <s v="Violencia Física"/>
    <n v="58407.271153429996"/>
    <n v="66810.092935782799"/>
    <n v="59109.803616970516"/>
  </r>
  <r>
    <n v="12"/>
    <n v="12101"/>
    <s v="Magallanes y Antártica Chilena"/>
    <s v="Punta Arenas"/>
    <x v="2"/>
    <x v="2"/>
    <n v="1"/>
    <s v="Año"/>
    <n v="1"/>
    <s v="Violencia física"/>
    <s v="Si sufrió el año pasado"/>
    <n v="270107"/>
    <s v="Atenciones médicas"/>
    <n v="270107006"/>
    <s v="Violencia Física"/>
    <n v="2051.1948557826072"/>
    <n v="724.97821968294113"/>
    <n v="1290.1862800109511"/>
  </r>
  <r>
    <n v="12"/>
    <n v="12101"/>
    <s v="Magallanes y Antártica Chilena"/>
    <s v="Punta Arenas"/>
    <x v="3"/>
    <x v="3"/>
    <n v="2"/>
    <s v="Vida"/>
    <n v="3"/>
    <s v="Violencia sexual"/>
    <s v="No sufrió antes ni durante el año pasado"/>
    <n v="270107"/>
    <s v="Atenciones médicas"/>
    <n v="270107005"/>
    <s v="Otra violencia"/>
    <n v="44466.256530744737"/>
    <n v="45729.269961913051"/>
    <n v="55660.84594220866"/>
  </r>
  <r>
    <n v="12"/>
    <n v="12101"/>
    <s v="Magallanes y Antártica Chilena"/>
    <s v="Punta Arenas"/>
    <x v="3"/>
    <x v="3"/>
    <n v="2"/>
    <s v="Vida"/>
    <n v="3"/>
    <s v="Violencia sexual"/>
    <s v="Si sufrió antes o durante el año pasado"/>
    <n v="270107"/>
    <s v="Atenciones médicas"/>
    <n v="270107005"/>
    <s v="Otra violencia"/>
    <n v="890.3453179583887"/>
    <n v="1354.757380425475"/>
    <n v="4330.944869366529"/>
  </r>
  <r>
    <n v="12"/>
    <n v="12301"/>
    <s v="Magallanes y Antártica Chilena"/>
    <s v="Porvenir"/>
    <x v="0"/>
    <x v="0"/>
    <n v="1"/>
    <s v="Año"/>
    <n v="1"/>
    <s v="Violencia física"/>
    <s v="No sufrió el año pasado"/>
    <n v="270107"/>
    <s v="Atenciones médicas"/>
    <n v="270107006"/>
    <s v="Violencia Física"/>
    <n v="0"/>
    <n v="58569.209579001414"/>
    <n v="0"/>
  </r>
  <r>
    <n v="12"/>
    <n v="12301"/>
    <s v="Magallanes y Antártica Chilena"/>
    <s v="Porvenir"/>
    <x v="0"/>
    <x v="0"/>
    <n v="2"/>
    <s v="Vida"/>
    <n v="1"/>
    <s v="Violencia física"/>
    <s v="No sufrió antes ni durante el año pasado"/>
    <n v="270107"/>
    <s v="Atenciones médicas"/>
    <n v="270107006"/>
    <s v="Violencia Física"/>
    <n v="0"/>
    <n v="58569.209579001414"/>
    <n v="0"/>
  </r>
  <r>
    <n v="12"/>
    <n v="12301"/>
    <s v="Magallanes y Antártica Chilena"/>
    <s v="Porvenir"/>
    <x v="1"/>
    <x v="1"/>
    <n v="1"/>
    <s v="Año"/>
    <n v="1"/>
    <s v="Violencia física"/>
    <s v="No sufrió el año pasado"/>
    <n v="270107"/>
    <s v="Atenciones médicas"/>
    <n v="270107006"/>
    <s v="Violencia Física"/>
    <n v="0"/>
    <n v="58569.209579001414"/>
    <n v="0"/>
  </r>
  <r>
    <n v="12"/>
    <n v="12301"/>
    <s v="Magallanes y Antártica Chilena"/>
    <s v="Porvenir"/>
    <x v="2"/>
    <x v="2"/>
    <n v="1"/>
    <s v="Año"/>
    <n v="1"/>
    <s v="Violencia física"/>
    <s v="No sufrió el año pasado"/>
    <n v="270107"/>
    <s v="Atenciones médicas"/>
    <n v="270107006"/>
    <s v="Violencia Física"/>
    <n v="0"/>
    <n v="58569.209579001414"/>
    <n v="0"/>
  </r>
  <r>
    <n v="12"/>
    <n v="12301"/>
    <s v="Magallanes y Antártica Chilena"/>
    <s v="Porvenir"/>
    <x v="3"/>
    <x v="3"/>
    <n v="2"/>
    <s v="Vida"/>
    <n v="3"/>
    <s v="Violencia sexual"/>
    <s v="No sufrió antes ni durante el año pasado"/>
    <n v="270107"/>
    <s v="Atenciones médicas"/>
    <n v="270107005"/>
    <s v="Otra violencia"/>
    <n v="0"/>
    <n v="48241.804728952753"/>
    <n v="0"/>
  </r>
  <r>
    <n v="12"/>
    <n v="12401"/>
    <s v="Magallanes y Antártica Chilena"/>
    <s v="Natales"/>
    <x v="0"/>
    <x v="0"/>
    <n v="1"/>
    <s v="Año"/>
    <n v="1"/>
    <s v="Violencia física"/>
    <s v="No sufrió el año pasado"/>
    <n v="270107"/>
    <s v="Atenciones médicas"/>
    <n v="270107006"/>
    <s v="Violencia Física"/>
    <n v="0"/>
    <n v="49168.538258586101"/>
    <n v="85582.021440774537"/>
  </r>
  <r>
    <n v="12"/>
    <n v="12401"/>
    <s v="Magallanes y Antártica Chilena"/>
    <s v="Natales"/>
    <x v="0"/>
    <x v="0"/>
    <n v="1"/>
    <s v="Año"/>
    <n v="1"/>
    <s v="Violencia física"/>
    <s v="Si sufrió el año pasado"/>
    <n v="270107"/>
    <s v="Atenciones médicas"/>
    <n v="270107006"/>
    <s v="Violencia Física"/>
    <n v="0"/>
    <n v="1193.8958707360862"/>
    <n v="4927.086641908345"/>
  </r>
  <r>
    <n v="12"/>
    <n v="12401"/>
    <s v="Magallanes y Antártica Chilena"/>
    <s v="Natales"/>
    <x v="0"/>
    <x v="0"/>
    <n v="2"/>
    <s v="Vida"/>
    <n v="1"/>
    <s v="Violencia física"/>
    <s v="No sufrió antes ni durante el año pasado"/>
    <n v="270107"/>
    <s v="Atenciones médicas"/>
    <n v="270107006"/>
    <s v="Violencia Física"/>
    <n v="0"/>
    <n v="41441.779915036685"/>
    <n v="70750.365122602947"/>
  </r>
  <r>
    <n v="12"/>
    <n v="12401"/>
    <s v="Magallanes y Antártica Chilena"/>
    <s v="Natales"/>
    <x v="0"/>
    <x v="0"/>
    <n v="2"/>
    <s v="Vida"/>
    <n v="1"/>
    <s v="Violencia física"/>
    <s v="Si sufrió antes o durante el año pasado"/>
    <n v="270107"/>
    <s v="Atenciones médicas"/>
    <n v="270107006"/>
    <s v="Violencia Física"/>
    <n v="0"/>
    <n v="8920.6542142855051"/>
    <n v="19758.742960079922"/>
  </r>
  <r>
    <n v="12"/>
    <n v="12401"/>
    <s v="Magallanes y Antártica Chilena"/>
    <s v="Natales"/>
    <x v="1"/>
    <x v="1"/>
    <n v="1"/>
    <s v="Año"/>
    <n v="1"/>
    <s v="Violencia física"/>
    <s v="No sufrió el año pasado"/>
    <n v="270107"/>
    <s v="Atenciones médicas"/>
    <n v="270107006"/>
    <s v="Violencia Física"/>
    <n v="0"/>
    <n v="49168.538258586101"/>
    <n v="90509.108082682898"/>
  </r>
  <r>
    <n v="12"/>
    <n v="12401"/>
    <s v="Magallanes y Antártica Chilena"/>
    <s v="Natales"/>
    <x v="1"/>
    <x v="1"/>
    <n v="1"/>
    <s v="Año"/>
    <n v="1"/>
    <s v="Violencia física"/>
    <s v="Si sufrió el año pasado"/>
    <n v="270107"/>
    <s v="Atenciones médicas"/>
    <n v="270107006"/>
    <s v="Violencia Física"/>
    <n v="0"/>
    <n v="1193.8958707360862"/>
    <n v="0"/>
  </r>
  <r>
    <n v="12"/>
    <n v="12401"/>
    <s v="Magallanes y Antártica Chilena"/>
    <s v="Natales"/>
    <x v="2"/>
    <x v="2"/>
    <n v="1"/>
    <s v="Año"/>
    <n v="1"/>
    <s v="Violencia física"/>
    <s v="No sufrió el año pasado"/>
    <n v="270107"/>
    <s v="Atenciones médicas"/>
    <n v="270107006"/>
    <s v="Violencia Física"/>
    <n v="0"/>
    <n v="49168.538258586101"/>
    <n v="85582.021440774537"/>
  </r>
  <r>
    <n v="12"/>
    <n v="12401"/>
    <s v="Magallanes y Antártica Chilena"/>
    <s v="Natales"/>
    <x v="2"/>
    <x v="2"/>
    <n v="1"/>
    <s v="Año"/>
    <n v="1"/>
    <s v="Violencia física"/>
    <s v="Si sufrió el año pasado"/>
    <n v="270107"/>
    <s v="Atenciones médicas"/>
    <n v="270107006"/>
    <s v="Violencia Física"/>
    <n v="0"/>
    <n v="1193.8958707360862"/>
    <n v="4927.086641908345"/>
  </r>
  <r>
    <n v="12"/>
    <n v="12401"/>
    <s v="Magallanes y Antártica Chilena"/>
    <s v="Natales"/>
    <x v="3"/>
    <x v="3"/>
    <n v="2"/>
    <s v="Vida"/>
    <n v="3"/>
    <s v="Violencia sexual"/>
    <s v="No sufrió antes ni durante el año pasado"/>
    <n v="270107"/>
    <s v="Atenciones médicas"/>
    <n v="270107005"/>
    <s v="Otra violencia"/>
    <n v="0"/>
    <n v="38302.309124160281"/>
    <n v="75644.191844406407"/>
  </r>
  <r>
    <n v="12"/>
    <n v="12401"/>
    <s v="Magallanes y Antártica Chilena"/>
    <s v="Natales"/>
    <x v="3"/>
    <x v="3"/>
    <n v="2"/>
    <s v="Vida"/>
    <n v="3"/>
    <s v="Violencia sexual"/>
    <s v="Si sufrió antes o durante el año pasado"/>
    <n v="270107"/>
    <s v="Atenciones médicas"/>
    <n v="270107005"/>
    <s v="Otra violencia"/>
    <n v="0"/>
    <n v="2389.0741215696321"/>
    <n v="14864.916238276477"/>
  </r>
  <r>
    <n v="13"/>
    <n v="13101"/>
    <s v="Metropolitana"/>
    <s v="Santiago"/>
    <x v="0"/>
    <x v="0"/>
    <n v="1"/>
    <s v="Año"/>
    <n v="1"/>
    <s v="Violencia física"/>
    <s v="No sufrió el año pasado"/>
    <n v="270107"/>
    <s v="Atenciones médicas"/>
    <n v="270107006"/>
    <s v="Violencia Física"/>
    <n v="38991.030657061587"/>
    <n v="66091.331738501758"/>
    <n v="71960.737335492144"/>
  </r>
  <r>
    <n v="13"/>
    <n v="13101"/>
    <s v="Metropolitana"/>
    <s v="Santiago"/>
    <x v="0"/>
    <x v="0"/>
    <n v="1"/>
    <s v="Año"/>
    <n v="1"/>
    <s v="Violencia física"/>
    <s v="Si sufrió el año pasado"/>
    <n v="270107"/>
    <s v="Atenciones médicas"/>
    <n v="270107006"/>
    <s v="Violencia Física"/>
    <n v="0"/>
    <n v="3706.6081646743405"/>
    <n v="5277.7163482277219"/>
  </r>
  <r>
    <n v="13"/>
    <n v="13101"/>
    <s v="Metropolitana"/>
    <s v="Santiago"/>
    <x v="0"/>
    <x v="0"/>
    <n v="2"/>
    <s v="Vida"/>
    <n v="1"/>
    <s v="Violencia física"/>
    <s v="No sufrió antes ni durante el año pasado"/>
    <n v="270107"/>
    <s v="Atenciones médicas"/>
    <n v="270107006"/>
    <s v="Violencia Física"/>
    <n v="38991.030657061587"/>
    <n v="46551.676306370784"/>
    <n v="65605.52501025582"/>
  </r>
  <r>
    <n v="13"/>
    <n v="13101"/>
    <s v="Metropolitana"/>
    <s v="Santiago"/>
    <x v="0"/>
    <x v="0"/>
    <n v="2"/>
    <s v="Vida"/>
    <n v="1"/>
    <s v="Violencia física"/>
    <s v="Si sufrió antes o durante el año pasado"/>
    <n v="270107"/>
    <s v="Atenciones médicas"/>
    <n v="270107006"/>
    <s v="Violencia Física"/>
    <n v="0"/>
    <n v="23246.263596805289"/>
    <n v="11632.928673464019"/>
  </r>
  <r>
    <n v="13"/>
    <n v="13101"/>
    <s v="Metropolitana"/>
    <s v="Santiago"/>
    <x v="1"/>
    <x v="1"/>
    <n v="1"/>
    <s v="Año"/>
    <n v="1"/>
    <s v="Violencia física"/>
    <s v="No sufrió el año pasado"/>
    <n v="270107"/>
    <s v="Atenciones médicas"/>
    <n v="270107006"/>
    <s v="Violencia Física"/>
    <n v="38991.030657061587"/>
    <n v="68175.324200635339"/>
    <n v="75740.914615922578"/>
  </r>
  <r>
    <n v="13"/>
    <n v="13101"/>
    <s v="Metropolitana"/>
    <s v="Santiago"/>
    <x v="1"/>
    <x v="1"/>
    <n v="1"/>
    <s v="Año"/>
    <n v="1"/>
    <s v="Violencia física"/>
    <s v="Si sufrió el año pasado"/>
    <n v="270107"/>
    <s v="Atenciones médicas"/>
    <n v="270107006"/>
    <s v="Violencia Física"/>
    <n v="0"/>
    <n v="1622.6157025407742"/>
    <n v="1497.5390677972862"/>
  </r>
  <r>
    <n v="13"/>
    <n v="13101"/>
    <s v="Metropolitana"/>
    <s v="Santiago"/>
    <x v="2"/>
    <x v="2"/>
    <n v="1"/>
    <s v="Año"/>
    <n v="1"/>
    <s v="Violencia física"/>
    <s v="No sufrió el año pasado"/>
    <n v="270107"/>
    <s v="Atenciones médicas"/>
    <n v="270107006"/>
    <s v="Violencia Física"/>
    <n v="38991.030657061587"/>
    <n v="66091.331738501758"/>
    <n v="71960.737335492144"/>
  </r>
  <r>
    <n v="13"/>
    <n v="13101"/>
    <s v="Metropolitana"/>
    <s v="Santiago"/>
    <x v="2"/>
    <x v="2"/>
    <n v="1"/>
    <s v="Año"/>
    <n v="1"/>
    <s v="Violencia física"/>
    <s v="Si sufrió el año pasado"/>
    <n v="270107"/>
    <s v="Atenciones médicas"/>
    <n v="270107006"/>
    <s v="Violencia Física"/>
    <n v="0"/>
    <n v="3706.6081646743405"/>
    <n v="5277.7163482277219"/>
  </r>
  <r>
    <n v="13"/>
    <n v="13101"/>
    <s v="Metropolitana"/>
    <s v="Santiago"/>
    <x v="3"/>
    <x v="3"/>
    <n v="2"/>
    <s v="Vida"/>
    <n v="3"/>
    <s v="Violencia sexual"/>
    <s v="No sufrió antes ni durante el año pasado"/>
    <n v="270107"/>
    <s v="Atenciones médicas"/>
    <n v="270107005"/>
    <s v="Otra violencia"/>
    <n v="19997.384395740923"/>
    <n v="47838.368432736745"/>
    <n v="70830.55519415591"/>
  </r>
  <r>
    <n v="13"/>
    <n v="13101"/>
    <s v="Metropolitana"/>
    <s v="Santiago"/>
    <x v="3"/>
    <x v="3"/>
    <n v="2"/>
    <s v="Vida"/>
    <n v="3"/>
    <s v="Violencia sexual"/>
    <s v="Si sufrió antes o durante el año pasado"/>
    <n v="270107"/>
    <s v="Atenciones médicas"/>
    <n v="270107005"/>
    <s v="Otra violencia"/>
    <n v="0"/>
    <n v="5218.8497433720977"/>
    <n v="4888.9608783832582"/>
  </r>
  <r>
    <n v="13"/>
    <n v="13102"/>
    <s v="Metropolitana"/>
    <s v="Cerrillos"/>
    <x v="0"/>
    <x v="0"/>
    <n v="1"/>
    <s v="Año"/>
    <n v="1"/>
    <s v="Violencia física"/>
    <s v="No sufrió el año pasado"/>
    <n v="270107"/>
    <s v="Atenciones médicas"/>
    <n v="270107006"/>
    <s v="Violencia Física"/>
    <n v="59830.573370345555"/>
    <n v="185651.1356426765"/>
    <n v="135062.49560172376"/>
  </r>
  <r>
    <n v="13"/>
    <n v="13102"/>
    <s v="Metropolitana"/>
    <s v="Cerrillos"/>
    <x v="0"/>
    <x v="0"/>
    <n v="1"/>
    <s v="Año"/>
    <n v="1"/>
    <s v="Violencia física"/>
    <s v="Si sufrió el año pasado"/>
    <n v="270107"/>
    <s v="Atenciones médicas"/>
    <n v="270107006"/>
    <s v="Violencia Física"/>
    <n v="0"/>
    <n v="8428.8648965911452"/>
    <n v="8349.8643419472482"/>
  </r>
  <r>
    <n v="13"/>
    <n v="13102"/>
    <s v="Metropolitana"/>
    <s v="Cerrillos"/>
    <x v="0"/>
    <x v="0"/>
    <n v="2"/>
    <s v="Vida"/>
    <n v="1"/>
    <s v="Violencia física"/>
    <s v="No sufrió antes ni durante el año pasado"/>
    <n v="270107"/>
    <s v="Atenciones médicas"/>
    <n v="270107006"/>
    <s v="Violencia Física"/>
    <n v="59830.573370345555"/>
    <n v="134617.58603171943"/>
    <n v="128786.04097325938"/>
  </r>
  <r>
    <n v="13"/>
    <n v="13102"/>
    <s v="Metropolitana"/>
    <s v="Cerrillos"/>
    <x v="0"/>
    <x v="0"/>
    <n v="2"/>
    <s v="Vida"/>
    <n v="1"/>
    <s v="Violencia física"/>
    <s v="Si sufrió antes o durante el año pasado"/>
    <n v="270107"/>
    <s v="Atenciones médicas"/>
    <n v="270107006"/>
    <s v="Violencia Física"/>
    <n v="0"/>
    <n v="59462.414507548165"/>
    <n v="14626.31897041163"/>
  </r>
  <r>
    <n v="13"/>
    <n v="13102"/>
    <s v="Metropolitana"/>
    <s v="Cerrillos"/>
    <x v="1"/>
    <x v="1"/>
    <n v="1"/>
    <s v="Año"/>
    <n v="1"/>
    <s v="Violencia física"/>
    <s v="No sufrió el año pasado"/>
    <n v="270107"/>
    <s v="Atenciones médicas"/>
    <n v="270107006"/>
    <s v="Violencia Física"/>
    <n v="59830.573370345555"/>
    <n v="194080.00053926764"/>
    <n v="135062.49560172376"/>
  </r>
  <r>
    <n v="13"/>
    <n v="13102"/>
    <s v="Metropolitana"/>
    <s v="Cerrillos"/>
    <x v="1"/>
    <x v="1"/>
    <n v="1"/>
    <s v="Año"/>
    <n v="1"/>
    <s v="Violencia física"/>
    <s v="Si sufrió el año pasado"/>
    <n v="270107"/>
    <s v="Atenciones médicas"/>
    <n v="270107006"/>
    <s v="Violencia Física"/>
    <n v="0"/>
    <n v="0"/>
    <n v="8349.8643419472482"/>
  </r>
  <r>
    <n v="13"/>
    <n v="13102"/>
    <s v="Metropolitana"/>
    <s v="Cerrillos"/>
    <x v="2"/>
    <x v="2"/>
    <n v="1"/>
    <s v="Año"/>
    <n v="1"/>
    <s v="Violencia física"/>
    <s v="No sufrió el año pasado"/>
    <n v="270107"/>
    <s v="Atenciones médicas"/>
    <n v="270107006"/>
    <s v="Violencia Física"/>
    <n v="59830.573370345555"/>
    <n v="185651.1356426765"/>
    <n v="135062.49560172376"/>
  </r>
  <r>
    <n v="13"/>
    <n v="13102"/>
    <s v="Metropolitana"/>
    <s v="Cerrillos"/>
    <x v="2"/>
    <x v="2"/>
    <n v="1"/>
    <s v="Año"/>
    <n v="1"/>
    <s v="Violencia física"/>
    <s v="Si sufrió el año pasado"/>
    <n v="270107"/>
    <s v="Atenciones médicas"/>
    <n v="270107006"/>
    <s v="Violencia Física"/>
    <n v="0"/>
    <n v="8428.8648965911452"/>
    <n v="8349.8643419472482"/>
  </r>
  <r>
    <n v="13"/>
    <n v="13102"/>
    <s v="Metropolitana"/>
    <s v="Cerrillos"/>
    <x v="3"/>
    <x v="3"/>
    <n v="2"/>
    <s v="Vida"/>
    <n v="3"/>
    <s v="Violencia sexual"/>
    <s v="No sufrió antes ni durante el año pasado"/>
    <n v="270107"/>
    <s v="Atenciones médicas"/>
    <n v="270107005"/>
    <s v="Otra violencia"/>
    <n v="4838.7096774193551"/>
    <n v="141112.71267746488"/>
    <n v="128611.58983800389"/>
  </r>
  <r>
    <n v="13"/>
    <n v="13102"/>
    <s v="Metropolitana"/>
    <s v="Cerrillos"/>
    <x v="3"/>
    <x v="3"/>
    <n v="2"/>
    <s v="Vida"/>
    <n v="3"/>
    <s v="Violencia sexual"/>
    <s v="Si sufrió antes o durante el año pasado"/>
    <n v="270107"/>
    <s v="Atenciones médicas"/>
    <n v="270107005"/>
    <s v="Otra violencia"/>
    <n v="17158.035799751124"/>
    <n v="3692.9584646454982"/>
    <n v="14800.770105667138"/>
  </r>
  <r>
    <n v="13"/>
    <n v="13103"/>
    <s v="Metropolitana"/>
    <s v="Cerro Navia"/>
    <x v="0"/>
    <x v="0"/>
    <n v="1"/>
    <s v="Año"/>
    <n v="1"/>
    <s v="Violencia física"/>
    <s v="No sufrió el año pasado"/>
    <n v="270107"/>
    <s v="Atenciones médicas"/>
    <n v="270107006"/>
    <s v="Violencia Física"/>
    <n v="69169.543536632147"/>
    <n v="72446.904245901416"/>
    <n v="158098.77352672798"/>
  </r>
  <r>
    <n v="13"/>
    <n v="13103"/>
    <s v="Metropolitana"/>
    <s v="Cerro Navia"/>
    <x v="0"/>
    <x v="0"/>
    <n v="1"/>
    <s v="Año"/>
    <n v="1"/>
    <s v="Violencia física"/>
    <s v="Si sufrió el año pasado"/>
    <n v="270107"/>
    <s v="Atenciones médicas"/>
    <n v="270107006"/>
    <s v="Violencia Física"/>
    <n v="0"/>
    <n v="17612.336773770348"/>
    <n v="5053.2455296453527"/>
  </r>
  <r>
    <n v="13"/>
    <n v="13103"/>
    <s v="Metropolitana"/>
    <s v="Cerro Navia"/>
    <x v="0"/>
    <x v="0"/>
    <n v="2"/>
    <s v="Vida"/>
    <n v="1"/>
    <s v="Violencia física"/>
    <s v="No sufrió antes ni durante el año pasado"/>
    <n v="270107"/>
    <s v="Atenciones médicas"/>
    <n v="270107006"/>
    <s v="Violencia Física"/>
    <n v="41196.777905638664"/>
    <n v="58662.310310469977"/>
    <n v="131454.90041167999"/>
  </r>
  <r>
    <n v="13"/>
    <n v="13103"/>
    <s v="Metropolitana"/>
    <s v="Cerro Navia"/>
    <x v="0"/>
    <x v="0"/>
    <n v="2"/>
    <s v="Vida"/>
    <n v="1"/>
    <s v="Violencia física"/>
    <s v="Si sufrió antes o durante el año pasado"/>
    <n v="270107"/>
    <s v="Atenciones médicas"/>
    <n v="270107006"/>
    <s v="Violencia Física"/>
    <n v="27972.765630993479"/>
    <n v="31396.930709201784"/>
    <n v="31697.118644693324"/>
  </r>
  <r>
    <n v="13"/>
    <n v="13103"/>
    <s v="Metropolitana"/>
    <s v="Cerro Navia"/>
    <x v="1"/>
    <x v="1"/>
    <n v="1"/>
    <s v="Año"/>
    <n v="1"/>
    <s v="Violencia física"/>
    <s v="No sufrió el año pasado"/>
    <n v="270107"/>
    <s v="Atenciones médicas"/>
    <n v="270107006"/>
    <s v="Violencia Física"/>
    <n v="69169.543536632147"/>
    <n v="85705.081754510844"/>
    <n v="163152.01905637336"/>
  </r>
  <r>
    <n v="13"/>
    <n v="13103"/>
    <s v="Metropolitana"/>
    <s v="Cerro Navia"/>
    <x v="1"/>
    <x v="1"/>
    <n v="1"/>
    <s v="Año"/>
    <n v="1"/>
    <s v="Violencia física"/>
    <s v="Si sufrió el año pasado"/>
    <n v="270107"/>
    <s v="Atenciones médicas"/>
    <n v="270107006"/>
    <s v="Violencia Física"/>
    <n v="0"/>
    <n v="4354.1592651609235"/>
    <n v="0"/>
  </r>
  <r>
    <n v="13"/>
    <n v="13103"/>
    <s v="Metropolitana"/>
    <s v="Cerro Navia"/>
    <x v="2"/>
    <x v="2"/>
    <n v="1"/>
    <s v="Año"/>
    <n v="1"/>
    <s v="Violencia física"/>
    <s v="No sufrió el año pasado"/>
    <n v="270107"/>
    <s v="Atenciones médicas"/>
    <n v="270107006"/>
    <s v="Violencia Física"/>
    <n v="69169.543536632147"/>
    <n v="72446.904245901416"/>
    <n v="158098.77352672798"/>
  </r>
  <r>
    <n v="13"/>
    <n v="13103"/>
    <s v="Metropolitana"/>
    <s v="Cerro Navia"/>
    <x v="2"/>
    <x v="2"/>
    <n v="1"/>
    <s v="Año"/>
    <n v="1"/>
    <s v="Violencia física"/>
    <s v="Si sufrió el año pasado"/>
    <n v="270107"/>
    <s v="Atenciones médicas"/>
    <n v="270107006"/>
    <s v="Violencia Física"/>
    <n v="0"/>
    <n v="17612.336773770348"/>
    <n v="5053.2455296453527"/>
  </r>
  <r>
    <n v="13"/>
    <n v="13103"/>
    <s v="Metropolitana"/>
    <s v="Cerro Navia"/>
    <x v="3"/>
    <x v="3"/>
    <n v="2"/>
    <s v="Vida"/>
    <n v="3"/>
    <s v="Violencia sexual"/>
    <s v="No sufrió antes ni durante el año pasado"/>
    <n v="270107"/>
    <s v="Atenciones médicas"/>
    <n v="270107005"/>
    <s v="Otra violencia"/>
    <n v="26650.775384952602"/>
    <n v="46196.719686280761"/>
    <n v="138652.68496089627"/>
  </r>
  <r>
    <n v="13"/>
    <n v="13103"/>
    <s v="Metropolitana"/>
    <s v="Cerro Navia"/>
    <x v="3"/>
    <x v="3"/>
    <n v="2"/>
    <s v="Vida"/>
    <n v="3"/>
    <s v="Violencia sexual"/>
    <s v="Si sufrió antes o durante el año pasado"/>
    <n v="270107"/>
    <s v="Atenciones médicas"/>
    <n v="270107005"/>
    <s v="Otra violencia"/>
    <n v="21768.316072113539"/>
    <n v="18138.753200592357"/>
    <n v="10106.491059290705"/>
  </r>
  <r>
    <n v="13"/>
    <n v="13104"/>
    <s v="Metropolitana"/>
    <s v="Conchalí"/>
    <x v="0"/>
    <x v="0"/>
    <n v="1"/>
    <s v="Año"/>
    <n v="1"/>
    <s v="Violencia física"/>
    <s v="No sufrió el año pasado"/>
    <n v="270107"/>
    <s v="Atenciones médicas"/>
    <n v="270107006"/>
    <s v="Violencia Física"/>
    <n v="58337.167836190041"/>
    <n v="90240.872120587141"/>
    <n v="51300.277989458227"/>
  </r>
  <r>
    <n v="13"/>
    <n v="13104"/>
    <s v="Metropolitana"/>
    <s v="Conchalí"/>
    <x v="0"/>
    <x v="0"/>
    <n v="1"/>
    <s v="Año"/>
    <n v="1"/>
    <s v="Violencia física"/>
    <s v="Si sufrió el año pasado"/>
    <n v="270107"/>
    <s v="Atenciones médicas"/>
    <n v="270107006"/>
    <s v="Violencia Física"/>
    <n v="7037.2713677671691"/>
    <n v="14814.177141152986"/>
    <n v="0"/>
  </r>
  <r>
    <n v="13"/>
    <n v="13104"/>
    <s v="Metropolitana"/>
    <s v="Conchalí"/>
    <x v="0"/>
    <x v="0"/>
    <n v="2"/>
    <s v="Vida"/>
    <n v="1"/>
    <s v="Violencia física"/>
    <s v="No sufrió antes ni durante el año pasado"/>
    <n v="270107"/>
    <s v="Atenciones médicas"/>
    <n v="270107006"/>
    <s v="Violencia Física"/>
    <n v="34371.045668929022"/>
    <n v="70274.770267085172"/>
    <n v="51300.277989458227"/>
  </r>
  <r>
    <n v="13"/>
    <n v="13104"/>
    <s v="Metropolitana"/>
    <s v="Conchalí"/>
    <x v="0"/>
    <x v="0"/>
    <n v="2"/>
    <s v="Vida"/>
    <n v="1"/>
    <s v="Violencia física"/>
    <s v="Si sufrió antes o durante el año pasado"/>
    <n v="270107"/>
    <s v="Atenciones médicas"/>
    <n v="270107006"/>
    <s v="Violencia Física"/>
    <n v="31003.393535028183"/>
    <n v="34780.278994654931"/>
    <n v="0"/>
  </r>
  <r>
    <n v="13"/>
    <n v="13104"/>
    <s v="Metropolitana"/>
    <s v="Conchalí"/>
    <x v="1"/>
    <x v="1"/>
    <n v="1"/>
    <s v="Año"/>
    <n v="1"/>
    <s v="Violencia física"/>
    <s v="No sufrió el año pasado"/>
    <n v="270107"/>
    <s v="Atenciones médicas"/>
    <n v="270107006"/>
    <s v="Violencia Física"/>
    <n v="65374.439203957205"/>
    <n v="95604.537077045636"/>
    <n v="51300.277989458227"/>
  </r>
  <r>
    <n v="13"/>
    <n v="13104"/>
    <s v="Metropolitana"/>
    <s v="Conchalí"/>
    <x v="1"/>
    <x v="1"/>
    <n v="1"/>
    <s v="Año"/>
    <n v="1"/>
    <s v="Violencia física"/>
    <s v="Si sufrió el año pasado"/>
    <n v="270107"/>
    <s v="Atenciones médicas"/>
    <n v="270107006"/>
    <s v="Violencia Física"/>
    <n v="0"/>
    <n v="9450.5121846944912"/>
    <n v="0"/>
  </r>
  <r>
    <n v="13"/>
    <n v="13104"/>
    <s v="Metropolitana"/>
    <s v="Conchalí"/>
    <x v="2"/>
    <x v="2"/>
    <n v="1"/>
    <s v="Año"/>
    <n v="1"/>
    <s v="Violencia física"/>
    <s v="No sufrió el año pasado"/>
    <n v="270107"/>
    <s v="Atenciones médicas"/>
    <n v="270107006"/>
    <s v="Violencia Física"/>
    <n v="58337.167836190041"/>
    <n v="99691.384305281637"/>
    <n v="51300.277989458227"/>
  </r>
  <r>
    <n v="13"/>
    <n v="13104"/>
    <s v="Metropolitana"/>
    <s v="Conchalí"/>
    <x v="2"/>
    <x v="2"/>
    <n v="1"/>
    <s v="Año"/>
    <n v="1"/>
    <s v="Violencia física"/>
    <s v="Si sufrió el año pasado"/>
    <n v="270107"/>
    <s v="Atenciones médicas"/>
    <n v="270107006"/>
    <s v="Violencia Física"/>
    <n v="7037.2713677671691"/>
    <n v="5363.6649564584977"/>
    <n v="0"/>
  </r>
  <r>
    <n v="13"/>
    <n v="13104"/>
    <s v="Metropolitana"/>
    <s v="Conchalí"/>
    <x v="3"/>
    <x v="3"/>
    <n v="2"/>
    <s v="Vida"/>
    <n v="3"/>
    <s v="Violencia sexual"/>
    <s v="No sufrió antes ni durante el año pasado"/>
    <n v="270107"/>
    <s v="Atenciones médicas"/>
    <n v="270107005"/>
    <s v="Otra violencia"/>
    <n v="47322.558380305993"/>
    <n v="60294.291319201759"/>
    <n v="48064.427624492215"/>
  </r>
  <r>
    <n v="13"/>
    <n v="13104"/>
    <s v="Metropolitana"/>
    <s v="Conchalí"/>
    <x v="3"/>
    <x v="3"/>
    <n v="2"/>
    <s v="Vida"/>
    <n v="3"/>
    <s v="Violencia sexual"/>
    <s v="Si sufrió antes o durante el año pasado"/>
    <n v="270107"/>
    <s v="Atenciones médicas"/>
    <n v="270107005"/>
    <s v="Otra violencia"/>
    <n v="18051.880823651212"/>
    <n v="20132.859061202405"/>
    <n v="3235.8503649660224"/>
  </r>
  <r>
    <n v="13"/>
    <n v="13105"/>
    <s v="Metropolitana"/>
    <s v="El Bosque"/>
    <x v="0"/>
    <x v="0"/>
    <n v="1"/>
    <s v="Año"/>
    <n v="1"/>
    <s v="Violencia física"/>
    <s v="No sufrió el año pasado"/>
    <n v="270107"/>
    <s v="Atenciones médicas"/>
    <n v="270107006"/>
    <s v="Violencia Física"/>
    <n v="67588.375867977273"/>
    <n v="40131.668510871597"/>
    <n v="36361.847127784778"/>
  </r>
  <r>
    <n v="13"/>
    <n v="13105"/>
    <s v="Metropolitana"/>
    <s v="El Bosque"/>
    <x v="0"/>
    <x v="0"/>
    <n v="1"/>
    <s v="Año"/>
    <n v="1"/>
    <s v="Violencia física"/>
    <s v="Si sufrió el año pasado"/>
    <n v="270107"/>
    <s v="Atenciones médicas"/>
    <n v="270107006"/>
    <s v="Violencia Física"/>
    <n v="0"/>
    <n v="3548.4914956019452"/>
    <n v="4169.190379745557"/>
  </r>
  <r>
    <n v="13"/>
    <n v="13105"/>
    <s v="Metropolitana"/>
    <s v="El Bosque"/>
    <x v="0"/>
    <x v="0"/>
    <n v="2"/>
    <s v="Vida"/>
    <n v="1"/>
    <s v="Violencia física"/>
    <s v="No sufrió antes ni durante el año pasado"/>
    <n v="270107"/>
    <s v="Atenciones médicas"/>
    <n v="270107006"/>
    <s v="Violencia Física"/>
    <n v="49094.82369916133"/>
    <n v="25260.366986799181"/>
    <n v="36361.847127784778"/>
  </r>
  <r>
    <n v="13"/>
    <n v="13105"/>
    <s v="Metropolitana"/>
    <s v="El Bosque"/>
    <x v="0"/>
    <x v="0"/>
    <n v="2"/>
    <s v="Vida"/>
    <n v="1"/>
    <s v="Violencia física"/>
    <s v="Si sufrió antes o durante el año pasado"/>
    <n v="270107"/>
    <s v="Atenciones médicas"/>
    <n v="270107006"/>
    <s v="Violencia Física"/>
    <n v="18493.552168815942"/>
    <n v="18419.793019674355"/>
    <n v="4169.190379745557"/>
  </r>
  <r>
    <n v="13"/>
    <n v="13105"/>
    <s v="Metropolitana"/>
    <s v="El Bosque"/>
    <x v="1"/>
    <x v="1"/>
    <n v="1"/>
    <s v="Año"/>
    <n v="1"/>
    <s v="Violencia física"/>
    <s v="No sufrió el año pasado"/>
    <n v="270107"/>
    <s v="Atenciones médicas"/>
    <n v="270107006"/>
    <s v="Violencia Física"/>
    <n v="67588.375867977273"/>
    <n v="40131.668510871597"/>
    <n v="38978.518419891763"/>
  </r>
  <r>
    <n v="13"/>
    <n v="13105"/>
    <s v="Metropolitana"/>
    <s v="El Bosque"/>
    <x v="1"/>
    <x v="1"/>
    <n v="1"/>
    <s v="Año"/>
    <n v="1"/>
    <s v="Violencia física"/>
    <s v="Si sufrió el año pasado"/>
    <n v="270107"/>
    <s v="Atenciones médicas"/>
    <n v="270107006"/>
    <s v="Violencia Física"/>
    <n v="0"/>
    <n v="3548.4914956019452"/>
    <n v="1552.5190876385666"/>
  </r>
  <r>
    <n v="13"/>
    <n v="13105"/>
    <s v="Metropolitana"/>
    <s v="El Bosque"/>
    <x v="2"/>
    <x v="2"/>
    <n v="1"/>
    <s v="Año"/>
    <n v="1"/>
    <s v="Violencia física"/>
    <s v="No sufrió el año pasado"/>
    <n v="270107"/>
    <s v="Atenciones médicas"/>
    <n v="270107006"/>
    <s v="Violencia Física"/>
    <n v="67588.375867977273"/>
    <n v="40131.668510871597"/>
    <n v="36361.847127784778"/>
  </r>
  <r>
    <n v="13"/>
    <n v="13105"/>
    <s v="Metropolitana"/>
    <s v="El Bosque"/>
    <x v="2"/>
    <x v="2"/>
    <n v="1"/>
    <s v="Año"/>
    <n v="1"/>
    <s v="Violencia física"/>
    <s v="Si sufrió el año pasado"/>
    <n v="270107"/>
    <s v="Atenciones médicas"/>
    <n v="270107006"/>
    <s v="Violencia Física"/>
    <n v="0"/>
    <n v="3548.4914956019452"/>
    <n v="4169.190379745557"/>
  </r>
  <r>
    <n v="13"/>
    <n v="13105"/>
    <s v="Metropolitana"/>
    <s v="El Bosque"/>
    <x v="3"/>
    <x v="3"/>
    <n v="2"/>
    <s v="Vida"/>
    <n v="3"/>
    <s v="Violencia sexual"/>
    <s v="No sufrió antes ni durante el año pasado"/>
    <n v="270107"/>
    <s v="Atenciones médicas"/>
    <n v="270107005"/>
    <s v="Otra violencia"/>
    <n v="49094.82369916133"/>
    <n v="28584.878076248799"/>
    <n v="34809.328040146211"/>
  </r>
  <r>
    <n v="13"/>
    <n v="13105"/>
    <s v="Metropolitana"/>
    <s v="El Bosque"/>
    <x v="3"/>
    <x v="3"/>
    <n v="2"/>
    <s v="Vida"/>
    <n v="3"/>
    <s v="Violencia sexual"/>
    <s v="Si sufrió antes o durante el año pasado"/>
    <n v="270107"/>
    <s v="Atenciones médicas"/>
    <n v="270107005"/>
    <s v="Otra violencia"/>
    <n v="18493.552168815942"/>
    <n v="0"/>
    <n v="5721.7094673841239"/>
  </r>
  <r>
    <n v="13"/>
    <n v="13106"/>
    <s v="Metropolitana"/>
    <s v="Estación Central"/>
    <x v="0"/>
    <x v="0"/>
    <n v="1"/>
    <s v="Año"/>
    <n v="1"/>
    <s v="Violencia física"/>
    <s v="No sufrió el año pasado"/>
    <n v="270107"/>
    <s v="Atenciones médicas"/>
    <n v="270107006"/>
    <s v="Violencia Física"/>
    <n v="65020.23121387283"/>
    <n v="39709.417145177074"/>
    <n v="45132.092804871667"/>
  </r>
  <r>
    <n v="13"/>
    <n v="13106"/>
    <s v="Metropolitana"/>
    <s v="Estación Central"/>
    <x v="0"/>
    <x v="0"/>
    <n v="2"/>
    <s v="Vida"/>
    <n v="1"/>
    <s v="Violencia física"/>
    <s v="No sufrió antes ni durante el año pasado"/>
    <n v="270107"/>
    <s v="Atenciones médicas"/>
    <n v="270107006"/>
    <s v="Violencia Física"/>
    <n v="65020.23121387283"/>
    <n v="35618.79042034765"/>
    <n v="38092.988758588799"/>
  </r>
  <r>
    <n v="13"/>
    <n v="13106"/>
    <s v="Metropolitana"/>
    <s v="Estación Central"/>
    <x v="0"/>
    <x v="0"/>
    <n v="2"/>
    <s v="Vida"/>
    <n v="1"/>
    <s v="Violencia física"/>
    <s v="Si sufrió antes o durante el año pasado"/>
    <n v="270107"/>
    <s v="Atenciones médicas"/>
    <n v="270107006"/>
    <s v="Violencia Física"/>
    <n v="0"/>
    <n v="4090.6267248294284"/>
    <n v="7039.1040462828723"/>
  </r>
  <r>
    <n v="13"/>
    <n v="13106"/>
    <s v="Metropolitana"/>
    <s v="Estación Central"/>
    <x v="1"/>
    <x v="1"/>
    <n v="1"/>
    <s v="Año"/>
    <n v="1"/>
    <s v="Violencia física"/>
    <s v="No sufrió el año pasado"/>
    <n v="270107"/>
    <s v="Atenciones médicas"/>
    <n v="270107006"/>
    <s v="Violencia Física"/>
    <n v="65020.23121387283"/>
    <n v="39709.417145177074"/>
    <n v="45132.092804871667"/>
  </r>
  <r>
    <n v="13"/>
    <n v="13106"/>
    <s v="Metropolitana"/>
    <s v="Estación Central"/>
    <x v="2"/>
    <x v="2"/>
    <n v="1"/>
    <s v="Año"/>
    <n v="1"/>
    <s v="Violencia física"/>
    <s v="No sufrió el año pasado"/>
    <n v="270107"/>
    <s v="Atenciones médicas"/>
    <n v="270107006"/>
    <s v="Violencia Física"/>
    <n v="65020.23121387283"/>
    <n v="39709.417145177074"/>
    <n v="45132.092804871667"/>
  </r>
  <r>
    <n v="13"/>
    <n v="13106"/>
    <s v="Metropolitana"/>
    <s v="Estación Central"/>
    <x v="3"/>
    <x v="3"/>
    <n v="2"/>
    <s v="Vida"/>
    <n v="3"/>
    <s v="Violencia sexual"/>
    <s v="No sufrió antes ni durante el año pasado"/>
    <n v="270107"/>
    <s v="Atenciones médicas"/>
    <n v="270107005"/>
    <s v="Otra violencia"/>
    <n v="46384.393063583811"/>
    <n v="28293.880906446204"/>
    <n v="42923.148165458653"/>
  </r>
  <r>
    <n v="13"/>
    <n v="13106"/>
    <s v="Metropolitana"/>
    <s v="Estación Central"/>
    <x v="3"/>
    <x v="3"/>
    <n v="2"/>
    <s v="Vida"/>
    <n v="3"/>
    <s v="Violencia sexual"/>
    <s v="Si sufrió antes o durante el año pasado"/>
    <n v="270107"/>
    <s v="Atenciones médicas"/>
    <n v="270107005"/>
    <s v="Otra violencia"/>
    <n v="2277.4566473988439"/>
    <n v="0"/>
    <n v="2208.9446394130186"/>
  </r>
  <r>
    <n v="13"/>
    <n v="13107"/>
    <s v="Metropolitana"/>
    <s v="Huechuraba"/>
    <x v="0"/>
    <x v="0"/>
    <n v="1"/>
    <s v="Año"/>
    <n v="1"/>
    <s v="Violencia física"/>
    <s v="No sufrió el año pasado"/>
    <n v="270107"/>
    <s v="Atenciones médicas"/>
    <n v="270107006"/>
    <s v="Violencia Física"/>
    <n v="48208.992094861664"/>
    <n v="86092.802885553887"/>
    <n v="18304.308282843322"/>
  </r>
  <r>
    <n v="13"/>
    <n v="13107"/>
    <s v="Metropolitana"/>
    <s v="Huechuraba"/>
    <x v="0"/>
    <x v="0"/>
    <n v="1"/>
    <s v="Año"/>
    <n v="1"/>
    <s v="Violencia física"/>
    <s v="Si sufrió el año pasado"/>
    <n v="270107"/>
    <s v="Atenciones médicas"/>
    <n v="270107006"/>
    <s v="Violencia Física"/>
    <n v="3882.5757575757575"/>
    <n v="13773.773015812932"/>
    <n v="0"/>
  </r>
  <r>
    <n v="13"/>
    <n v="13107"/>
    <s v="Metropolitana"/>
    <s v="Huechuraba"/>
    <x v="0"/>
    <x v="0"/>
    <n v="2"/>
    <s v="Vida"/>
    <n v="1"/>
    <s v="Violencia física"/>
    <s v="No sufrió antes ni durante el año pasado"/>
    <n v="270107"/>
    <s v="Atenciones médicas"/>
    <n v="270107006"/>
    <s v="Violencia Física"/>
    <n v="48208.992094861664"/>
    <n v="73427.21083519097"/>
    <n v="14319.322506316788"/>
  </r>
  <r>
    <n v="13"/>
    <n v="13107"/>
    <s v="Metropolitana"/>
    <s v="Huechuraba"/>
    <x v="0"/>
    <x v="0"/>
    <n v="2"/>
    <s v="Vida"/>
    <n v="1"/>
    <s v="Violencia física"/>
    <s v="Si sufrió antes o durante el año pasado"/>
    <n v="270107"/>
    <s v="Atenciones médicas"/>
    <n v="270107006"/>
    <s v="Violencia Física"/>
    <n v="3882.5757575757575"/>
    <n v="26439.365066175837"/>
    <n v="3984.9857765265369"/>
  </r>
  <r>
    <n v="13"/>
    <n v="13107"/>
    <s v="Metropolitana"/>
    <s v="Huechuraba"/>
    <x v="1"/>
    <x v="1"/>
    <n v="1"/>
    <s v="Año"/>
    <n v="1"/>
    <s v="Violencia física"/>
    <s v="No sufrió el año pasado"/>
    <n v="270107"/>
    <s v="Atenciones médicas"/>
    <n v="270107006"/>
    <s v="Violencia Física"/>
    <n v="48208.992094861664"/>
    <n v="92979.689393460358"/>
    <n v="18304.308282843322"/>
  </r>
  <r>
    <n v="13"/>
    <n v="13107"/>
    <s v="Metropolitana"/>
    <s v="Huechuraba"/>
    <x v="1"/>
    <x v="1"/>
    <n v="1"/>
    <s v="Año"/>
    <n v="1"/>
    <s v="Violencia física"/>
    <s v="Si sufrió el año pasado"/>
    <n v="270107"/>
    <s v="Atenciones médicas"/>
    <n v="270107006"/>
    <s v="Violencia Física"/>
    <n v="3882.5757575757575"/>
    <n v="6886.8865079064662"/>
    <n v="0"/>
  </r>
  <r>
    <n v="13"/>
    <n v="13107"/>
    <s v="Metropolitana"/>
    <s v="Huechuraba"/>
    <x v="2"/>
    <x v="2"/>
    <n v="1"/>
    <s v="Año"/>
    <n v="1"/>
    <s v="Violencia física"/>
    <s v="No sufrió el año pasado"/>
    <n v="270107"/>
    <s v="Atenciones médicas"/>
    <n v="270107006"/>
    <s v="Violencia Física"/>
    <n v="48208.992094861664"/>
    <n v="86092.802885553887"/>
    <n v="18304.308282843322"/>
  </r>
  <r>
    <n v="13"/>
    <n v="13107"/>
    <s v="Metropolitana"/>
    <s v="Huechuraba"/>
    <x v="2"/>
    <x v="2"/>
    <n v="1"/>
    <s v="Año"/>
    <n v="1"/>
    <s v="Violencia física"/>
    <s v="Si sufrió el año pasado"/>
    <n v="270107"/>
    <s v="Atenciones médicas"/>
    <n v="270107006"/>
    <s v="Violencia Física"/>
    <n v="3882.5757575757575"/>
    <n v="13773.773015812932"/>
    <n v="0"/>
  </r>
  <r>
    <n v="13"/>
    <n v="13107"/>
    <s v="Metropolitana"/>
    <s v="Huechuraba"/>
    <x v="3"/>
    <x v="3"/>
    <n v="2"/>
    <s v="Vida"/>
    <n v="3"/>
    <s v="Violencia sexual"/>
    <s v="No sufrió antes ni durante el año pasado"/>
    <n v="270107"/>
    <s v="Atenciones médicas"/>
    <n v="270107005"/>
    <s v="Otra violencia"/>
    <n v="52091.567852437416"/>
    <n v="67706.263014189011"/>
    <n v="18304.308282843322"/>
  </r>
  <r>
    <n v="13"/>
    <n v="13107"/>
    <s v="Metropolitana"/>
    <s v="Huechuraba"/>
    <x v="3"/>
    <x v="3"/>
    <n v="2"/>
    <s v="Vida"/>
    <n v="3"/>
    <s v="Violencia sexual"/>
    <s v="Si sufrió antes o durante el año pasado"/>
    <n v="270107"/>
    <s v="Atenciones médicas"/>
    <n v="270107005"/>
    <s v="Otra violencia"/>
    <n v="0"/>
    <n v="5247.4666602958951"/>
    <n v="0"/>
  </r>
  <r>
    <n v="13"/>
    <n v="13108"/>
    <s v="Metropolitana"/>
    <s v="Independencia"/>
    <x v="0"/>
    <x v="0"/>
    <n v="1"/>
    <s v="Año"/>
    <n v="1"/>
    <s v="Violencia física"/>
    <s v="No sufrió el año pasado"/>
    <n v="270107"/>
    <s v="Atenciones médicas"/>
    <n v="270107006"/>
    <s v="Violencia Física"/>
    <n v="26616.8938275892"/>
    <n v="36907.949842913658"/>
    <n v="73693.015200299706"/>
  </r>
  <r>
    <n v="13"/>
    <n v="13108"/>
    <s v="Metropolitana"/>
    <s v="Independencia"/>
    <x v="0"/>
    <x v="0"/>
    <n v="1"/>
    <s v="Año"/>
    <n v="1"/>
    <s v="Violencia física"/>
    <s v="Si sufrió el año pasado"/>
    <n v="270107"/>
    <s v="Atenciones médicas"/>
    <n v="270107006"/>
    <s v="Violencia Física"/>
    <n v="22814.480423647885"/>
    <n v="0"/>
    <n v="0"/>
  </r>
  <r>
    <n v="13"/>
    <n v="13108"/>
    <s v="Metropolitana"/>
    <s v="Independencia"/>
    <x v="0"/>
    <x v="0"/>
    <n v="2"/>
    <s v="Vida"/>
    <n v="1"/>
    <s v="Violencia física"/>
    <s v="No sufrió antes ni durante el año pasado"/>
    <n v="270107"/>
    <s v="Atenciones médicas"/>
    <n v="270107006"/>
    <s v="Violencia Física"/>
    <n v="19328.934803368349"/>
    <n v="32560.927299398438"/>
    <n v="56496.953538871909"/>
  </r>
  <r>
    <n v="13"/>
    <n v="13108"/>
    <s v="Metropolitana"/>
    <s v="Independencia"/>
    <x v="0"/>
    <x v="0"/>
    <n v="2"/>
    <s v="Vida"/>
    <n v="1"/>
    <s v="Violencia física"/>
    <s v="Si sufrió antes o durante el año pasado"/>
    <n v="270107"/>
    <s v="Atenciones médicas"/>
    <n v="270107006"/>
    <s v="Violencia Física"/>
    <n v="30102.439447868739"/>
    <n v="4347.0225435152306"/>
    <n v="17196.061661427804"/>
  </r>
  <r>
    <n v="13"/>
    <n v="13108"/>
    <s v="Metropolitana"/>
    <s v="Independencia"/>
    <x v="1"/>
    <x v="1"/>
    <n v="1"/>
    <s v="Año"/>
    <n v="1"/>
    <s v="Violencia física"/>
    <s v="No sufrió el año pasado"/>
    <n v="270107"/>
    <s v="Atenciones médicas"/>
    <n v="270107006"/>
    <s v="Violencia Física"/>
    <n v="26616.8938275892"/>
    <n v="36907.949842913658"/>
    <n v="73693.015200299706"/>
  </r>
  <r>
    <n v="13"/>
    <n v="13108"/>
    <s v="Metropolitana"/>
    <s v="Independencia"/>
    <x v="1"/>
    <x v="1"/>
    <n v="1"/>
    <s v="Año"/>
    <n v="1"/>
    <s v="Violencia física"/>
    <s v="Si sufrió el año pasado"/>
    <n v="270107"/>
    <s v="Atenciones médicas"/>
    <n v="270107006"/>
    <s v="Violencia Física"/>
    <n v="22814.480423647885"/>
    <n v="0"/>
    <n v="0"/>
  </r>
  <r>
    <n v="13"/>
    <n v="13108"/>
    <s v="Metropolitana"/>
    <s v="Independencia"/>
    <x v="2"/>
    <x v="2"/>
    <n v="1"/>
    <s v="Año"/>
    <n v="1"/>
    <s v="Violencia física"/>
    <s v="No sufrió el año pasado"/>
    <n v="270107"/>
    <s v="Atenciones médicas"/>
    <n v="270107006"/>
    <s v="Violencia Física"/>
    <n v="26616.8938275892"/>
    <n v="36907.949842913658"/>
    <n v="73693.015200299706"/>
  </r>
  <r>
    <n v="13"/>
    <n v="13108"/>
    <s v="Metropolitana"/>
    <s v="Independencia"/>
    <x v="2"/>
    <x v="2"/>
    <n v="1"/>
    <s v="Año"/>
    <n v="1"/>
    <s v="Violencia física"/>
    <s v="Si sufrió el año pasado"/>
    <n v="270107"/>
    <s v="Atenciones médicas"/>
    <n v="270107006"/>
    <s v="Violencia Física"/>
    <n v="22814.480423647885"/>
    <n v="0"/>
    <n v="0"/>
  </r>
  <r>
    <n v="13"/>
    <n v="13108"/>
    <s v="Metropolitana"/>
    <s v="Independencia"/>
    <x v="3"/>
    <x v="3"/>
    <n v="2"/>
    <s v="Vida"/>
    <n v="3"/>
    <s v="Violencia sexual"/>
    <s v="No sufrió antes ni durante el año pasado"/>
    <n v="270107"/>
    <s v="Atenciones médicas"/>
    <n v="270107005"/>
    <s v="Otra violencia"/>
    <n v="42143.415227016238"/>
    <n v="2980.5245657366254"/>
    <n v="58405.126200261962"/>
  </r>
  <r>
    <n v="13"/>
    <n v="13108"/>
    <s v="Metropolitana"/>
    <s v="Independencia"/>
    <x v="3"/>
    <x v="3"/>
    <n v="2"/>
    <s v="Vida"/>
    <n v="3"/>
    <s v="Violencia sexual"/>
    <s v="Si sufrió antes o durante el año pasado"/>
    <n v="270107"/>
    <s v="Atenciones médicas"/>
    <n v="270107005"/>
    <s v="Otra violencia"/>
    <n v="7287.9590242208524"/>
    <n v="0"/>
    <n v="15287.889000037745"/>
  </r>
  <r>
    <n v="13"/>
    <n v="13109"/>
    <s v="Metropolitana"/>
    <s v="La Cisterna"/>
    <x v="0"/>
    <x v="0"/>
    <n v="1"/>
    <s v="Año"/>
    <n v="1"/>
    <s v="Violencia física"/>
    <s v="No sufrió el año pasado"/>
    <n v="270107"/>
    <s v="Atenciones médicas"/>
    <n v="270107006"/>
    <s v="Violencia Física"/>
    <n v="48668.331252600918"/>
    <n v="0"/>
    <n v="50691.315245333812"/>
  </r>
  <r>
    <n v="13"/>
    <n v="13109"/>
    <s v="Metropolitana"/>
    <s v="La Cisterna"/>
    <x v="0"/>
    <x v="0"/>
    <n v="2"/>
    <s v="Vida"/>
    <n v="1"/>
    <s v="Violencia física"/>
    <s v="No sufrió antes ni durante el año pasado"/>
    <n v="270107"/>
    <s v="Atenciones médicas"/>
    <n v="270107006"/>
    <s v="Violencia Física"/>
    <n v="62419.891801914273"/>
    <n v="0"/>
    <n v="48039.793550429451"/>
  </r>
  <r>
    <n v="13"/>
    <n v="13109"/>
    <s v="Metropolitana"/>
    <s v="La Cisterna"/>
    <x v="0"/>
    <x v="0"/>
    <n v="2"/>
    <s v="Vida"/>
    <n v="1"/>
    <s v="Violencia física"/>
    <s v="Si sufrió antes o durante el año pasado"/>
    <n v="270107"/>
    <s v="Atenciones médicas"/>
    <n v="270107006"/>
    <s v="Violencia Física"/>
    <n v="0"/>
    <n v="0"/>
    <n v="2651.5216949043661"/>
  </r>
  <r>
    <n v="13"/>
    <n v="13109"/>
    <s v="Metropolitana"/>
    <s v="La Cisterna"/>
    <x v="1"/>
    <x v="1"/>
    <n v="1"/>
    <s v="Año"/>
    <n v="1"/>
    <s v="Violencia física"/>
    <s v="No sufrió el año pasado"/>
    <n v="270107"/>
    <s v="Atenciones médicas"/>
    <n v="270107006"/>
    <s v="Violencia Física"/>
    <n v="48668.331252600918"/>
    <n v="0"/>
    <n v="50691.315245333812"/>
  </r>
  <r>
    <n v="13"/>
    <n v="13109"/>
    <s v="Metropolitana"/>
    <s v="La Cisterna"/>
    <x v="2"/>
    <x v="2"/>
    <n v="1"/>
    <s v="Año"/>
    <n v="1"/>
    <s v="Violencia física"/>
    <s v="No sufrió el año pasado"/>
    <n v="270107"/>
    <s v="Atenciones médicas"/>
    <n v="270107006"/>
    <s v="Violencia Física"/>
    <n v="48668.331252600918"/>
    <n v="0"/>
    <n v="50691.315245333812"/>
  </r>
  <r>
    <n v="13"/>
    <n v="13109"/>
    <s v="Metropolitana"/>
    <s v="La Cisterna"/>
    <x v="3"/>
    <x v="3"/>
    <n v="2"/>
    <s v="Vida"/>
    <n v="3"/>
    <s v="Violencia sexual"/>
    <s v="No sufrió antes ni durante el año pasado"/>
    <n v="270107"/>
    <s v="Atenciones médicas"/>
    <n v="270107005"/>
    <s v="Otra violencia"/>
    <n v="62419.891801914273"/>
    <n v="0"/>
    <n v="50691.315245333812"/>
  </r>
  <r>
    <n v="13"/>
    <n v="13110"/>
    <s v="Metropolitana"/>
    <s v="La Florida"/>
    <x v="0"/>
    <x v="0"/>
    <n v="1"/>
    <s v="Año"/>
    <n v="1"/>
    <s v="Violencia física"/>
    <s v="No sufrió el año pasado"/>
    <n v="270107"/>
    <s v="Atenciones médicas"/>
    <n v="270107006"/>
    <s v="Violencia Física"/>
    <n v="57628.468181539778"/>
    <n v="47961.135864748125"/>
    <n v="60726.15292270435"/>
  </r>
  <r>
    <n v="13"/>
    <n v="13110"/>
    <s v="Metropolitana"/>
    <s v="La Florida"/>
    <x v="0"/>
    <x v="0"/>
    <n v="1"/>
    <s v="Año"/>
    <n v="1"/>
    <s v="Violencia física"/>
    <s v="Si sufrió el año pasado"/>
    <n v="270107"/>
    <s v="Atenciones médicas"/>
    <n v="270107006"/>
    <s v="Violencia Física"/>
    <n v="10661.787223617321"/>
    <n v="1844.4405012378868"/>
    <n v="0"/>
  </r>
  <r>
    <n v="13"/>
    <n v="13110"/>
    <s v="Metropolitana"/>
    <s v="La Florida"/>
    <x v="0"/>
    <x v="0"/>
    <n v="2"/>
    <s v="Vida"/>
    <n v="1"/>
    <s v="Violencia física"/>
    <s v="No sufrió antes ni durante el año pasado"/>
    <n v="270107"/>
    <s v="Atenciones médicas"/>
    <n v="270107006"/>
    <s v="Violencia Física"/>
    <n v="57628.468181539778"/>
    <n v="40964.65499586588"/>
    <n v="56465.929117189917"/>
  </r>
  <r>
    <n v="13"/>
    <n v="13110"/>
    <s v="Metropolitana"/>
    <s v="La Florida"/>
    <x v="0"/>
    <x v="0"/>
    <n v="2"/>
    <s v="Vida"/>
    <n v="1"/>
    <s v="Violencia física"/>
    <s v="Si sufrió antes o durante el año pasado"/>
    <n v="270107"/>
    <s v="Atenciones médicas"/>
    <n v="270107006"/>
    <s v="Violencia Física"/>
    <n v="10661.787223617321"/>
    <n v="8840.9213701201297"/>
    <n v="4260.2238055144371"/>
  </r>
  <r>
    <n v="13"/>
    <n v="13110"/>
    <s v="Metropolitana"/>
    <s v="La Florida"/>
    <x v="1"/>
    <x v="1"/>
    <n v="1"/>
    <s v="Año"/>
    <n v="1"/>
    <s v="Violencia física"/>
    <s v="No sufrió el año pasado"/>
    <n v="270107"/>
    <s v="Atenciones médicas"/>
    <n v="270107006"/>
    <s v="Violencia Física"/>
    <n v="58179.702333557907"/>
    <n v="49805.576365986009"/>
    <n v="60726.15292270435"/>
  </r>
  <r>
    <n v="13"/>
    <n v="13110"/>
    <s v="Metropolitana"/>
    <s v="La Florida"/>
    <x v="1"/>
    <x v="1"/>
    <n v="1"/>
    <s v="Año"/>
    <n v="1"/>
    <s v="Violencia física"/>
    <s v="Si sufrió el año pasado"/>
    <n v="270107"/>
    <s v="Atenciones médicas"/>
    <n v="270107006"/>
    <s v="Violencia Física"/>
    <n v="10110.553071599192"/>
    <n v="0"/>
    <n v="0"/>
  </r>
  <r>
    <n v="13"/>
    <n v="13110"/>
    <s v="Metropolitana"/>
    <s v="La Florida"/>
    <x v="2"/>
    <x v="2"/>
    <n v="1"/>
    <s v="Año"/>
    <n v="1"/>
    <s v="Violencia física"/>
    <s v="No sufrió el año pasado"/>
    <n v="270107"/>
    <s v="Atenciones médicas"/>
    <n v="270107006"/>
    <s v="Violencia Física"/>
    <n v="57628.468181539778"/>
    <n v="47961.135864748125"/>
    <n v="60726.15292270435"/>
  </r>
  <r>
    <n v="13"/>
    <n v="13110"/>
    <s v="Metropolitana"/>
    <s v="La Florida"/>
    <x v="2"/>
    <x v="2"/>
    <n v="1"/>
    <s v="Año"/>
    <n v="1"/>
    <s v="Violencia física"/>
    <s v="Si sufrió el año pasado"/>
    <n v="270107"/>
    <s v="Atenciones médicas"/>
    <n v="270107006"/>
    <s v="Violencia Física"/>
    <n v="10661.787223617321"/>
    <n v="1844.4405012378868"/>
    <n v="0"/>
  </r>
  <r>
    <n v="13"/>
    <n v="13110"/>
    <s v="Metropolitana"/>
    <s v="La Florida"/>
    <x v="3"/>
    <x v="3"/>
    <n v="2"/>
    <s v="Vida"/>
    <n v="3"/>
    <s v="Violencia sexual"/>
    <s v="No sufrió antes ni durante el año pasado"/>
    <n v="270107"/>
    <s v="Atenciones médicas"/>
    <n v="270107005"/>
    <s v="Otra violencia"/>
    <n v="67739.02125313897"/>
    <n v="33516.97902095379"/>
    <n v="60726.15292270435"/>
  </r>
  <r>
    <n v="13"/>
    <n v="13110"/>
    <s v="Metropolitana"/>
    <s v="La Florida"/>
    <x v="3"/>
    <x v="3"/>
    <n v="2"/>
    <s v="Vida"/>
    <n v="3"/>
    <s v="Violencia sexual"/>
    <s v="Si sufrió antes o durante el año pasado"/>
    <n v="270107"/>
    <s v="Atenciones médicas"/>
    <n v="270107005"/>
    <s v="Otra violencia"/>
    <n v="0"/>
    <n v="1178.607410097346"/>
    <n v="0"/>
  </r>
  <r>
    <n v="13"/>
    <n v="13111"/>
    <s v="Metropolitana"/>
    <s v="La Granja"/>
    <x v="0"/>
    <x v="0"/>
    <n v="1"/>
    <s v="Año"/>
    <n v="1"/>
    <s v="Violencia física"/>
    <s v="No sufrió el año pasado"/>
    <n v="270107"/>
    <s v="Atenciones médicas"/>
    <n v="270107006"/>
    <s v="Violencia Física"/>
    <n v="48992.016275700502"/>
    <n v="22183.279000759023"/>
    <n v="36265.85567584505"/>
  </r>
  <r>
    <n v="13"/>
    <n v="13111"/>
    <s v="Metropolitana"/>
    <s v="La Granja"/>
    <x v="0"/>
    <x v="0"/>
    <n v="1"/>
    <s v="Año"/>
    <n v="1"/>
    <s v="Violencia física"/>
    <s v="Si sufrió el año pasado"/>
    <n v="270107"/>
    <s v="Atenciones médicas"/>
    <n v="270107006"/>
    <s v="Violencia Física"/>
    <n v="20837.828673592059"/>
    <n v="5849.2638980443908"/>
    <n v="0"/>
  </r>
  <r>
    <n v="13"/>
    <n v="13111"/>
    <s v="Metropolitana"/>
    <s v="La Granja"/>
    <x v="0"/>
    <x v="0"/>
    <n v="2"/>
    <s v="Vida"/>
    <n v="1"/>
    <s v="Violencia física"/>
    <s v="No sufrió antes ni durante el año pasado"/>
    <n v="270107"/>
    <s v="Atenciones médicas"/>
    <n v="270107006"/>
    <s v="Violencia Física"/>
    <n v="23541.19786689683"/>
    <n v="12600.92582779491"/>
    <n v="31579.650267495501"/>
  </r>
  <r>
    <n v="13"/>
    <n v="13111"/>
    <s v="Metropolitana"/>
    <s v="La Granja"/>
    <x v="0"/>
    <x v="0"/>
    <n v="2"/>
    <s v="Vida"/>
    <n v="1"/>
    <s v="Violencia física"/>
    <s v="Si sufrió antes o durante el año pasado"/>
    <n v="270107"/>
    <s v="Atenciones médicas"/>
    <n v="270107006"/>
    <s v="Violencia Física"/>
    <n v="46288.647082395735"/>
    <n v="15431.617071008504"/>
    <n v="4686.2054083495468"/>
  </r>
  <r>
    <n v="13"/>
    <n v="13111"/>
    <s v="Metropolitana"/>
    <s v="La Granja"/>
    <x v="1"/>
    <x v="1"/>
    <n v="1"/>
    <s v="Año"/>
    <n v="1"/>
    <s v="Violencia física"/>
    <s v="No sufrió el año pasado"/>
    <n v="270107"/>
    <s v="Atenciones médicas"/>
    <n v="270107006"/>
    <s v="Violencia Física"/>
    <n v="68556.764588021324"/>
    <n v="28032.542898803415"/>
    <n v="36265.85567584505"/>
  </r>
  <r>
    <n v="13"/>
    <n v="13111"/>
    <s v="Metropolitana"/>
    <s v="La Granja"/>
    <x v="1"/>
    <x v="1"/>
    <n v="1"/>
    <s v="Año"/>
    <n v="1"/>
    <s v="Violencia física"/>
    <s v="Si sufrió el año pasado"/>
    <n v="270107"/>
    <s v="Atenciones médicas"/>
    <n v="270107006"/>
    <s v="Violencia Física"/>
    <n v="1273.0803612712309"/>
    <n v="0"/>
    <n v="0"/>
  </r>
  <r>
    <n v="13"/>
    <n v="13111"/>
    <s v="Metropolitana"/>
    <s v="La Granja"/>
    <x v="2"/>
    <x v="2"/>
    <n v="1"/>
    <s v="Año"/>
    <n v="1"/>
    <s v="Violencia física"/>
    <s v="No sufrió el año pasado"/>
    <n v="270107"/>
    <s v="Atenciones médicas"/>
    <n v="270107006"/>
    <s v="Violencia Física"/>
    <n v="48992.016275700502"/>
    <n v="22183.279000759023"/>
    <n v="36265.85567584505"/>
  </r>
  <r>
    <n v="13"/>
    <n v="13111"/>
    <s v="Metropolitana"/>
    <s v="La Granja"/>
    <x v="2"/>
    <x v="2"/>
    <n v="1"/>
    <s v="Año"/>
    <n v="1"/>
    <s v="Violencia física"/>
    <s v="Si sufrió el año pasado"/>
    <n v="270107"/>
    <s v="Atenciones médicas"/>
    <n v="270107006"/>
    <s v="Violencia Física"/>
    <n v="20837.828673592059"/>
    <n v="5849.2638980443908"/>
    <n v="0"/>
  </r>
  <r>
    <n v="13"/>
    <n v="13111"/>
    <s v="Metropolitana"/>
    <s v="La Granja"/>
    <x v="3"/>
    <x v="3"/>
    <n v="2"/>
    <s v="Vida"/>
    <n v="3"/>
    <s v="Violencia sexual"/>
    <s v="No sufrió antes ni durante el año pasado"/>
    <n v="270107"/>
    <s v="Atenciones médicas"/>
    <n v="270107005"/>
    <s v="Otra violencia"/>
    <n v="20837.828673592059"/>
    <n v="18450.1897258393"/>
    <n v="36265.85567584505"/>
  </r>
  <r>
    <n v="13"/>
    <n v="13111"/>
    <s v="Metropolitana"/>
    <s v="La Granja"/>
    <x v="3"/>
    <x v="3"/>
    <n v="2"/>
    <s v="Vida"/>
    <n v="3"/>
    <s v="Violencia sexual"/>
    <s v="Si sufrió antes o durante el año pasado"/>
    <n v="270107"/>
    <s v="Atenciones médicas"/>
    <n v="270107005"/>
    <s v="Otra violencia"/>
    <n v="19564.748312320829"/>
    <n v="2562.7517927075096"/>
    <n v="0"/>
  </r>
  <r>
    <n v="13"/>
    <n v="13112"/>
    <s v="Metropolitana"/>
    <s v="La Pintana"/>
    <x v="0"/>
    <x v="0"/>
    <n v="1"/>
    <s v="Año"/>
    <n v="1"/>
    <s v="Violencia física"/>
    <s v="No sufrió el año pasado"/>
    <n v="270107"/>
    <s v="Atenciones médicas"/>
    <n v="270107006"/>
    <s v="Violencia Física"/>
    <n v="66510.783907092497"/>
    <n v="97317.208129421953"/>
    <n v="43649.383705850472"/>
  </r>
  <r>
    <n v="13"/>
    <n v="13112"/>
    <s v="Metropolitana"/>
    <s v="La Pintana"/>
    <x v="0"/>
    <x v="0"/>
    <n v="1"/>
    <s v="Año"/>
    <n v="1"/>
    <s v="Violencia física"/>
    <s v="Si sufrió el año pasado"/>
    <n v="270107"/>
    <s v="Atenciones médicas"/>
    <n v="270107006"/>
    <s v="Violencia Física"/>
    <n v="0"/>
    <n v="6692.3141509740472"/>
    <n v="4438.5367933731468"/>
  </r>
  <r>
    <n v="13"/>
    <n v="13112"/>
    <s v="Metropolitana"/>
    <s v="La Pintana"/>
    <x v="0"/>
    <x v="0"/>
    <n v="2"/>
    <s v="Vida"/>
    <n v="1"/>
    <s v="Violencia física"/>
    <s v="No sufrió antes ni durante el año pasado"/>
    <n v="270107"/>
    <s v="Atenciones médicas"/>
    <n v="270107006"/>
    <s v="Violencia Física"/>
    <n v="56267.109083367897"/>
    <n v="64855.657332374089"/>
    <n v="23077.374309794865"/>
  </r>
  <r>
    <n v="13"/>
    <n v="13112"/>
    <s v="Metropolitana"/>
    <s v="La Pintana"/>
    <x v="0"/>
    <x v="0"/>
    <n v="2"/>
    <s v="Vida"/>
    <n v="1"/>
    <s v="Violencia física"/>
    <s v="Si sufrió antes o durante el año pasado"/>
    <n v="270107"/>
    <s v="Atenciones médicas"/>
    <n v="270107006"/>
    <s v="Violencia Física"/>
    <n v="10243.674823724596"/>
    <n v="39153.864948021917"/>
    <n v="25010.546189428758"/>
  </r>
  <r>
    <n v="13"/>
    <n v="13112"/>
    <s v="Metropolitana"/>
    <s v="La Pintana"/>
    <x v="1"/>
    <x v="1"/>
    <n v="1"/>
    <s v="Año"/>
    <n v="1"/>
    <s v="Violencia física"/>
    <s v="No sufrió el año pasado"/>
    <n v="270107"/>
    <s v="Atenciones médicas"/>
    <n v="270107006"/>
    <s v="Violencia Física"/>
    <n v="66510.783907092497"/>
    <n v="100546.68641662222"/>
    <n v="43649.383705850472"/>
  </r>
  <r>
    <n v="13"/>
    <n v="13112"/>
    <s v="Metropolitana"/>
    <s v="La Pintana"/>
    <x v="1"/>
    <x v="1"/>
    <n v="1"/>
    <s v="Año"/>
    <n v="1"/>
    <s v="Violencia física"/>
    <s v="Si sufrió el año pasado"/>
    <n v="270107"/>
    <s v="Atenciones médicas"/>
    <n v="270107006"/>
    <s v="Violencia Física"/>
    <n v="0"/>
    <n v="3462.8358637737997"/>
    <n v="4438.5367933731468"/>
  </r>
  <r>
    <n v="13"/>
    <n v="13112"/>
    <s v="Metropolitana"/>
    <s v="La Pintana"/>
    <x v="2"/>
    <x v="2"/>
    <n v="1"/>
    <s v="Año"/>
    <n v="1"/>
    <s v="Violencia física"/>
    <s v="No sufrió el año pasado"/>
    <n v="270107"/>
    <s v="Atenciones médicas"/>
    <n v="270107006"/>
    <s v="Violencia Física"/>
    <n v="66510.783907092497"/>
    <n v="97317.208129421953"/>
    <n v="43649.383705850472"/>
  </r>
  <r>
    <n v="13"/>
    <n v="13112"/>
    <s v="Metropolitana"/>
    <s v="La Pintana"/>
    <x v="2"/>
    <x v="2"/>
    <n v="1"/>
    <s v="Año"/>
    <n v="1"/>
    <s v="Violencia física"/>
    <s v="Si sufrió el año pasado"/>
    <n v="270107"/>
    <s v="Atenciones médicas"/>
    <n v="270107006"/>
    <s v="Violencia Física"/>
    <n v="0"/>
    <n v="6692.3141509740472"/>
    <n v="4438.5367933731468"/>
  </r>
  <r>
    <n v="13"/>
    <n v="13112"/>
    <s v="Metropolitana"/>
    <s v="La Pintana"/>
    <x v="3"/>
    <x v="3"/>
    <n v="2"/>
    <s v="Vida"/>
    <n v="3"/>
    <s v="Violencia sexual"/>
    <s v="No sufrió antes ni durante el año pasado"/>
    <n v="270107"/>
    <s v="Atenciones médicas"/>
    <n v="270107005"/>
    <s v="Otra violencia"/>
    <n v="50784.944006636251"/>
    <n v="73040.378858804572"/>
    <n v="39547.454085240519"/>
  </r>
  <r>
    <n v="13"/>
    <n v="13112"/>
    <s v="Metropolitana"/>
    <s v="La Pintana"/>
    <x v="3"/>
    <x v="3"/>
    <n v="2"/>
    <s v="Vida"/>
    <n v="3"/>
    <s v="Violencia sexual"/>
    <s v="Si sufrió antes o durante el año pasado"/>
    <n v="270107"/>
    <s v="Atenciones médicas"/>
    <n v="270107005"/>
    <s v="Otra violencia"/>
    <n v="0"/>
    <n v="5134.9274354274648"/>
    <n v="8540.4664139831057"/>
  </r>
  <r>
    <n v="13"/>
    <n v="13113"/>
    <s v="Metropolitana"/>
    <s v="La Reina"/>
    <x v="0"/>
    <x v="0"/>
    <n v="1"/>
    <s v="Año"/>
    <n v="1"/>
    <s v="Violencia física"/>
    <s v="No sufrió el año pasado"/>
    <n v="270107"/>
    <s v="Atenciones médicas"/>
    <n v="270107006"/>
    <s v="Violencia Física"/>
    <n v="71956.749905935008"/>
    <n v="34868.825826498796"/>
    <n v="47655.994401529962"/>
  </r>
  <r>
    <n v="13"/>
    <n v="13113"/>
    <s v="Metropolitana"/>
    <s v="La Reina"/>
    <x v="0"/>
    <x v="0"/>
    <n v="2"/>
    <s v="Vida"/>
    <n v="1"/>
    <s v="Violencia física"/>
    <s v="No sufrió antes ni durante el año pasado"/>
    <n v="270107"/>
    <s v="Atenciones médicas"/>
    <n v="270107006"/>
    <s v="Violencia Física"/>
    <n v="59556.013228508622"/>
    <n v="31660.446903952372"/>
    <n v="47655.994401529962"/>
  </r>
  <r>
    <n v="13"/>
    <n v="13113"/>
    <s v="Metropolitana"/>
    <s v="La Reina"/>
    <x v="0"/>
    <x v="0"/>
    <n v="2"/>
    <s v="Vida"/>
    <n v="1"/>
    <s v="Violencia física"/>
    <s v="Si sufrió antes o durante el año pasado"/>
    <n v="270107"/>
    <s v="Atenciones médicas"/>
    <n v="270107006"/>
    <s v="Violencia Física"/>
    <n v="12400.736677426381"/>
    <n v="3208.3789225464261"/>
    <n v="0"/>
  </r>
  <r>
    <n v="13"/>
    <n v="13113"/>
    <s v="Metropolitana"/>
    <s v="La Reina"/>
    <x v="1"/>
    <x v="1"/>
    <n v="1"/>
    <s v="Año"/>
    <n v="1"/>
    <s v="Violencia física"/>
    <s v="No sufrió el año pasado"/>
    <n v="270107"/>
    <s v="Atenciones médicas"/>
    <n v="270107006"/>
    <s v="Violencia Física"/>
    <n v="71956.749905935008"/>
    <n v="34868.825826498796"/>
    <n v="47655.994401529962"/>
  </r>
  <r>
    <n v="13"/>
    <n v="13113"/>
    <s v="Metropolitana"/>
    <s v="La Reina"/>
    <x v="2"/>
    <x v="2"/>
    <n v="1"/>
    <s v="Año"/>
    <n v="1"/>
    <s v="Violencia física"/>
    <s v="No sufrió el año pasado"/>
    <n v="270107"/>
    <s v="Atenciones médicas"/>
    <n v="270107006"/>
    <s v="Violencia Física"/>
    <n v="71956.749905935008"/>
    <n v="34868.825826498796"/>
    <n v="47655.994401529962"/>
  </r>
  <r>
    <n v="13"/>
    <n v="13113"/>
    <s v="Metropolitana"/>
    <s v="La Reina"/>
    <x v="3"/>
    <x v="3"/>
    <n v="2"/>
    <s v="Vida"/>
    <n v="3"/>
    <s v="Violencia sexual"/>
    <s v="No sufrió antes ni durante el año pasado"/>
    <n v="270107"/>
    <s v="Atenciones médicas"/>
    <n v="270107005"/>
    <s v="Otra violencia"/>
    <n v="71956.749905935008"/>
    <n v="20564.346481120527"/>
    <n v="47655.994401529962"/>
  </r>
  <r>
    <n v="13"/>
    <n v="13113"/>
    <s v="Metropolitana"/>
    <s v="La Reina"/>
    <x v="3"/>
    <x v="3"/>
    <n v="2"/>
    <s v="Vida"/>
    <n v="3"/>
    <s v="Violencia sexual"/>
    <s v="Si sufrió antes o durante el año pasado"/>
    <n v="270107"/>
    <s v="Atenciones médicas"/>
    <n v="270107005"/>
    <s v="Otra violencia"/>
    <n v="0"/>
    <n v="4679.3425777389948"/>
    <n v="0"/>
  </r>
  <r>
    <n v="13"/>
    <n v="13114"/>
    <s v="Metropolitana"/>
    <s v="Las Condes"/>
    <x v="0"/>
    <x v="0"/>
    <n v="1"/>
    <s v="Año"/>
    <n v="1"/>
    <s v="Violencia física"/>
    <s v="No sufrió el año pasado"/>
    <n v="270107"/>
    <s v="Atenciones médicas"/>
    <n v="270107006"/>
    <s v="Violencia Física"/>
    <n v="66853.359456811813"/>
    <n v="51591.360663579588"/>
    <n v="87117.284777507026"/>
  </r>
  <r>
    <n v="13"/>
    <n v="13114"/>
    <s v="Metropolitana"/>
    <s v="Las Condes"/>
    <x v="0"/>
    <x v="0"/>
    <n v="1"/>
    <s v="Año"/>
    <n v="1"/>
    <s v="Violencia física"/>
    <s v="Si sufrió el año pasado"/>
    <n v="270107"/>
    <s v="Atenciones médicas"/>
    <n v="270107006"/>
    <s v="Violencia Física"/>
    <n v="0"/>
    <n v="1941.4424874910164"/>
    <n v="0"/>
  </r>
  <r>
    <n v="13"/>
    <n v="13114"/>
    <s v="Metropolitana"/>
    <s v="Las Condes"/>
    <x v="0"/>
    <x v="0"/>
    <n v="2"/>
    <s v="Vida"/>
    <n v="1"/>
    <s v="Violencia física"/>
    <s v="No sufrió antes ni durante el año pasado"/>
    <n v="270107"/>
    <s v="Atenciones médicas"/>
    <n v="270107006"/>
    <s v="Violencia Física"/>
    <n v="63126.710130729996"/>
    <n v="43879.178054796685"/>
    <n v="83819.686580263777"/>
  </r>
  <r>
    <n v="13"/>
    <n v="13114"/>
    <s v="Metropolitana"/>
    <s v="Las Condes"/>
    <x v="0"/>
    <x v="0"/>
    <n v="2"/>
    <s v="Vida"/>
    <n v="1"/>
    <s v="Violencia física"/>
    <s v="Si sufrió antes o durante el año pasado"/>
    <n v="270107"/>
    <s v="Atenciones médicas"/>
    <n v="270107006"/>
    <s v="Violencia Física"/>
    <n v="3726.6493260818161"/>
    <n v="9653.6250962739196"/>
    <n v="3297.598197243256"/>
  </r>
  <r>
    <n v="13"/>
    <n v="13114"/>
    <s v="Metropolitana"/>
    <s v="Las Condes"/>
    <x v="1"/>
    <x v="1"/>
    <n v="1"/>
    <s v="Año"/>
    <n v="1"/>
    <s v="Violencia física"/>
    <s v="No sufrió el año pasado"/>
    <n v="270107"/>
    <s v="Atenciones médicas"/>
    <n v="270107006"/>
    <s v="Violencia Física"/>
    <n v="66853.359456811813"/>
    <n v="53532.803151070606"/>
    <n v="87117.284777507026"/>
  </r>
  <r>
    <n v="13"/>
    <n v="13114"/>
    <s v="Metropolitana"/>
    <s v="Las Condes"/>
    <x v="2"/>
    <x v="2"/>
    <n v="1"/>
    <s v="Año"/>
    <n v="1"/>
    <s v="Violencia física"/>
    <s v="No sufrió el año pasado"/>
    <n v="270107"/>
    <s v="Atenciones médicas"/>
    <n v="270107006"/>
    <s v="Violencia Física"/>
    <n v="66853.359456811813"/>
    <n v="51591.360663579588"/>
    <n v="87117.284777507026"/>
  </r>
  <r>
    <n v="13"/>
    <n v="13114"/>
    <s v="Metropolitana"/>
    <s v="Las Condes"/>
    <x v="2"/>
    <x v="2"/>
    <n v="1"/>
    <s v="Año"/>
    <n v="1"/>
    <s v="Violencia física"/>
    <s v="Si sufrió el año pasado"/>
    <n v="270107"/>
    <s v="Atenciones médicas"/>
    <n v="270107006"/>
    <s v="Violencia Física"/>
    <n v="0"/>
    <n v="1941.4424874910164"/>
    <n v="0"/>
  </r>
  <r>
    <n v="13"/>
    <n v="13114"/>
    <s v="Metropolitana"/>
    <s v="Las Condes"/>
    <x v="3"/>
    <x v="3"/>
    <n v="2"/>
    <s v="Vida"/>
    <n v="3"/>
    <s v="Violencia sexual"/>
    <s v="No sufrió antes ni durante el año pasado"/>
    <n v="270107"/>
    <s v="Atenciones médicas"/>
    <n v="270107005"/>
    <s v="Otra violencia"/>
    <n v="55120.764787352637"/>
    <n v="28386.234621689138"/>
    <n v="81492.352574673059"/>
  </r>
  <r>
    <n v="13"/>
    <n v="13114"/>
    <s v="Metropolitana"/>
    <s v="Las Condes"/>
    <x v="3"/>
    <x v="3"/>
    <n v="2"/>
    <s v="Vida"/>
    <n v="3"/>
    <s v="Violencia sexual"/>
    <s v="Si sufrió antes o durante el año pasado"/>
    <n v="270107"/>
    <s v="Atenciones médicas"/>
    <n v="270107005"/>
    <s v="Otra violencia"/>
    <n v="3726.6493260818161"/>
    <n v="2294.2824770397297"/>
    <n v="5624.9322028339839"/>
  </r>
  <r>
    <n v="13"/>
    <n v="13115"/>
    <s v="Metropolitana"/>
    <s v="Lo Barnechea"/>
    <x v="0"/>
    <x v="0"/>
    <n v="1"/>
    <s v="Año"/>
    <n v="1"/>
    <s v="Violencia física"/>
    <s v="No sufrió el año pasado"/>
    <n v="270107"/>
    <s v="Atenciones médicas"/>
    <n v="270107006"/>
    <s v="Violencia Física"/>
    <n v="54103.128438924694"/>
    <n v="48462.630335505804"/>
    <n v="22657.936024388666"/>
  </r>
  <r>
    <n v="13"/>
    <n v="13115"/>
    <s v="Metropolitana"/>
    <s v="Lo Barnechea"/>
    <x v="0"/>
    <x v="0"/>
    <n v="2"/>
    <s v="Vida"/>
    <n v="1"/>
    <s v="Violencia física"/>
    <s v="No sufrió antes ni durante el año pasado"/>
    <n v="270107"/>
    <s v="Atenciones médicas"/>
    <n v="270107006"/>
    <s v="Violencia Física"/>
    <n v="34171.120892941362"/>
    <n v="42800.671211783549"/>
    <n v="22657.936024388666"/>
  </r>
  <r>
    <n v="13"/>
    <n v="13115"/>
    <s v="Metropolitana"/>
    <s v="Lo Barnechea"/>
    <x v="0"/>
    <x v="0"/>
    <n v="2"/>
    <s v="Vida"/>
    <n v="1"/>
    <s v="Violencia física"/>
    <s v="Si sufrió antes o durante el año pasado"/>
    <n v="270107"/>
    <s v="Atenciones médicas"/>
    <n v="270107006"/>
    <s v="Violencia Física"/>
    <n v="19932.007545983335"/>
    <n v="5661.9591237222576"/>
    <n v="0"/>
  </r>
  <r>
    <n v="13"/>
    <n v="13115"/>
    <s v="Metropolitana"/>
    <s v="Lo Barnechea"/>
    <x v="1"/>
    <x v="1"/>
    <n v="1"/>
    <s v="Año"/>
    <n v="1"/>
    <s v="Violencia física"/>
    <s v="No sufrió el año pasado"/>
    <n v="270107"/>
    <s v="Atenciones médicas"/>
    <n v="270107006"/>
    <s v="Violencia Física"/>
    <n v="54103.128438924694"/>
    <n v="48462.630335505804"/>
    <n v="22657.936024388666"/>
  </r>
  <r>
    <n v="13"/>
    <n v="13115"/>
    <s v="Metropolitana"/>
    <s v="Lo Barnechea"/>
    <x v="2"/>
    <x v="2"/>
    <n v="1"/>
    <s v="Año"/>
    <n v="1"/>
    <s v="Violencia física"/>
    <s v="No sufrió el año pasado"/>
    <n v="270107"/>
    <s v="Atenciones médicas"/>
    <n v="270107006"/>
    <s v="Violencia Física"/>
    <n v="54103.128438924694"/>
    <n v="48462.630335505804"/>
    <n v="22657.936024388666"/>
  </r>
  <r>
    <n v="13"/>
    <n v="13115"/>
    <s v="Metropolitana"/>
    <s v="Lo Barnechea"/>
    <x v="3"/>
    <x v="3"/>
    <n v="2"/>
    <s v="Vida"/>
    <n v="3"/>
    <s v="Violencia sexual"/>
    <s v="No sufrió antes ni durante el año pasado"/>
    <n v="270107"/>
    <s v="Atenciones médicas"/>
    <n v="270107005"/>
    <s v="Otra violencia"/>
    <n v="34171.120892941362"/>
    <n v="27645.373287947568"/>
    <n v="22657.936024388666"/>
  </r>
  <r>
    <n v="13"/>
    <n v="13115"/>
    <s v="Metropolitana"/>
    <s v="Lo Barnechea"/>
    <x v="3"/>
    <x v="3"/>
    <n v="2"/>
    <s v="Vida"/>
    <n v="3"/>
    <s v="Violencia sexual"/>
    <s v="Si sufrió antes o durante el año pasado"/>
    <n v="270107"/>
    <s v="Atenciones médicas"/>
    <n v="270107005"/>
    <s v="Otra violencia"/>
    <n v="0"/>
    <n v="6461.4710618546997"/>
    <n v="0"/>
  </r>
  <r>
    <n v="13"/>
    <n v="13116"/>
    <s v="Metropolitana"/>
    <s v="Lo Espejo"/>
    <x v="0"/>
    <x v="0"/>
    <n v="1"/>
    <s v="Año"/>
    <n v="1"/>
    <s v="Violencia física"/>
    <s v="No sufrió el año pasado"/>
    <n v="270107"/>
    <s v="Atenciones médicas"/>
    <n v="270107006"/>
    <s v="Violencia Física"/>
    <n v="67276.971332701141"/>
    <n v="88525.134185401927"/>
    <n v="26983.75401765907"/>
  </r>
  <r>
    <n v="13"/>
    <n v="13116"/>
    <s v="Metropolitana"/>
    <s v="Lo Espejo"/>
    <x v="0"/>
    <x v="0"/>
    <n v="2"/>
    <s v="Vida"/>
    <n v="1"/>
    <s v="Violencia física"/>
    <s v="No sufrió antes ni durante el año pasado"/>
    <n v="270107"/>
    <s v="Atenciones médicas"/>
    <n v="270107006"/>
    <s v="Violencia Física"/>
    <n v="67276.971332701141"/>
    <n v="88525.134185401927"/>
    <n v="26983.75401765907"/>
  </r>
  <r>
    <n v="13"/>
    <n v="13116"/>
    <s v="Metropolitana"/>
    <s v="Lo Espejo"/>
    <x v="1"/>
    <x v="1"/>
    <n v="1"/>
    <s v="Año"/>
    <n v="1"/>
    <s v="Violencia física"/>
    <s v="No sufrió el año pasado"/>
    <n v="270107"/>
    <s v="Atenciones médicas"/>
    <n v="270107006"/>
    <s v="Violencia Física"/>
    <n v="67276.971332701141"/>
    <n v="88525.134185401927"/>
    <n v="26983.75401765907"/>
  </r>
  <r>
    <n v="13"/>
    <n v="13116"/>
    <s v="Metropolitana"/>
    <s v="Lo Espejo"/>
    <x v="2"/>
    <x v="2"/>
    <n v="1"/>
    <s v="Año"/>
    <n v="1"/>
    <s v="Violencia física"/>
    <s v="No sufrió el año pasado"/>
    <n v="270107"/>
    <s v="Atenciones médicas"/>
    <n v="270107006"/>
    <s v="Violencia Física"/>
    <n v="67276.971332701141"/>
    <n v="88525.134185401927"/>
    <n v="26983.75401765907"/>
  </r>
  <r>
    <n v="13"/>
    <n v="13116"/>
    <s v="Metropolitana"/>
    <s v="Lo Espejo"/>
    <x v="3"/>
    <x v="3"/>
    <n v="2"/>
    <s v="Vida"/>
    <n v="3"/>
    <s v="Violencia sexual"/>
    <s v="No sufrió antes ni durante el año pasado"/>
    <n v="270107"/>
    <s v="Atenciones médicas"/>
    <n v="270107005"/>
    <s v="Otra violencia"/>
    <n v="67276.971332701141"/>
    <n v="53416.984881865246"/>
    <n v="19678.179278555326"/>
  </r>
  <r>
    <n v="13"/>
    <n v="13116"/>
    <s v="Metropolitana"/>
    <s v="Lo Espejo"/>
    <x v="3"/>
    <x v="3"/>
    <n v="2"/>
    <s v="Vida"/>
    <n v="3"/>
    <s v="Violencia sexual"/>
    <s v="Si sufrió antes o durante el año pasado"/>
    <n v="270107"/>
    <s v="Atenciones médicas"/>
    <n v="270107005"/>
    <s v="Otra violencia"/>
    <n v="0"/>
    <n v="0"/>
    <n v="7305.5747391037448"/>
  </r>
  <r>
    <n v="13"/>
    <n v="13117"/>
    <s v="Metropolitana"/>
    <s v="Lo Prado"/>
    <x v="0"/>
    <x v="0"/>
    <n v="1"/>
    <s v="Año"/>
    <n v="1"/>
    <s v="Violencia física"/>
    <s v="No sufrió el año pasado"/>
    <n v="270107"/>
    <s v="Atenciones médicas"/>
    <n v="270107006"/>
    <s v="Violencia Física"/>
    <n v="62360.624704212023"/>
    <n v="38381.972222659322"/>
    <n v="40241.511148988771"/>
  </r>
  <r>
    <n v="13"/>
    <n v="13117"/>
    <s v="Metropolitana"/>
    <s v="Lo Prado"/>
    <x v="0"/>
    <x v="0"/>
    <n v="1"/>
    <s v="Año"/>
    <n v="1"/>
    <s v="Violencia física"/>
    <s v="Si sufrió el año pasado"/>
    <n v="270107"/>
    <s v="Atenciones médicas"/>
    <n v="270107006"/>
    <s v="Violencia Física"/>
    <n v="7657.3592049219124"/>
    <n v="0"/>
    <n v="7100.4954801618824"/>
  </r>
  <r>
    <n v="13"/>
    <n v="13117"/>
    <s v="Metropolitana"/>
    <s v="Lo Prado"/>
    <x v="0"/>
    <x v="0"/>
    <n v="2"/>
    <s v="Vida"/>
    <n v="1"/>
    <s v="Violencia física"/>
    <s v="No sufrió antes ni durante el año pasado"/>
    <n v="270107"/>
    <s v="Atenciones médicas"/>
    <n v="270107006"/>
    <s v="Violencia Física"/>
    <n v="62360.624704212023"/>
    <n v="25328.935318127918"/>
    <n v="37687.068503998067"/>
  </r>
  <r>
    <n v="13"/>
    <n v="13117"/>
    <s v="Metropolitana"/>
    <s v="Lo Prado"/>
    <x v="0"/>
    <x v="0"/>
    <n v="2"/>
    <s v="Vida"/>
    <n v="1"/>
    <s v="Violencia física"/>
    <s v="Si sufrió antes o durante el año pasado"/>
    <n v="270107"/>
    <s v="Atenciones médicas"/>
    <n v="270107006"/>
    <s v="Violencia Física"/>
    <n v="7657.3592049219124"/>
    <n v="13053.036904531409"/>
    <n v="9654.9381251525829"/>
  </r>
  <r>
    <n v="13"/>
    <n v="13117"/>
    <s v="Metropolitana"/>
    <s v="Lo Prado"/>
    <x v="1"/>
    <x v="1"/>
    <n v="1"/>
    <s v="Año"/>
    <n v="1"/>
    <s v="Violencia física"/>
    <s v="No sufrió el año pasado"/>
    <n v="270107"/>
    <s v="Atenciones médicas"/>
    <n v="270107006"/>
    <s v="Violencia Física"/>
    <n v="70017.983909133938"/>
    <n v="38381.972222659322"/>
    <n v="47342.006629150652"/>
  </r>
  <r>
    <n v="13"/>
    <n v="13117"/>
    <s v="Metropolitana"/>
    <s v="Lo Prado"/>
    <x v="2"/>
    <x v="2"/>
    <n v="1"/>
    <s v="Año"/>
    <n v="1"/>
    <s v="Violencia física"/>
    <s v="No sufrió el año pasado"/>
    <n v="270107"/>
    <s v="Atenciones médicas"/>
    <n v="270107006"/>
    <s v="Violencia Física"/>
    <n v="62360.624704212023"/>
    <n v="38381.972222659322"/>
    <n v="40241.511148988771"/>
  </r>
  <r>
    <n v="13"/>
    <n v="13117"/>
    <s v="Metropolitana"/>
    <s v="Lo Prado"/>
    <x v="2"/>
    <x v="2"/>
    <n v="1"/>
    <s v="Año"/>
    <n v="1"/>
    <s v="Violencia física"/>
    <s v="Si sufrió el año pasado"/>
    <n v="270107"/>
    <s v="Atenciones médicas"/>
    <n v="270107006"/>
    <s v="Violencia Física"/>
    <n v="7657.3592049219124"/>
    <n v="0"/>
    <n v="7100.4954801618824"/>
  </r>
  <r>
    <n v="13"/>
    <n v="13117"/>
    <s v="Metropolitana"/>
    <s v="Lo Prado"/>
    <x v="3"/>
    <x v="3"/>
    <n v="2"/>
    <s v="Vida"/>
    <n v="3"/>
    <s v="Violencia sexual"/>
    <s v="No sufrió antes ni durante el año pasado"/>
    <n v="270107"/>
    <s v="Atenciones médicas"/>
    <n v="270107005"/>
    <s v="Otra violencia"/>
    <n v="19693.327023189777"/>
    <n v="22432.587363995703"/>
    <n v="47342.006629150652"/>
  </r>
  <r>
    <n v="13"/>
    <n v="13117"/>
    <s v="Metropolitana"/>
    <s v="Lo Prado"/>
    <x v="3"/>
    <x v="3"/>
    <n v="2"/>
    <s v="Vida"/>
    <n v="3"/>
    <s v="Violencia sexual"/>
    <s v="Si sufrió antes o durante el año pasado"/>
    <n v="270107"/>
    <s v="Atenciones médicas"/>
    <n v="270107005"/>
    <s v="Otra violencia"/>
    <n v="0"/>
    <n v="5407.9884856371873"/>
    <n v="0"/>
  </r>
  <r>
    <n v="13"/>
    <n v="13118"/>
    <s v="Metropolitana"/>
    <s v="Macul"/>
    <x v="0"/>
    <x v="0"/>
    <n v="1"/>
    <s v="Año"/>
    <n v="1"/>
    <s v="Violencia física"/>
    <s v="No sufrió el año pasado"/>
    <n v="270107"/>
    <s v="Atenciones médicas"/>
    <n v="270107006"/>
    <s v="Violencia Física"/>
    <n v="65822.329716302789"/>
    <n v="66888.790905991584"/>
    <n v="90294.024655580433"/>
  </r>
  <r>
    <n v="13"/>
    <n v="13118"/>
    <s v="Metropolitana"/>
    <s v="Macul"/>
    <x v="0"/>
    <x v="0"/>
    <n v="1"/>
    <s v="Año"/>
    <n v="1"/>
    <s v="Violencia física"/>
    <s v="Si sufrió el año pasado"/>
    <n v="270107"/>
    <s v="Atenciones médicas"/>
    <n v="270107006"/>
    <s v="Violencia Física"/>
    <n v="0"/>
    <n v="3678.567314977784"/>
    <n v="0"/>
  </r>
  <r>
    <n v="13"/>
    <n v="13118"/>
    <s v="Metropolitana"/>
    <s v="Macul"/>
    <x v="0"/>
    <x v="0"/>
    <n v="2"/>
    <s v="Vida"/>
    <n v="1"/>
    <s v="Violencia física"/>
    <s v="No sufrió antes ni durante el año pasado"/>
    <n v="270107"/>
    <s v="Atenciones médicas"/>
    <n v="270107006"/>
    <s v="Violencia Física"/>
    <n v="48406.654464635903"/>
    <n v="33714.72978570516"/>
    <n v="78589.61182038195"/>
  </r>
  <r>
    <n v="13"/>
    <n v="13118"/>
    <s v="Metropolitana"/>
    <s v="Macul"/>
    <x v="0"/>
    <x v="0"/>
    <n v="2"/>
    <s v="Vida"/>
    <n v="1"/>
    <s v="Violencia física"/>
    <s v="Si sufrió antes o durante el año pasado"/>
    <n v="270107"/>
    <s v="Atenciones médicas"/>
    <n v="270107006"/>
    <s v="Violencia Física"/>
    <n v="17415.675251666886"/>
    <n v="36852.628435264196"/>
    <n v="9729.707151419967"/>
  </r>
  <r>
    <n v="13"/>
    <n v="13118"/>
    <s v="Metropolitana"/>
    <s v="Macul"/>
    <x v="1"/>
    <x v="1"/>
    <n v="1"/>
    <s v="Año"/>
    <n v="1"/>
    <s v="Violencia física"/>
    <s v="No sufrió el año pasado"/>
    <n v="270107"/>
    <s v="Atenciones médicas"/>
    <n v="270107006"/>
    <s v="Violencia Física"/>
    <n v="65822.329716302789"/>
    <n v="70567.358220969356"/>
    <n v="90294.024655580433"/>
  </r>
  <r>
    <n v="13"/>
    <n v="13118"/>
    <s v="Metropolitana"/>
    <s v="Macul"/>
    <x v="2"/>
    <x v="2"/>
    <n v="1"/>
    <s v="Año"/>
    <n v="1"/>
    <s v="Violencia física"/>
    <s v="No sufrió el año pasado"/>
    <n v="270107"/>
    <s v="Atenciones médicas"/>
    <n v="270107006"/>
    <s v="Violencia Física"/>
    <n v="65822.329716302789"/>
    <n v="66888.790905991584"/>
    <n v="90294.024655580433"/>
  </r>
  <r>
    <n v="13"/>
    <n v="13118"/>
    <s v="Metropolitana"/>
    <s v="Macul"/>
    <x v="2"/>
    <x v="2"/>
    <n v="1"/>
    <s v="Año"/>
    <n v="1"/>
    <s v="Violencia física"/>
    <s v="Si sufrió el año pasado"/>
    <n v="270107"/>
    <s v="Atenciones médicas"/>
    <n v="270107006"/>
    <s v="Violencia Física"/>
    <n v="0"/>
    <n v="3678.567314977784"/>
    <n v="0"/>
  </r>
  <r>
    <n v="13"/>
    <n v="13118"/>
    <s v="Metropolitana"/>
    <s v="Macul"/>
    <x v="3"/>
    <x v="3"/>
    <n v="2"/>
    <s v="Vida"/>
    <n v="3"/>
    <s v="Violencia sexual"/>
    <s v="No sufrió antes ni durante el año pasado"/>
    <n v="270107"/>
    <s v="Atenciones médicas"/>
    <n v="270107005"/>
    <s v="Otra violencia"/>
    <n v="47511.112563733819"/>
    <n v="44342.81566558245"/>
    <n v="71426.641161001782"/>
  </r>
  <r>
    <n v="13"/>
    <n v="13118"/>
    <s v="Metropolitana"/>
    <s v="Macul"/>
    <x v="3"/>
    <x v="3"/>
    <n v="2"/>
    <s v="Vida"/>
    <n v="3"/>
    <s v="Violencia sexual"/>
    <s v="Si sufrió antes o durante el año pasado"/>
    <n v="270107"/>
    <s v="Atenciones médicas"/>
    <n v="270107005"/>
    <s v="Otra violencia"/>
    <n v="0"/>
    <n v="4386.3264679777676"/>
    <n v="5302.945390617273"/>
  </r>
  <r>
    <n v="13"/>
    <n v="13119"/>
    <s v="Metropolitana"/>
    <s v="Maipú"/>
    <x v="0"/>
    <x v="0"/>
    <n v="1"/>
    <s v="Año"/>
    <n v="1"/>
    <s v="Violencia física"/>
    <s v="No sufrió el año pasado"/>
    <n v="270107"/>
    <s v="Atenciones médicas"/>
    <n v="270107006"/>
    <s v="Violencia Física"/>
    <n v="57408.324074990742"/>
    <n v="66517.242495993894"/>
    <n v="75539.998646484673"/>
  </r>
  <r>
    <n v="13"/>
    <n v="13119"/>
    <s v="Metropolitana"/>
    <s v="Maipú"/>
    <x v="0"/>
    <x v="0"/>
    <n v="1"/>
    <s v="Año"/>
    <n v="1"/>
    <s v="Violencia física"/>
    <s v="Si sufrió el año pasado"/>
    <n v="270107"/>
    <s v="Atenciones médicas"/>
    <n v="270107006"/>
    <s v="Violencia Física"/>
    <n v="3254.5365878699213"/>
    <n v="5851.7652075460301"/>
    <n v="1293.5280291296433"/>
  </r>
  <r>
    <n v="13"/>
    <n v="13119"/>
    <s v="Metropolitana"/>
    <s v="Maipú"/>
    <x v="0"/>
    <x v="0"/>
    <n v="2"/>
    <s v="Vida"/>
    <n v="1"/>
    <s v="Violencia física"/>
    <s v="No sufrió antes ni durante el año pasado"/>
    <n v="270107"/>
    <s v="Atenciones médicas"/>
    <n v="270107006"/>
    <s v="Violencia Física"/>
    <n v="52695.919362586028"/>
    <n v="60374.051082167927"/>
    <n v="66401.014125109665"/>
  </r>
  <r>
    <n v="13"/>
    <n v="13119"/>
    <s v="Metropolitana"/>
    <s v="Maipú"/>
    <x v="0"/>
    <x v="0"/>
    <n v="2"/>
    <s v="Vida"/>
    <n v="1"/>
    <s v="Violencia física"/>
    <s v="Si sufrió antes o durante el año pasado"/>
    <n v="270107"/>
    <s v="Atenciones médicas"/>
    <n v="270107006"/>
    <s v="Violencia Física"/>
    <n v="7966.9413002746332"/>
    <n v="11994.956621371972"/>
    <n v="10432.512550504607"/>
  </r>
  <r>
    <n v="13"/>
    <n v="13119"/>
    <s v="Metropolitana"/>
    <s v="Maipú"/>
    <x v="1"/>
    <x v="1"/>
    <n v="1"/>
    <s v="Año"/>
    <n v="1"/>
    <s v="Violencia física"/>
    <s v="No sufrió el año pasado"/>
    <n v="270107"/>
    <s v="Atenciones médicas"/>
    <n v="270107006"/>
    <s v="Violencia Física"/>
    <n v="60662.860662860665"/>
    <n v="72369.00770353993"/>
    <n v="76833.52667561431"/>
  </r>
  <r>
    <n v="13"/>
    <n v="13119"/>
    <s v="Metropolitana"/>
    <s v="Maipú"/>
    <x v="2"/>
    <x v="2"/>
    <n v="1"/>
    <s v="Año"/>
    <n v="1"/>
    <s v="Violencia física"/>
    <s v="No sufrió el año pasado"/>
    <n v="270107"/>
    <s v="Atenciones médicas"/>
    <n v="270107006"/>
    <s v="Violencia Física"/>
    <n v="57408.324074990742"/>
    <n v="66517.242495993894"/>
    <n v="75539.998646484673"/>
  </r>
  <r>
    <n v="13"/>
    <n v="13119"/>
    <s v="Metropolitana"/>
    <s v="Maipú"/>
    <x v="2"/>
    <x v="2"/>
    <n v="1"/>
    <s v="Año"/>
    <n v="1"/>
    <s v="Violencia física"/>
    <s v="Si sufrió el año pasado"/>
    <n v="270107"/>
    <s v="Atenciones médicas"/>
    <n v="270107006"/>
    <s v="Violencia Física"/>
    <n v="3254.5365878699213"/>
    <n v="5851.7652075460301"/>
    <n v="1293.5280291296433"/>
  </r>
  <r>
    <n v="13"/>
    <n v="13119"/>
    <s v="Metropolitana"/>
    <s v="Maipú"/>
    <x v="3"/>
    <x v="3"/>
    <n v="2"/>
    <s v="Vida"/>
    <n v="3"/>
    <s v="Violencia sexual"/>
    <s v="No sufrió antes ni durante el año pasado"/>
    <n v="270107"/>
    <s v="Atenciones médicas"/>
    <n v="270107005"/>
    <s v="Otra violencia"/>
    <n v="51452.918119584785"/>
    <n v="41566.74323842609"/>
    <n v="66386.810875318435"/>
  </r>
  <r>
    <n v="13"/>
    <n v="13119"/>
    <s v="Metropolitana"/>
    <s v="Maipú"/>
    <x v="3"/>
    <x v="3"/>
    <n v="2"/>
    <s v="Vida"/>
    <n v="3"/>
    <s v="Violencia sexual"/>
    <s v="Si sufrió antes o durante el año pasado"/>
    <n v="270107"/>
    <s v="Atenciones médicas"/>
    <n v="270107005"/>
    <s v="Otra violencia"/>
    <n v="1141.4344747678081"/>
    <n v="1098.6634191639769"/>
    <n v="7709.1195163862903"/>
  </r>
  <r>
    <n v="13"/>
    <n v="13120"/>
    <s v="Metropolitana"/>
    <s v="Ñuñoa"/>
    <x v="0"/>
    <x v="0"/>
    <n v="1"/>
    <s v="Año"/>
    <n v="1"/>
    <s v="Violencia física"/>
    <s v="No sufrió el año pasado"/>
    <n v="270107"/>
    <s v="Atenciones médicas"/>
    <n v="270107006"/>
    <s v="Violencia Física"/>
    <n v="61755.727368691332"/>
    <n v="33793.612700455124"/>
    <n v="60101.197691560599"/>
  </r>
  <r>
    <n v="13"/>
    <n v="13120"/>
    <s v="Metropolitana"/>
    <s v="Ñuñoa"/>
    <x v="0"/>
    <x v="0"/>
    <n v="1"/>
    <s v="Año"/>
    <n v="1"/>
    <s v="Violencia física"/>
    <s v="Si sufrió el año pasado"/>
    <n v="270107"/>
    <s v="Atenciones médicas"/>
    <n v="270107006"/>
    <s v="Violencia Física"/>
    <n v="0"/>
    <n v="0"/>
    <n v="2260.4788585945512"/>
  </r>
  <r>
    <n v="13"/>
    <n v="13120"/>
    <s v="Metropolitana"/>
    <s v="Ñuñoa"/>
    <x v="0"/>
    <x v="0"/>
    <n v="2"/>
    <s v="Vida"/>
    <n v="1"/>
    <s v="Violencia física"/>
    <s v="No sufrió antes ni durante el año pasado"/>
    <n v="270107"/>
    <s v="Atenciones médicas"/>
    <n v="270107006"/>
    <s v="Violencia Física"/>
    <n v="61755.727368691332"/>
    <n v="29982.093000700272"/>
    <n v="36863.879955845812"/>
  </r>
  <r>
    <n v="13"/>
    <n v="13120"/>
    <s v="Metropolitana"/>
    <s v="Ñuñoa"/>
    <x v="0"/>
    <x v="0"/>
    <n v="2"/>
    <s v="Vida"/>
    <n v="1"/>
    <s v="Violencia física"/>
    <s v="Si sufrió antes o durante el año pasado"/>
    <n v="270107"/>
    <s v="Atenciones médicas"/>
    <n v="270107006"/>
    <s v="Violencia Física"/>
    <n v="0"/>
    <n v="3811.5196997548605"/>
    <n v="25497.79659430934"/>
  </r>
  <r>
    <n v="13"/>
    <n v="13120"/>
    <s v="Metropolitana"/>
    <s v="Ñuñoa"/>
    <x v="1"/>
    <x v="1"/>
    <n v="1"/>
    <s v="Año"/>
    <n v="1"/>
    <s v="Violencia física"/>
    <s v="No sufrió el año pasado"/>
    <n v="270107"/>
    <s v="Atenciones médicas"/>
    <n v="270107006"/>
    <s v="Violencia Física"/>
    <n v="61755.727368691332"/>
    <n v="33793.612700455124"/>
    <n v="62361.676550155156"/>
  </r>
  <r>
    <n v="13"/>
    <n v="13120"/>
    <s v="Metropolitana"/>
    <s v="Ñuñoa"/>
    <x v="2"/>
    <x v="2"/>
    <n v="1"/>
    <s v="Año"/>
    <n v="1"/>
    <s v="Violencia física"/>
    <s v="No sufrió el año pasado"/>
    <n v="270107"/>
    <s v="Atenciones médicas"/>
    <n v="270107006"/>
    <s v="Violencia Física"/>
    <n v="61755.727368691332"/>
    <n v="33793.612700455124"/>
    <n v="60101.197691560599"/>
  </r>
  <r>
    <n v="13"/>
    <n v="13120"/>
    <s v="Metropolitana"/>
    <s v="Ñuñoa"/>
    <x v="2"/>
    <x v="2"/>
    <n v="1"/>
    <s v="Año"/>
    <n v="1"/>
    <s v="Violencia física"/>
    <s v="Si sufrió el año pasado"/>
    <n v="270107"/>
    <s v="Atenciones médicas"/>
    <n v="270107006"/>
    <s v="Violencia Física"/>
    <n v="0"/>
    <n v="0"/>
    <n v="2260.4788585945512"/>
  </r>
  <r>
    <n v="13"/>
    <n v="13120"/>
    <s v="Metropolitana"/>
    <s v="Ñuñoa"/>
    <x v="3"/>
    <x v="3"/>
    <n v="2"/>
    <s v="Vida"/>
    <n v="3"/>
    <s v="Violencia sexual"/>
    <s v="No sufrió antes ni durante el año pasado"/>
    <n v="270107"/>
    <s v="Atenciones médicas"/>
    <n v="270107005"/>
    <s v="Otra violencia"/>
    <n v="26625.964071400722"/>
    <n v="22481.924146075995"/>
    <n v="50431.2124274776"/>
  </r>
  <r>
    <n v="13"/>
    <n v="13120"/>
    <s v="Metropolitana"/>
    <s v="Ñuñoa"/>
    <x v="3"/>
    <x v="3"/>
    <n v="2"/>
    <s v="Vida"/>
    <n v="3"/>
    <s v="Violencia sexual"/>
    <s v="Si sufrió antes o durante el año pasado"/>
    <n v="270107"/>
    <s v="Atenciones médicas"/>
    <n v="270107005"/>
    <s v="Otra violencia"/>
    <n v="0"/>
    <n v="2419.9906920023304"/>
    <n v="11930.464122677542"/>
  </r>
  <r>
    <n v="13"/>
    <n v="13121"/>
    <s v="Metropolitana"/>
    <s v="Pedro Aguirre Cerda"/>
    <x v="0"/>
    <x v="0"/>
    <n v="1"/>
    <s v="Año"/>
    <n v="1"/>
    <s v="Violencia física"/>
    <s v="No sufrió el año pasado"/>
    <n v="270107"/>
    <s v="Atenciones médicas"/>
    <n v="270107006"/>
    <s v="Violencia Física"/>
    <n v="68287.899934632442"/>
    <n v="59472.854141755925"/>
    <n v="118836.14045927186"/>
  </r>
  <r>
    <n v="13"/>
    <n v="13121"/>
    <s v="Metropolitana"/>
    <s v="Pedro Aguirre Cerda"/>
    <x v="0"/>
    <x v="0"/>
    <n v="1"/>
    <s v="Año"/>
    <n v="1"/>
    <s v="Violencia física"/>
    <s v="Si sufrió el año pasado"/>
    <n v="270107"/>
    <s v="Atenciones médicas"/>
    <n v="270107006"/>
    <s v="Violencia Física"/>
    <n v="0"/>
    <n v="0"/>
    <n v="5341.3266903240574"/>
  </r>
  <r>
    <n v="13"/>
    <n v="13121"/>
    <s v="Metropolitana"/>
    <s v="Pedro Aguirre Cerda"/>
    <x v="0"/>
    <x v="0"/>
    <n v="2"/>
    <s v="Vida"/>
    <n v="1"/>
    <s v="Violencia física"/>
    <s v="No sufrió antes ni durante el año pasado"/>
    <n v="270107"/>
    <s v="Atenciones médicas"/>
    <n v="270107006"/>
    <s v="Violencia Física"/>
    <n v="45836.793102839074"/>
    <n v="39754.427947631688"/>
    <n v="116348.91380006001"/>
  </r>
  <r>
    <n v="13"/>
    <n v="13121"/>
    <s v="Metropolitana"/>
    <s v="Pedro Aguirre Cerda"/>
    <x v="0"/>
    <x v="0"/>
    <n v="2"/>
    <s v="Vida"/>
    <n v="1"/>
    <s v="Violencia física"/>
    <s v="Si sufrió antes o durante el año pasado"/>
    <n v="270107"/>
    <s v="Atenciones médicas"/>
    <n v="270107006"/>
    <s v="Violencia Física"/>
    <n v="22451.106831793368"/>
    <n v="19718.426194124237"/>
    <n v="7828.5533495359132"/>
  </r>
  <r>
    <n v="13"/>
    <n v="13121"/>
    <s v="Metropolitana"/>
    <s v="Pedro Aguirre Cerda"/>
    <x v="1"/>
    <x v="1"/>
    <n v="1"/>
    <s v="Año"/>
    <n v="1"/>
    <s v="Violencia física"/>
    <s v="No sufrió el año pasado"/>
    <n v="270107"/>
    <s v="Atenciones médicas"/>
    <n v="270107006"/>
    <s v="Violencia Física"/>
    <n v="68287.899934632442"/>
    <n v="59472.854141755925"/>
    <n v="118836.14045927186"/>
  </r>
  <r>
    <n v="13"/>
    <n v="13121"/>
    <s v="Metropolitana"/>
    <s v="Pedro Aguirre Cerda"/>
    <x v="1"/>
    <x v="1"/>
    <n v="1"/>
    <s v="Año"/>
    <n v="1"/>
    <s v="Violencia física"/>
    <s v="Si sufrió el año pasado"/>
    <n v="270107"/>
    <s v="Atenciones médicas"/>
    <n v="270107006"/>
    <s v="Violencia Física"/>
    <n v="0"/>
    <n v="0"/>
    <n v="5341.3266903240574"/>
  </r>
  <r>
    <n v="13"/>
    <n v="13121"/>
    <s v="Metropolitana"/>
    <s v="Pedro Aguirre Cerda"/>
    <x v="2"/>
    <x v="2"/>
    <n v="1"/>
    <s v="Año"/>
    <n v="1"/>
    <s v="Violencia física"/>
    <s v="No sufrió el año pasado"/>
    <n v="270107"/>
    <s v="Atenciones médicas"/>
    <n v="270107006"/>
    <s v="Violencia Física"/>
    <n v="68287.899934632442"/>
    <n v="59472.854141755925"/>
    <n v="118836.14045927186"/>
  </r>
  <r>
    <n v="13"/>
    <n v="13121"/>
    <s v="Metropolitana"/>
    <s v="Pedro Aguirre Cerda"/>
    <x v="2"/>
    <x v="2"/>
    <n v="1"/>
    <s v="Año"/>
    <n v="1"/>
    <s v="Violencia física"/>
    <s v="Si sufrió el año pasado"/>
    <n v="270107"/>
    <s v="Atenciones médicas"/>
    <n v="270107006"/>
    <s v="Violencia Física"/>
    <n v="0"/>
    <n v="0"/>
    <n v="5341.3266903240574"/>
  </r>
  <r>
    <n v="13"/>
    <n v="13121"/>
    <s v="Metropolitana"/>
    <s v="Pedro Aguirre Cerda"/>
    <x v="3"/>
    <x v="3"/>
    <n v="2"/>
    <s v="Vida"/>
    <n v="3"/>
    <s v="Violencia sexual"/>
    <s v="No sufrió antes ni durante el año pasado"/>
    <n v="270107"/>
    <s v="Atenciones médicas"/>
    <n v="270107005"/>
    <s v="Otra violencia"/>
    <n v="53133.226154090771"/>
    <n v="29216.121056545926"/>
    <n v="121690.24049038405"/>
  </r>
  <r>
    <n v="13"/>
    <n v="13121"/>
    <s v="Metropolitana"/>
    <s v="Pedro Aguirre Cerda"/>
    <x v="3"/>
    <x v="3"/>
    <n v="2"/>
    <s v="Vida"/>
    <n v="3"/>
    <s v="Violencia sexual"/>
    <s v="Si sufrió antes o durante el año pasado"/>
    <n v="270107"/>
    <s v="Atenciones médicas"/>
    <n v="270107005"/>
    <s v="Otra violencia"/>
    <n v="4490.9280426832502"/>
    <n v="5707.8106771717958"/>
    <n v="2487.2266592118553"/>
  </r>
  <r>
    <n v="13"/>
    <n v="13122"/>
    <s v="Metropolitana"/>
    <s v="Peñalolén"/>
    <x v="0"/>
    <x v="0"/>
    <n v="1"/>
    <s v="Año"/>
    <n v="1"/>
    <s v="Violencia física"/>
    <s v="No sufrió el año pasado"/>
    <n v="270107"/>
    <s v="Atenciones médicas"/>
    <n v="270107006"/>
    <s v="Violencia Física"/>
    <n v="54060.523576975422"/>
    <n v="70770.262781860132"/>
    <n v="46881.162088705096"/>
  </r>
  <r>
    <n v="13"/>
    <n v="13122"/>
    <s v="Metropolitana"/>
    <s v="Peñalolén"/>
    <x v="0"/>
    <x v="0"/>
    <n v="1"/>
    <s v="Año"/>
    <n v="1"/>
    <s v="Violencia física"/>
    <s v="Si sufrió el año pasado"/>
    <n v="270107"/>
    <s v="Atenciones médicas"/>
    <n v="270107006"/>
    <s v="Violencia Física"/>
    <n v="6238.0914258265948"/>
    <n v="3600.8769852255018"/>
    <n v="0"/>
  </r>
  <r>
    <n v="13"/>
    <n v="13122"/>
    <s v="Metropolitana"/>
    <s v="Peñalolén"/>
    <x v="0"/>
    <x v="0"/>
    <n v="2"/>
    <s v="Vida"/>
    <n v="1"/>
    <s v="Violencia física"/>
    <s v="No sufrió antes ni durante el año pasado"/>
    <n v="270107"/>
    <s v="Atenciones médicas"/>
    <n v="270107006"/>
    <s v="Violencia Física"/>
    <n v="48360.41950204147"/>
    <n v="65934.919882871356"/>
    <n v="41841.724952793506"/>
  </r>
  <r>
    <n v="13"/>
    <n v="13122"/>
    <s v="Metropolitana"/>
    <s v="Peñalolén"/>
    <x v="0"/>
    <x v="0"/>
    <n v="2"/>
    <s v="Vida"/>
    <n v="1"/>
    <s v="Violencia física"/>
    <s v="Si sufrió antes o durante el año pasado"/>
    <n v="270107"/>
    <s v="Atenciones médicas"/>
    <n v="270107006"/>
    <s v="Violencia Física"/>
    <n v="11938.195500760548"/>
    <n v="8436.2198842142861"/>
    <n v="5039.4371359115848"/>
  </r>
  <r>
    <n v="13"/>
    <n v="13122"/>
    <s v="Metropolitana"/>
    <s v="Peñalolén"/>
    <x v="1"/>
    <x v="1"/>
    <n v="1"/>
    <s v="Año"/>
    <n v="1"/>
    <s v="Violencia física"/>
    <s v="No sufrió el año pasado"/>
    <n v="270107"/>
    <s v="Atenciones médicas"/>
    <n v="270107006"/>
    <s v="Violencia Física"/>
    <n v="60298.61500280202"/>
    <n v="74371.139767085653"/>
    <n v="46881.162088705096"/>
  </r>
  <r>
    <n v="13"/>
    <n v="13122"/>
    <s v="Metropolitana"/>
    <s v="Peñalolén"/>
    <x v="2"/>
    <x v="2"/>
    <n v="1"/>
    <s v="Año"/>
    <n v="1"/>
    <s v="Violencia física"/>
    <s v="No sufrió el año pasado"/>
    <n v="270107"/>
    <s v="Atenciones médicas"/>
    <n v="270107006"/>
    <s v="Violencia Física"/>
    <n v="54060.523576975422"/>
    <n v="70770.262781860132"/>
    <n v="46881.162088705096"/>
  </r>
  <r>
    <n v="13"/>
    <n v="13122"/>
    <s v="Metropolitana"/>
    <s v="Peñalolén"/>
    <x v="2"/>
    <x v="2"/>
    <n v="1"/>
    <s v="Año"/>
    <n v="1"/>
    <s v="Violencia física"/>
    <s v="Si sufrió el año pasado"/>
    <n v="270107"/>
    <s v="Atenciones médicas"/>
    <n v="270107006"/>
    <s v="Violencia Física"/>
    <n v="6238.0914258265948"/>
    <n v="3600.8769852255018"/>
    <n v="0"/>
  </r>
  <r>
    <n v="13"/>
    <n v="13122"/>
    <s v="Metropolitana"/>
    <s v="Peñalolén"/>
    <x v="3"/>
    <x v="3"/>
    <n v="2"/>
    <s v="Vida"/>
    <n v="3"/>
    <s v="Violencia sexual"/>
    <s v="No sufrió antes ni durante el año pasado"/>
    <n v="270107"/>
    <s v="Atenciones médicas"/>
    <n v="270107005"/>
    <s v="Otra violencia"/>
    <n v="15057.241213673846"/>
    <n v="40902.484383272982"/>
    <n v="43521.5373314307"/>
  </r>
  <r>
    <n v="13"/>
    <n v="13122"/>
    <s v="Metropolitana"/>
    <s v="Peñalolén"/>
    <x v="3"/>
    <x v="3"/>
    <n v="2"/>
    <s v="Vida"/>
    <n v="3"/>
    <s v="Violencia sexual"/>
    <s v="Si sufrió antes o durante el año pasado"/>
    <n v="270107"/>
    <s v="Atenciones médicas"/>
    <n v="270107005"/>
    <s v="Otra violencia"/>
    <n v="1721.2392922904492"/>
    <n v="0"/>
    <n v="3359.6247572743905"/>
  </r>
  <r>
    <n v="13"/>
    <n v="13123"/>
    <s v="Metropolitana"/>
    <s v="Providencia"/>
    <x v="0"/>
    <x v="0"/>
    <n v="1"/>
    <s v="Año"/>
    <n v="1"/>
    <s v="Violencia física"/>
    <s v="No sufrió el año pasado"/>
    <n v="270107"/>
    <s v="Atenciones médicas"/>
    <n v="270107006"/>
    <s v="Violencia Física"/>
    <n v="65604.232804232801"/>
    <n v="123277.77804519048"/>
    <n v="65334.049759753769"/>
  </r>
  <r>
    <n v="13"/>
    <n v="13123"/>
    <s v="Metropolitana"/>
    <s v="Providencia"/>
    <x v="0"/>
    <x v="0"/>
    <n v="2"/>
    <s v="Vida"/>
    <n v="1"/>
    <s v="Violencia física"/>
    <s v="No sufrió antes ni durante el año pasado"/>
    <n v="270107"/>
    <s v="Atenciones médicas"/>
    <n v="270107006"/>
    <s v="Violencia Física"/>
    <n v="65604.232804232801"/>
    <n v="121182.28895346711"/>
    <n v="42395.193485908043"/>
  </r>
  <r>
    <n v="13"/>
    <n v="13123"/>
    <s v="Metropolitana"/>
    <s v="Providencia"/>
    <x v="0"/>
    <x v="0"/>
    <n v="2"/>
    <s v="Vida"/>
    <n v="1"/>
    <s v="Violencia física"/>
    <s v="Si sufrió antes o durante el año pasado"/>
    <n v="270107"/>
    <s v="Atenciones médicas"/>
    <n v="270107006"/>
    <s v="Violencia Física"/>
    <n v="0"/>
    <n v="2095.4890917233583"/>
    <n v="22938.856273845744"/>
  </r>
  <r>
    <n v="13"/>
    <n v="13123"/>
    <s v="Metropolitana"/>
    <s v="Providencia"/>
    <x v="1"/>
    <x v="1"/>
    <n v="1"/>
    <s v="Año"/>
    <n v="1"/>
    <s v="Violencia física"/>
    <s v="No sufrió el año pasado"/>
    <n v="270107"/>
    <s v="Atenciones médicas"/>
    <n v="270107006"/>
    <s v="Violencia Física"/>
    <n v="65604.232804232801"/>
    <n v="123277.77804519048"/>
    <n v="65334.049759753769"/>
  </r>
  <r>
    <n v="13"/>
    <n v="13123"/>
    <s v="Metropolitana"/>
    <s v="Providencia"/>
    <x v="2"/>
    <x v="2"/>
    <n v="1"/>
    <s v="Año"/>
    <n v="1"/>
    <s v="Violencia física"/>
    <s v="No sufrió el año pasado"/>
    <n v="270107"/>
    <s v="Atenciones médicas"/>
    <n v="270107006"/>
    <s v="Violencia Física"/>
    <n v="65604.232804232801"/>
    <n v="123277.77804519048"/>
    <n v="65334.049759753769"/>
  </r>
  <r>
    <n v="13"/>
    <n v="13123"/>
    <s v="Metropolitana"/>
    <s v="Providencia"/>
    <x v="3"/>
    <x v="3"/>
    <n v="2"/>
    <s v="Vida"/>
    <n v="3"/>
    <s v="Violencia sexual"/>
    <s v="No sufrió antes ni durante el año pasado"/>
    <n v="270107"/>
    <s v="Atenciones médicas"/>
    <n v="270107005"/>
    <s v="Otra violencia"/>
    <n v="63671.252204585537"/>
    <n v="67790.580501469114"/>
    <n v="58178.594363736935"/>
  </r>
  <r>
    <n v="13"/>
    <n v="13123"/>
    <s v="Metropolitana"/>
    <s v="Providencia"/>
    <x v="3"/>
    <x v="3"/>
    <n v="2"/>
    <s v="Vida"/>
    <n v="3"/>
    <s v="Violencia sexual"/>
    <s v="Si sufrió antes o durante el año pasado"/>
    <n v="270107"/>
    <s v="Atenciones médicas"/>
    <n v="270107005"/>
    <s v="Otra violencia"/>
    <n v="0"/>
    <n v="2095.4890917233583"/>
    <n v="7155.4553960168387"/>
  </r>
  <r>
    <n v="13"/>
    <n v="13124"/>
    <s v="Metropolitana"/>
    <s v="Pudahuel"/>
    <x v="0"/>
    <x v="0"/>
    <n v="1"/>
    <s v="Año"/>
    <n v="1"/>
    <s v="Violencia física"/>
    <s v="No sufrió el año pasado"/>
    <n v="270107"/>
    <s v="Atenciones médicas"/>
    <n v="270107006"/>
    <s v="Violencia Física"/>
    <n v="56068.436233775152"/>
    <n v="103327.81340594833"/>
    <n v="34898.319427897215"/>
  </r>
  <r>
    <n v="13"/>
    <n v="13124"/>
    <s v="Metropolitana"/>
    <s v="Pudahuel"/>
    <x v="0"/>
    <x v="0"/>
    <n v="1"/>
    <s v="Año"/>
    <n v="1"/>
    <s v="Violencia física"/>
    <s v="Si sufrió el año pasado"/>
    <n v="270107"/>
    <s v="Atenciones médicas"/>
    <n v="270107006"/>
    <s v="Violencia Física"/>
    <n v="0"/>
    <n v="2971.4027464689061"/>
    <n v="0"/>
  </r>
  <r>
    <n v="13"/>
    <n v="13124"/>
    <s v="Metropolitana"/>
    <s v="Pudahuel"/>
    <x v="0"/>
    <x v="0"/>
    <n v="2"/>
    <s v="Vida"/>
    <n v="1"/>
    <s v="Violencia física"/>
    <s v="No sufrió antes ni durante el año pasado"/>
    <n v="270107"/>
    <s v="Atenciones médicas"/>
    <n v="270107006"/>
    <s v="Violencia Física"/>
    <n v="53422.670146281162"/>
    <n v="86207.646114032919"/>
    <n v="34898.319427897215"/>
  </r>
  <r>
    <n v="13"/>
    <n v="13124"/>
    <s v="Metropolitana"/>
    <s v="Pudahuel"/>
    <x v="0"/>
    <x v="0"/>
    <n v="2"/>
    <s v="Vida"/>
    <n v="1"/>
    <s v="Violencia física"/>
    <s v="Si sufrió antes o durante el año pasado"/>
    <n v="270107"/>
    <s v="Atenciones médicas"/>
    <n v="270107006"/>
    <s v="Violencia Física"/>
    <n v="3558.3064349975962"/>
    <n v="20091.570038384303"/>
    <n v="0"/>
  </r>
  <r>
    <n v="13"/>
    <n v="13124"/>
    <s v="Metropolitana"/>
    <s v="Pudahuel"/>
    <x v="1"/>
    <x v="1"/>
    <n v="1"/>
    <s v="Año"/>
    <n v="1"/>
    <s v="Violencia física"/>
    <s v="No sufrió el año pasado"/>
    <n v="270107"/>
    <s v="Atenciones médicas"/>
    <n v="270107006"/>
    <s v="Violencia Física"/>
    <n v="56068.436233775152"/>
    <n v="106299.21615241723"/>
    <n v="34898.319427897215"/>
  </r>
  <r>
    <n v="13"/>
    <n v="13124"/>
    <s v="Metropolitana"/>
    <s v="Pudahuel"/>
    <x v="2"/>
    <x v="2"/>
    <n v="1"/>
    <s v="Año"/>
    <n v="1"/>
    <s v="Violencia física"/>
    <s v="No sufrió el año pasado"/>
    <n v="270107"/>
    <s v="Atenciones médicas"/>
    <n v="270107006"/>
    <s v="Violencia Física"/>
    <n v="56068.436233775152"/>
    <n v="103327.81340594833"/>
    <n v="34898.319427897215"/>
  </r>
  <r>
    <n v="13"/>
    <n v="13124"/>
    <s v="Metropolitana"/>
    <s v="Pudahuel"/>
    <x v="2"/>
    <x v="2"/>
    <n v="1"/>
    <s v="Año"/>
    <n v="1"/>
    <s v="Violencia física"/>
    <s v="Si sufrió el año pasado"/>
    <n v="270107"/>
    <s v="Atenciones médicas"/>
    <n v="270107006"/>
    <s v="Violencia Física"/>
    <n v="0"/>
    <n v="2971.4027464689061"/>
    <n v="0"/>
  </r>
  <r>
    <n v="13"/>
    <n v="13124"/>
    <s v="Metropolitana"/>
    <s v="Pudahuel"/>
    <x v="3"/>
    <x v="3"/>
    <n v="2"/>
    <s v="Vida"/>
    <n v="3"/>
    <s v="Violencia sexual"/>
    <s v="No sufrió antes ni durante el año pasado"/>
    <n v="270107"/>
    <s v="Atenciones médicas"/>
    <n v="270107005"/>
    <s v="Otra violencia"/>
    <n v="32619.668978778929"/>
    <n v="77366.784451267973"/>
    <n v="34898.319427897215"/>
  </r>
  <r>
    <n v="13"/>
    <n v="13124"/>
    <s v="Metropolitana"/>
    <s v="Pudahuel"/>
    <x v="3"/>
    <x v="3"/>
    <n v="2"/>
    <s v="Vida"/>
    <n v="3"/>
    <s v="Violencia sexual"/>
    <s v="Si sufrió antes o durante el año pasado"/>
    <n v="270107"/>
    <s v="Atenciones médicas"/>
    <n v="270107005"/>
    <s v="Otra violencia"/>
    <n v="0"/>
    <n v="7106.2131367307566"/>
    <n v="0"/>
  </r>
  <r>
    <n v="13"/>
    <n v="13125"/>
    <s v="Metropolitana"/>
    <s v="Quilicura"/>
    <x v="0"/>
    <x v="0"/>
    <n v="1"/>
    <s v="Año"/>
    <n v="1"/>
    <s v="Violencia física"/>
    <s v="No sufrió el año pasado"/>
    <n v="270107"/>
    <s v="Atenciones médicas"/>
    <n v="270107006"/>
    <s v="Violencia Física"/>
    <n v="43820.293774199497"/>
    <n v="84340.574841032256"/>
    <n v="35485.332730532951"/>
  </r>
  <r>
    <n v="13"/>
    <n v="13125"/>
    <s v="Metropolitana"/>
    <s v="Quilicura"/>
    <x v="0"/>
    <x v="0"/>
    <n v="1"/>
    <s v="Año"/>
    <n v="1"/>
    <s v="Violencia física"/>
    <s v="Si sufrió el año pasado"/>
    <n v="270107"/>
    <s v="Atenciones médicas"/>
    <n v="270107006"/>
    <s v="Violencia Física"/>
    <n v="0"/>
    <n v="2732.8582040296315"/>
    <n v="0"/>
  </r>
  <r>
    <n v="13"/>
    <n v="13125"/>
    <s v="Metropolitana"/>
    <s v="Quilicura"/>
    <x v="0"/>
    <x v="0"/>
    <n v="2"/>
    <s v="Vida"/>
    <n v="1"/>
    <s v="Violencia física"/>
    <s v="No sufrió antes ni durante el año pasado"/>
    <n v="270107"/>
    <s v="Atenciones médicas"/>
    <n v="270107006"/>
    <s v="Violencia Física"/>
    <n v="39394.218753200992"/>
    <n v="68363.063977957296"/>
    <n v="34431.122735982048"/>
  </r>
  <r>
    <n v="13"/>
    <n v="13125"/>
    <s v="Metropolitana"/>
    <s v="Quilicura"/>
    <x v="0"/>
    <x v="0"/>
    <n v="2"/>
    <s v="Vida"/>
    <n v="1"/>
    <s v="Violencia física"/>
    <s v="Si sufrió antes o durante el año pasado"/>
    <n v="270107"/>
    <s v="Atenciones médicas"/>
    <n v="270107006"/>
    <s v="Violencia Física"/>
    <n v="4426.0750209985044"/>
    <n v="18710.36906710457"/>
    <n v="1054.209994550904"/>
  </r>
  <r>
    <n v="13"/>
    <n v="13125"/>
    <s v="Metropolitana"/>
    <s v="Quilicura"/>
    <x v="1"/>
    <x v="1"/>
    <n v="1"/>
    <s v="Año"/>
    <n v="1"/>
    <s v="Violencia física"/>
    <s v="No sufrió el año pasado"/>
    <n v="270107"/>
    <s v="Atenciones médicas"/>
    <n v="270107006"/>
    <s v="Violencia Física"/>
    <n v="43820.293774199497"/>
    <n v="87073.433045061873"/>
    <n v="35485.332730532951"/>
  </r>
  <r>
    <n v="13"/>
    <n v="13125"/>
    <s v="Metropolitana"/>
    <s v="Quilicura"/>
    <x v="2"/>
    <x v="2"/>
    <n v="1"/>
    <s v="Año"/>
    <n v="1"/>
    <s v="Violencia física"/>
    <s v="No sufrió el año pasado"/>
    <n v="270107"/>
    <s v="Atenciones médicas"/>
    <n v="270107006"/>
    <s v="Violencia Física"/>
    <n v="43820.293774199497"/>
    <n v="84340.574841032256"/>
    <n v="35485.332730532951"/>
  </r>
  <r>
    <n v="13"/>
    <n v="13125"/>
    <s v="Metropolitana"/>
    <s v="Quilicura"/>
    <x v="2"/>
    <x v="2"/>
    <n v="1"/>
    <s v="Año"/>
    <n v="1"/>
    <s v="Violencia física"/>
    <s v="Si sufrió el año pasado"/>
    <n v="270107"/>
    <s v="Atenciones médicas"/>
    <n v="270107006"/>
    <s v="Violencia Física"/>
    <n v="0"/>
    <n v="2732.8582040296315"/>
    <n v="0"/>
  </r>
  <r>
    <n v="13"/>
    <n v="13125"/>
    <s v="Metropolitana"/>
    <s v="Quilicura"/>
    <x v="3"/>
    <x v="3"/>
    <n v="2"/>
    <s v="Vida"/>
    <n v="3"/>
    <s v="Violencia sexual"/>
    <s v="No sufrió antes ni durante el año pasado"/>
    <n v="270107"/>
    <s v="Atenciones médicas"/>
    <n v="270107005"/>
    <s v="Otra violencia"/>
    <n v="29213.529182799663"/>
    <n v="58078.378729049495"/>
    <n v="33221.413613935263"/>
  </r>
  <r>
    <n v="13"/>
    <n v="13125"/>
    <s v="Metropolitana"/>
    <s v="Quilicura"/>
    <x v="3"/>
    <x v="3"/>
    <n v="2"/>
    <s v="Vida"/>
    <n v="3"/>
    <s v="Violencia sexual"/>
    <s v="Si sufrió antes o durante el año pasado"/>
    <n v="270107"/>
    <s v="Atenciones médicas"/>
    <n v="270107005"/>
    <s v="Otra violencia"/>
    <n v="0"/>
    <n v="3229.5309957094273"/>
    <n v="2263.9191165976881"/>
  </r>
  <r>
    <n v="13"/>
    <n v="13126"/>
    <s v="Metropolitana"/>
    <s v="Quinta Normal"/>
    <x v="0"/>
    <x v="0"/>
    <n v="1"/>
    <s v="Año"/>
    <n v="1"/>
    <s v="Violencia física"/>
    <s v="No sufrió el año pasado"/>
    <n v="270107"/>
    <s v="Atenciones médicas"/>
    <n v="270107006"/>
    <s v="Violencia Física"/>
    <n v="62033.709041420945"/>
    <n v="50828.630138510336"/>
    <n v="0"/>
  </r>
  <r>
    <n v="13"/>
    <n v="13126"/>
    <s v="Metropolitana"/>
    <s v="Quinta Normal"/>
    <x v="0"/>
    <x v="0"/>
    <n v="2"/>
    <s v="Vida"/>
    <n v="1"/>
    <s v="Violencia física"/>
    <s v="No sufrió antes ni durante el año pasado"/>
    <n v="270107"/>
    <s v="Atenciones médicas"/>
    <n v="270107006"/>
    <s v="Violencia Física"/>
    <n v="56518.477160903094"/>
    <n v="46966.543907247251"/>
    <n v="0"/>
  </r>
  <r>
    <n v="13"/>
    <n v="13126"/>
    <s v="Metropolitana"/>
    <s v="Quinta Normal"/>
    <x v="0"/>
    <x v="0"/>
    <n v="2"/>
    <s v="Vida"/>
    <n v="1"/>
    <s v="Violencia física"/>
    <s v="Si sufrió antes o durante el año pasado"/>
    <n v="270107"/>
    <s v="Atenciones médicas"/>
    <n v="270107006"/>
    <s v="Violencia Física"/>
    <n v="5515.2318805178493"/>
    <n v="3862.0862312630993"/>
    <n v="0"/>
  </r>
  <r>
    <n v="13"/>
    <n v="13126"/>
    <s v="Metropolitana"/>
    <s v="Quinta Normal"/>
    <x v="1"/>
    <x v="1"/>
    <n v="1"/>
    <s v="Año"/>
    <n v="1"/>
    <s v="Violencia física"/>
    <s v="No sufrió el año pasado"/>
    <n v="270107"/>
    <s v="Atenciones médicas"/>
    <n v="270107006"/>
    <s v="Violencia Física"/>
    <n v="62033.709041420945"/>
    <n v="50828.630138510336"/>
    <n v="0"/>
  </r>
  <r>
    <n v="13"/>
    <n v="13126"/>
    <s v="Metropolitana"/>
    <s v="Quinta Normal"/>
    <x v="2"/>
    <x v="2"/>
    <n v="1"/>
    <s v="Año"/>
    <n v="1"/>
    <s v="Violencia física"/>
    <s v="No sufrió el año pasado"/>
    <n v="270107"/>
    <s v="Atenciones médicas"/>
    <n v="270107006"/>
    <s v="Violencia Física"/>
    <n v="62033.709041420945"/>
    <n v="50828.630138510336"/>
    <n v="0"/>
  </r>
  <r>
    <n v="13"/>
    <n v="13126"/>
    <s v="Metropolitana"/>
    <s v="Quinta Normal"/>
    <x v="3"/>
    <x v="3"/>
    <n v="2"/>
    <s v="Vida"/>
    <n v="3"/>
    <s v="Violencia sexual"/>
    <s v="No sufrió antes ni durante el año pasado"/>
    <n v="270107"/>
    <s v="Atenciones médicas"/>
    <n v="270107005"/>
    <s v="Otra violencia"/>
    <n v="62033.709041420945"/>
    <n v="33350.585804729402"/>
    <n v="0"/>
  </r>
  <r>
    <n v="13"/>
    <n v="13127"/>
    <s v="Metropolitana"/>
    <s v="Recoleta"/>
    <x v="0"/>
    <x v="0"/>
    <n v="1"/>
    <s v="Año"/>
    <n v="1"/>
    <s v="Violencia física"/>
    <s v="No sufrió el año pasado"/>
    <n v="270107"/>
    <s v="Atenciones médicas"/>
    <n v="270107006"/>
    <s v="Violencia Física"/>
    <n v="63829.733738968644"/>
    <n v="36549.333370652312"/>
    <n v="39004.65954213636"/>
  </r>
  <r>
    <n v="13"/>
    <n v="13127"/>
    <s v="Metropolitana"/>
    <s v="Recoleta"/>
    <x v="0"/>
    <x v="0"/>
    <n v="1"/>
    <s v="Año"/>
    <n v="1"/>
    <s v="Violencia física"/>
    <s v="Si sufrió el año pasado"/>
    <n v="270107"/>
    <s v="Atenciones médicas"/>
    <n v="270107006"/>
    <s v="Violencia Física"/>
    <n v="0"/>
    <n v="0"/>
    <n v="11372.348733140791"/>
  </r>
  <r>
    <n v="13"/>
    <n v="13127"/>
    <s v="Metropolitana"/>
    <s v="Recoleta"/>
    <x v="0"/>
    <x v="0"/>
    <n v="2"/>
    <s v="Vida"/>
    <n v="1"/>
    <s v="Violencia física"/>
    <s v="No sufrió antes ni durante el año pasado"/>
    <n v="270107"/>
    <s v="Atenciones médicas"/>
    <n v="270107006"/>
    <s v="Violencia Física"/>
    <n v="59967.817363538081"/>
    <n v="36549.333370652312"/>
    <n v="28580.742915723378"/>
  </r>
  <r>
    <n v="13"/>
    <n v="13127"/>
    <s v="Metropolitana"/>
    <s v="Recoleta"/>
    <x v="0"/>
    <x v="0"/>
    <n v="2"/>
    <s v="Vida"/>
    <n v="1"/>
    <s v="Violencia física"/>
    <s v="Si sufrió antes o durante el año pasado"/>
    <n v="270107"/>
    <s v="Atenciones médicas"/>
    <n v="270107006"/>
    <s v="Violencia Física"/>
    <n v="3861.9163754305687"/>
    <n v="0"/>
    <n v="21796.265359553767"/>
  </r>
  <r>
    <n v="13"/>
    <n v="13127"/>
    <s v="Metropolitana"/>
    <s v="Recoleta"/>
    <x v="1"/>
    <x v="1"/>
    <n v="1"/>
    <s v="Año"/>
    <n v="1"/>
    <s v="Violencia física"/>
    <s v="No sufrió el año pasado"/>
    <n v="270107"/>
    <s v="Atenciones médicas"/>
    <n v="270107006"/>
    <s v="Violencia Física"/>
    <n v="63829.733738968644"/>
    <n v="36549.333370652312"/>
    <n v="48965.401614234834"/>
  </r>
  <r>
    <n v="13"/>
    <n v="13127"/>
    <s v="Metropolitana"/>
    <s v="Recoleta"/>
    <x v="1"/>
    <x v="1"/>
    <n v="1"/>
    <s v="Año"/>
    <n v="1"/>
    <s v="Violencia física"/>
    <s v="Si sufrió el año pasado"/>
    <n v="270107"/>
    <s v="Atenciones médicas"/>
    <n v="270107006"/>
    <s v="Violencia Física"/>
    <n v="0"/>
    <n v="0"/>
    <n v="1411.6066610423272"/>
  </r>
  <r>
    <n v="13"/>
    <n v="13127"/>
    <s v="Metropolitana"/>
    <s v="Recoleta"/>
    <x v="2"/>
    <x v="2"/>
    <n v="1"/>
    <s v="Año"/>
    <n v="1"/>
    <s v="Violencia física"/>
    <s v="No sufrió el año pasado"/>
    <n v="270107"/>
    <s v="Atenciones médicas"/>
    <n v="270107006"/>
    <s v="Violencia Física"/>
    <n v="63829.733738968644"/>
    <n v="36549.333370652312"/>
    <n v="40416.266203178689"/>
  </r>
  <r>
    <n v="13"/>
    <n v="13127"/>
    <s v="Metropolitana"/>
    <s v="Recoleta"/>
    <x v="2"/>
    <x v="2"/>
    <n v="1"/>
    <s v="Año"/>
    <n v="1"/>
    <s v="Violencia física"/>
    <s v="Si sufrió el año pasado"/>
    <n v="270107"/>
    <s v="Atenciones médicas"/>
    <n v="270107006"/>
    <s v="Violencia Física"/>
    <n v="0"/>
    <n v="0"/>
    <n v="9960.7420720984646"/>
  </r>
  <r>
    <n v="13"/>
    <n v="13127"/>
    <s v="Metropolitana"/>
    <s v="Recoleta"/>
    <x v="3"/>
    <x v="3"/>
    <n v="2"/>
    <s v="Vida"/>
    <n v="3"/>
    <s v="Violencia sexual"/>
    <s v="No sufrió antes ni durante el año pasado"/>
    <n v="270107"/>
    <s v="Atenciones médicas"/>
    <n v="270107005"/>
    <s v="Otra violencia"/>
    <n v="52242.727478440145"/>
    <n v="19959.233023142075"/>
    <n v="44985.539980592162"/>
  </r>
  <r>
    <n v="13"/>
    <n v="13127"/>
    <s v="Metropolitana"/>
    <s v="Recoleta"/>
    <x v="3"/>
    <x v="3"/>
    <n v="2"/>
    <s v="Vida"/>
    <n v="3"/>
    <s v="Violencia sexual"/>
    <s v="Si sufrió antes o durante el año pasado"/>
    <n v="270107"/>
    <s v="Atenciones médicas"/>
    <n v="270107005"/>
    <s v="Otra violencia"/>
    <n v="0"/>
    <n v="0"/>
    <n v="5391.4682946849989"/>
  </r>
  <r>
    <n v="13"/>
    <n v="13128"/>
    <s v="Metropolitana"/>
    <s v="Renca"/>
    <x v="0"/>
    <x v="0"/>
    <n v="1"/>
    <s v="Año"/>
    <n v="1"/>
    <s v="Violencia física"/>
    <s v="No sufrió el año pasado"/>
    <n v="270107"/>
    <s v="Atenciones médicas"/>
    <n v="270107006"/>
    <s v="Violencia Física"/>
    <n v="48203.306283511847"/>
    <n v="98223.976744608604"/>
    <n v="60269.73000697072"/>
  </r>
  <r>
    <n v="13"/>
    <n v="13128"/>
    <s v="Metropolitana"/>
    <s v="Renca"/>
    <x v="0"/>
    <x v="0"/>
    <n v="1"/>
    <s v="Año"/>
    <n v="1"/>
    <s v="Violencia física"/>
    <s v="Si sufrió el año pasado"/>
    <n v="270107"/>
    <s v="Atenciones médicas"/>
    <n v="270107006"/>
    <s v="Violencia Física"/>
    <n v="11661.138714456141"/>
    <n v="0"/>
    <n v="4616.2168808016231"/>
  </r>
  <r>
    <n v="13"/>
    <n v="13128"/>
    <s v="Metropolitana"/>
    <s v="Renca"/>
    <x v="0"/>
    <x v="0"/>
    <n v="2"/>
    <s v="Vida"/>
    <n v="1"/>
    <s v="Violencia física"/>
    <s v="No sufrió antes ni durante el año pasado"/>
    <n v="270107"/>
    <s v="Atenciones médicas"/>
    <n v="270107006"/>
    <s v="Violencia Física"/>
    <n v="18271.083784527851"/>
    <n v="82813.726036518652"/>
    <n v="52854.493609021702"/>
  </r>
  <r>
    <n v="13"/>
    <n v="13128"/>
    <s v="Metropolitana"/>
    <s v="Renca"/>
    <x v="0"/>
    <x v="0"/>
    <n v="2"/>
    <s v="Vida"/>
    <n v="1"/>
    <s v="Violencia física"/>
    <s v="Si sufrió antes o durante el año pasado"/>
    <n v="270107"/>
    <s v="Atenciones médicas"/>
    <n v="270107006"/>
    <s v="Violencia Física"/>
    <n v="41593.361213440134"/>
    <n v="15410.250708089963"/>
    <n v="12031.453278750654"/>
  </r>
  <r>
    <n v="13"/>
    <n v="13128"/>
    <s v="Metropolitana"/>
    <s v="Renca"/>
    <x v="1"/>
    <x v="1"/>
    <n v="1"/>
    <s v="Año"/>
    <n v="1"/>
    <s v="Violencia física"/>
    <s v="No sufrió el año pasado"/>
    <n v="270107"/>
    <s v="Atenciones médicas"/>
    <n v="270107006"/>
    <s v="Violencia Física"/>
    <n v="48203.306283511847"/>
    <n v="98223.976744608604"/>
    <n v="60269.73000697072"/>
  </r>
  <r>
    <n v="13"/>
    <n v="13128"/>
    <s v="Metropolitana"/>
    <s v="Renca"/>
    <x v="1"/>
    <x v="1"/>
    <n v="1"/>
    <s v="Año"/>
    <n v="1"/>
    <s v="Violencia física"/>
    <s v="Si sufrió el año pasado"/>
    <n v="270107"/>
    <s v="Atenciones médicas"/>
    <n v="270107006"/>
    <s v="Violencia Física"/>
    <n v="11661.138714456141"/>
    <n v="0"/>
    <n v="4616.2168808016231"/>
  </r>
  <r>
    <n v="13"/>
    <n v="13128"/>
    <s v="Metropolitana"/>
    <s v="Renca"/>
    <x v="2"/>
    <x v="2"/>
    <n v="1"/>
    <s v="Año"/>
    <n v="1"/>
    <s v="Violencia física"/>
    <s v="No sufrió el año pasado"/>
    <n v="270107"/>
    <s v="Atenciones médicas"/>
    <n v="270107006"/>
    <s v="Violencia Física"/>
    <n v="59864.444997967985"/>
    <n v="98223.976744608604"/>
    <n v="60269.73000697072"/>
  </r>
  <r>
    <n v="13"/>
    <n v="13128"/>
    <s v="Metropolitana"/>
    <s v="Renca"/>
    <x v="2"/>
    <x v="2"/>
    <n v="1"/>
    <s v="Año"/>
    <n v="1"/>
    <s v="Violencia física"/>
    <s v="Si sufrió el año pasado"/>
    <n v="270107"/>
    <s v="Atenciones médicas"/>
    <n v="270107006"/>
    <s v="Violencia Física"/>
    <n v="0"/>
    <n v="0"/>
    <n v="4616.2168808016231"/>
  </r>
  <r>
    <n v="13"/>
    <n v="13128"/>
    <s v="Metropolitana"/>
    <s v="Renca"/>
    <x v="3"/>
    <x v="3"/>
    <n v="2"/>
    <s v="Vida"/>
    <n v="3"/>
    <s v="Violencia sexual"/>
    <s v="No sufrió antes ni durante el año pasado"/>
    <n v="270107"/>
    <s v="Atenciones médicas"/>
    <n v="270107005"/>
    <s v="Otra violencia"/>
    <n v="52867.761769294302"/>
    <n v="67743.021385858767"/>
    <n v="64885.946887772341"/>
  </r>
  <r>
    <n v="13"/>
    <n v="13128"/>
    <s v="Metropolitana"/>
    <s v="Renca"/>
    <x v="3"/>
    <x v="3"/>
    <n v="2"/>
    <s v="Vida"/>
    <n v="3"/>
    <s v="Violencia sexual"/>
    <s v="Si sufrió antes o durante el año pasado"/>
    <n v="270107"/>
    <s v="Atenciones médicas"/>
    <n v="270107005"/>
    <s v="Otra violencia"/>
    <n v="0"/>
    <n v="8932.9431328543978"/>
    <n v="0"/>
  </r>
  <r>
    <n v="13"/>
    <n v="13129"/>
    <s v="Metropolitana"/>
    <s v="San Joaquín"/>
    <x v="0"/>
    <x v="0"/>
    <n v="1"/>
    <s v="Año"/>
    <n v="1"/>
    <s v="Violencia física"/>
    <s v="No sufrió el año pasado"/>
    <n v="270107"/>
    <s v="Atenciones médicas"/>
    <n v="270107006"/>
    <s v="Violencia Física"/>
    <n v="58577.708312982322"/>
    <n v="19922.941535641949"/>
    <n v="25010.316386197199"/>
  </r>
  <r>
    <n v="13"/>
    <n v="13129"/>
    <s v="Metropolitana"/>
    <s v="San Joaquín"/>
    <x v="0"/>
    <x v="0"/>
    <n v="2"/>
    <s v="Vida"/>
    <n v="1"/>
    <s v="Violencia física"/>
    <s v="No sufrió antes ni durante el año pasado"/>
    <n v="270107"/>
    <s v="Atenciones médicas"/>
    <n v="270107006"/>
    <s v="Violencia Física"/>
    <n v="58577.708312982322"/>
    <n v="15326.223486750207"/>
    <n v="22432.473373452089"/>
  </r>
  <r>
    <n v="13"/>
    <n v="13129"/>
    <s v="Metropolitana"/>
    <s v="San Joaquín"/>
    <x v="0"/>
    <x v="0"/>
    <n v="2"/>
    <s v="Vida"/>
    <n v="1"/>
    <s v="Violencia física"/>
    <s v="Si sufrió antes o durante el año pasado"/>
    <n v="270107"/>
    <s v="Atenciones médicas"/>
    <n v="270107006"/>
    <s v="Violencia Física"/>
    <n v="0"/>
    <n v="4596.7180488917429"/>
    <n v="2577.8430127451088"/>
  </r>
  <r>
    <n v="13"/>
    <n v="13129"/>
    <s v="Metropolitana"/>
    <s v="San Joaquín"/>
    <x v="1"/>
    <x v="1"/>
    <n v="1"/>
    <s v="Año"/>
    <n v="1"/>
    <s v="Violencia física"/>
    <s v="No sufrió el año pasado"/>
    <n v="270107"/>
    <s v="Atenciones médicas"/>
    <n v="270107006"/>
    <s v="Violencia Física"/>
    <n v="58577.708312982322"/>
    <n v="19922.941535641949"/>
    <n v="25010.316386197199"/>
  </r>
  <r>
    <n v="13"/>
    <n v="13129"/>
    <s v="Metropolitana"/>
    <s v="San Joaquín"/>
    <x v="2"/>
    <x v="2"/>
    <n v="1"/>
    <s v="Año"/>
    <n v="1"/>
    <s v="Violencia física"/>
    <s v="No sufrió el año pasado"/>
    <n v="270107"/>
    <s v="Atenciones médicas"/>
    <n v="270107006"/>
    <s v="Violencia Física"/>
    <n v="58577.708312982322"/>
    <n v="19922.941535641949"/>
    <n v="25010.316386197199"/>
  </r>
  <r>
    <n v="13"/>
    <n v="13129"/>
    <s v="Metropolitana"/>
    <s v="San Joaquín"/>
    <x v="3"/>
    <x v="3"/>
    <n v="2"/>
    <s v="Vida"/>
    <n v="3"/>
    <s v="Violencia sexual"/>
    <s v="No sufrió antes ni durante el año pasado"/>
    <n v="270107"/>
    <s v="Atenciones médicas"/>
    <n v="270107005"/>
    <s v="Otra violencia"/>
    <n v="49535.996874084201"/>
    <n v="12174.495854942776"/>
    <n v="22432.473373452089"/>
  </r>
  <r>
    <n v="13"/>
    <n v="13129"/>
    <s v="Metropolitana"/>
    <s v="San Joaquín"/>
    <x v="3"/>
    <x v="3"/>
    <n v="2"/>
    <s v="Vida"/>
    <n v="3"/>
    <s v="Violencia sexual"/>
    <s v="Si sufrió antes o durante el año pasado"/>
    <n v="270107"/>
    <s v="Atenciones médicas"/>
    <n v="270107005"/>
    <s v="Otra violencia"/>
    <n v="0"/>
    <n v="0"/>
    <n v="2577.8430127451088"/>
  </r>
  <r>
    <n v="13"/>
    <n v="13130"/>
    <s v="Metropolitana"/>
    <s v="San Miguel"/>
    <x v="0"/>
    <x v="0"/>
    <n v="1"/>
    <s v="Año"/>
    <n v="1"/>
    <s v="Violencia física"/>
    <s v="No sufrió el año pasado"/>
    <n v="270107"/>
    <s v="Atenciones médicas"/>
    <n v="270107006"/>
    <s v="Violencia Física"/>
    <n v="52299.311926605507"/>
    <n v="82825.395730275341"/>
    <n v="42231.733442732177"/>
  </r>
  <r>
    <n v="13"/>
    <n v="13130"/>
    <s v="Metropolitana"/>
    <s v="San Miguel"/>
    <x v="0"/>
    <x v="0"/>
    <n v="1"/>
    <s v="Año"/>
    <n v="1"/>
    <s v="Violencia física"/>
    <s v="Si sufrió el año pasado"/>
    <n v="270107"/>
    <s v="Atenciones médicas"/>
    <n v="270107006"/>
    <s v="Violencia Física"/>
    <n v="0"/>
    <n v="3958.0219392977101"/>
    <n v="0"/>
  </r>
  <r>
    <n v="13"/>
    <n v="13130"/>
    <s v="Metropolitana"/>
    <s v="San Miguel"/>
    <x v="0"/>
    <x v="0"/>
    <n v="2"/>
    <s v="Vida"/>
    <n v="1"/>
    <s v="Violencia física"/>
    <s v="No sufrió antes ni durante el año pasado"/>
    <n v="270107"/>
    <s v="Atenciones médicas"/>
    <n v="270107006"/>
    <s v="Violencia Física"/>
    <n v="48333.333333333336"/>
    <n v="67245.72378384856"/>
    <n v="36621.547971097993"/>
  </r>
  <r>
    <n v="13"/>
    <n v="13130"/>
    <s v="Metropolitana"/>
    <s v="San Miguel"/>
    <x v="0"/>
    <x v="0"/>
    <n v="2"/>
    <s v="Vida"/>
    <n v="1"/>
    <s v="Violencia física"/>
    <s v="Si sufrió antes o durante el año pasado"/>
    <n v="270107"/>
    <s v="Atenciones médicas"/>
    <n v="270107006"/>
    <s v="Violencia Física"/>
    <n v="3965.9785932721711"/>
    <n v="19537.693885724475"/>
    <n v="5610.1854716341832"/>
  </r>
  <r>
    <n v="13"/>
    <n v="13130"/>
    <s v="Metropolitana"/>
    <s v="San Miguel"/>
    <x v="1"/>
    <x v="1"/>
    <n v="1"/>
    <s v="Año"/>
    <n v="1"/>
    <s v="Violencia física"/>
    <s v="No sufrió el año pasado"/>
    <n v="270107"/>
    <s v="Atenciones médicas"/>
    <n v="270107006"/>
    <s v="Violencia Física"/>
    <n v="52299.311926605507"/>
    <n v="86783.417669573042"/>
    <n v="42231.733442732177"/>
  </r>
  <r>
    <n v="13"/>
    <n v="13130"/>
    <s v="Metropolitana"/>
    <s v="San Miguel"/>
    <x v="2"/>
    <x v="2"/>
    <n v="1"/>
    <s v="Año"/>
    <n v="1"/>
    <s v="Violencia física"/>
    <s v="No sufrió el año pasado"/>
    <n v="270107"/>
    <s v="Atenciones médicas"/>
    <n v="270107006"/>
    <s v="Violencia Física"/>
    <n v="52299.311926605507"/>
    <n v="82825.395730275341"/>
    <n v="42231.733442732177"/>
  </r>
  <r>
    <n v="13"/>
    <n v="13130"/>
    <s v="Metropolitana"/>
    <s v="San Miguel"/>
    <x v="2"/>
    <x v="2"/>
    <n v="1"/>
    <s v="Año"/>
    <n v="1"/>
    <s v="Violencia física"/>
    <s v="Si sufrió el año pasado"/>
    <n v="270107"/>
    <s v="Atenciones médicas"/>
    <n v="270107006"/>
    <s v="Violencia Física"/>
    <n v="0"/>
    <n v="3958.0219392977101"/>
    <n v="0"/>
  </r>
  <r>
    <n v="13"/>
    <n v="13130"/>
    <s v="Metropolitana"/>
    <s v="San Miguel"/>
    <x v="3"/>
    <x v="3"/>
    <n v="2"/>
    <s v="Vida"/>
    <n v="3"/>
    <s v="Violencia sexual"/>
    <s v="No sufrió antes ni durante el año pasado"/>
    <n v="270107"/>
    <s v="Atenciones médicas"/>
    <n v="270107005"/>
    <s v="Otra violencia"/>
    <n v="38665.902140672784"/>
    <n v="56332.140052454022"/>
    <n v="34720.274989693564"/>
  </r>
  <r>
    <n v="13"/>
    <n v="13130"/>
    <s v="Metropolitana"/>
    <s v="San Miguel"/>
    <x v="3"/>
    <x v="3"/>
    <n v="2"/>
    <s v="Vida"/>
    <n v="3"/>
    <s v="Violencia sexual"/>
    <s v="Si sufrió antes o durante el año pasado"/>
    <n v="270107"/>
    <s v="Atenciones médicas"/>
    <n v="270107005"/>
    <s v="Otra violencia"/>
    <n v="0"/>
    <n v="2713.8073252920572"/>
    <n v="7511.4584530386101"/>
  </r>
  <r>
    <n v="13"/>
    <n v="13131"/>
    <s v="Metropolitana"/>
    <s v="San Ramón"/>
    <x v="0"/>
    <x v="0"/>
    <n v="1"/>
    <s v="Año"/>
    <n v="1"/>
    <s v="Violencia física"/>
    <s v="No sufrió el año pasado"/>
    <n v="270107"/>
    <s v="Atenciones médicas"/>
    <n v="270107006"/>
    <s v="Violencia Física"/>
    <n v="70118.669346994357"/>
    <n v="66047.552886759964"/>
    <n v="84441.059847453798"/>
  </r>
  <r>
    <n v="13"/>
    <n v="13131"/>
    <s v="Metropolitana"/>
    <s v="San Ramón"/>
    <x v="0"/>
    <x v="0"/>
    <n v="1"/>
    <s v="Año"/>
    <n v="1"/>
    <s v="Violencia física"/>
    <s v="Si sufrió el año pasado"/>
    <n v="270107"/>
    <s v="Atenciones médicas"/>
    <n v="270107006"/>
    <s v="Violencia Física"/>
    <n v="0"/>
    <n v="7004.8573729536047"/>
    <n v="0"/>
  </r>
  <r>
    <n v="13"/>
    <n v="13131"/>
    <s v="Metropolitana"/>
    <s v="San Ramón"/>
    <x v="0"/>
    <x v="0"/>
    <n v="2"/>
    <s v="Vida"/>
    <n v="1"/>
    <s v="Violencia física"/>
    <s v="No sufrió antes ni durante el año pasado"/>
    <n v="270107"/>
    <s v="Atenciones médicas"/>
    <n v="270107006"/>
    <s v="Violencia Física"/>
    <n v="70118.669346994357"/>
    <n v="35796.266754823242"/>
    <n v="84441.059847453798"/>
  </r>
  <r>
    <n v="13"/>
    <n v="13131"/>
    <s v="Metropolitana"/>
    <s v="San Ramón"/>
    <x v="0"/>
    <x v="0"/>
    <n v="2"/>
    <s v="Vida"/>
    <n v="1"/>
    <s v="Violencia física"/>
    <s v="Si sufrió antes o durante el año pasado"/>
    <n v="270107"/>
    <s v="Atenciones médicas"/>
    <n v="270107006"/>
    <s v="Violencia Física"/>
    <n v="0"/>
    <n v="37256.143504890322"/>
    <n v="0"/>
  </r>
  <r>
    <n v="13"/>
    <n v="13131"/>
    <s v="Metropolitana"/>
    <s v="San Ramón"/>
    <x v="1"/>
    <x v="1"/>
    <n v="1"/>
    <s v="Año"/>
    <n v="1"/>
    <s v="Violencia física"/>
    <s v="No sufrió el año pasado"/>
    <n v="270107"/>
    <s v="Atenciones médicas"/>
    <n v="270107006"/>
    <s v="Violencia Física"/>
    <n v="70118.669346994357"/>
    <n v="66047.552886759964"/>
    <n v="84441.059847453798"/>
  </r>
  <r>
    <n v="13"/>
    <n v="13131"/>
    <s v="Metropolitana"/>
    <s v="San Ramón"/>
    <x v="1"/>
    <x v="1"/>
    <n v="1"/>
    <s v="Año"/>
    <n v="1"/>
    <s v="Violencia física"/>
    <s v="Si sufrió el año pasado"/>
    <n v="270107"/>
    <s v="Atenciones médicas"/>
    <n v="270107006"/>
    <s v="Violencia Física"/>
    <n v="0"/>
    <n v="7004.8573729536047"/>
    <n v="0"/>
  </r>
  <r>
    <n v="13"/>
    <n v="13131"/>
    <s v="Metropolitana"/>
    <s v="San Ramón"/>
    <x v="2"/>
    <x v="2"/>
    <n v="1"/>
    <s v="Año"/>
    <n v="1"/>
    <s v="Violencia física"/>
    <s v="No sufrió el año pasado"/>
    <n v="270107"/>
    <s v="Atenciones médicas"/>
    <n v="270107006"/>
    <s v="Violencia Física"/>
    <n v="70118.669346994357"/>
    <n v="66047.552886759964"/>
    <n v="84441.059847453798"/>
  </r>
  <r>
    <n v="13"/>
    <n v="13131"/>
    <s v="Metropolitana"/>
    <s v="San Ramón"/>
    <x v="2"/>
    <x v="2"/>
    <n v="1"/>
    <s v="Año"/>
    <n v="1"/>
    <s v="Violencia física"/>
    <s v="Si sufrió el año pasado"/>
    <n v="270107"/>
    <s v="Atenciones médicas"/>
    <n v="270107006"/>
    <s v="Violencia Física"/>
    <n v="0"/>
    <n v="7004.8573729536047"/>
    <n v="0"/>
  </r>
  <r>
    <n v="13"/>
    <n v="13131"/>
    <s v="Metropolitana"/>
    <s v="San Ramón"/>
    <x v="3"/>
    <x v="3"/>
    <n v="2"/>
    <s v="Vida"/>
    <n v="3"/>
    <s v="Violencia sexual"/>
    <s v="No sufrió antes ni durante el año pasado"/>
    <n v="270107"/>
    <s v="Atenciones médicas"/>
    <n v="270107005"/>
    <s v="Otra violencia"/>
    <n v="54354.451721678233"/>
    <n v="49805.98150073045"/>
    <n v="77788.655742981093"/>
  </r>
  <r>
    <n v="13"/>
    <n v="13131"/>
    <s v="Metropolitana"/>
    <s v="San Ramón"/>
    <x v="3"/>
    <x v="3"/>
    <n v="2"/>
    <s v="Vida"/>
    <n v="3"/>
    <s v="Violencia sexual"/>
    <s v="Si sufrió antes o durante el año pasado"/>
    <n v="270107"/>
    <s v="Atenciones médicas"/>
    <n v="270107005"/>
    <s v="Otra violencia"/>
    <n v="0"/>
    <n v="6307.3715851735187"/>
    <n v="6652.4041044727228"/>
  </r>
  <r>
    <n v="13"/>
    <n v="13132"/>
    <s v="Metropolitana"/>
    <s v="Vitacura"/>
    <x v="0"/>
    <x v="0"/>
    <n v="1"/>
    <s v="Año"/>
    <n v="1"/>
    <s v="Violencia física"/>
    <s v="No sufrió el año pasado"/>
    <n v="270107"/>
    <s v="Atenciones médicas"/>
    <n v="270107006"/>
    <s v="Violencia Física"/>
    <n v="74463.670874900679"/>
    <n v="57419.244724675948"/>
    <n v="50549.26691961303"/>
  </r>
  <r>
    <n v="13"/>
    <n v="13132"/>
    <s v="Metropolitana"/>
    <s v="Vitacura"/>
    <x v="0"/>
    <x v="0"/>
    <n v="1"/>
    <s v="Año"/>
    <n v="1"/>
    <s v="Violencia física"/>
    <s v="Si sufrió el año pasado"/>
    <n v="270107"/>
    <s v="Atenciones médicas"/>
    <n v="270107006"/>
    <s v="Violencia Física"/>
    <n v="0"/>
    <n v="6031.9147401164364"/>
    <n v="0"/>
  </r>
  <r>
    <n v="13"/>
    <n v="13132"/>
    <s v="Metropolitana"/>
    <s v="Vitacura"/>
    <x v="0"/>
    <x v="0"/>
    <n v="2"/>
    <s v="Vida"/>
    <n v="1"/>
    <s v="Violencia física"/>
    <s v="No sufrió antes ni durante el año pasado"/>
    <n v="270107"/>
    <s v="Atenciones médicas"/>
    <n v="270107006"/>
    <s v="Violencia Física"/>
    <n v="74463.670874900679"/>
    <n v="57419.244724675948"/>
    <n v="50549.26691961303"/>
  </r>
  <r>
    <n v="13"/>
    <n v="13132"/>
    <s v="Metropolitana"/>
    <s v="Vitacura"/>
    <x v="0"/>
    <x v="0"/>
    <n v="2"/>
    <s v="Vida"/>
    <n v="1"/>
    <s v="Violencia física"/>
    <s v="Si sufrió antes o durante el año pasado"/>
    <n v="270107"/>
    <s v="Atenciones médicas"/>
    <n v="270107006"/>
    <s v="Violencia Física"/>
    <n v="0"/>
    <n v="6031.9147401164364"/>
    <n v="0"/>
  </r>
  <r>
    <n v="13"/>
    <n v="13132"/>
    <s v="Metropolitana"/>
    <s v="Vitacura"/>
    <x v="1"/>
    <x v="1"/>
    <n v="1"/>
    <s v="Año"/>
    <n v="1"/>
    <s v="Violencia física"/>
    <s v="No sufrió el año pasado"/>
    <n v="270107"/>
    <s v="Atenciones médicas"/>
    <n v="270107006"/>
    <s v="Violencia Física"/>
    <n v="74463.670874900679"/>
    <n v="57419.244724675948"/>
    <n v="50549.26691961303"/>
  </r>
  <r>
    <n v="13"/>
    <n v="13132"/>
    <s v="Metropolitana"/>
    <s v="Vitacura"/>
    <x v="1"/>
    <x v="1"/>
    <n v="1"/>
    <s v="Año"/>
    <n v="1"/>
    <s v="Violencia física"/>
    <s v="Si sufrió el año pasado"/>
    <n v="270107"/>
    <s v="Atenciones médicas"/>
    <n v="270107006"/>
    <s v="Violencia Física"/>
    <n v="0"/>
    <n v="6031.9147401164364"/>
    <n v="0"/>
  </r>
  <r>
    <n v="13"/>
    <n v="13132"/>
    <s v="Metropolitana"/>
    <s v="Vitacura"/>
    <x v="2"/>
    <x v="2"/>
    <n v="1"/>
    <s v="Año"/>
    <n v="1"/>
    <s v="Violencia física"/>
    <s v="No sufrió el año pasado"/>
    <n v="270107"/>
    <s v="Atenciones médicas"/>
    <n v="270107006"/>
    <s v="Violencia Física"/>
    <n v="74463.670874900679"/>
    <n v="63451.159464792385"/>
    <n v="50549.26691961303"/>
  </r>
  <r>
    <n v="13"/>
    <n v="13132"/>
    <s v="Metropolitana"/>
    <s v="Vitacura"/>
    <x v="3"/>
    <x v="3"/>
    <n v="2"/>
    <s v="Vida"/>
    <n v="3"/>
    <s v="Violencia sexual"/>
    <s v="No sufrió antes ni durante el año pasado"/>
    <n v="270107"/>
    <s v="Atenciones médicas"/>
    <n v="270107005"/>
    <s v="Otra violencia"/>
    <n v="49642.447249933786"/>
    <n v="52066.310045397833"/>
    <n v="50549.26691961303"/>
  </r>
  <r>
    <n v="13"/>
    <n v="13132"/>
    <s v="Metropolitana"/>
    <s v="Vitacura"/>
    <x v="3"/>
    <x v="3"/>
    <n v="2"/>
    <s v="Vida"/>
    <n v="3"/>
    <s v="Violencia sexual"/>
    <s v="Si sufrió antes o durante el año pasado"/>
    <n v="270107"/>
    <s v="Atenciones médicas"/>
    <n v="270107005"/>
    <s v="Otra violencia"/>
    <n v="7206.2328948530057"/>
    <n v="0"/>
    <n v="0"/>
  </r>
  <r>
    <n v="13"/>
    <n v="13201"/>
    <s v="Metropolitana"/>
    <s v="Puente Alto"/>
    <x v="0"/>
    <x v="0"/>
    <n v="1"/>
    <s v="Año"/>
    <n v="1"/>
    <s v="Violencia física"/>
    <s v="No sufrió el año pasado"/>
    <n v="270107"/>
    <s v="Atenciones médicas"/>
    <n v="270107006"/>
    <s v="Violencia Física"/>
    <n v="48118.770157247774"/>
    <n v="78811.676418504037"/>
    <n v="44316.949613016084"/>
  </r>
  <r>
    <n v="13"/>
    <n v="13201"/>
    <s v="Metropolitana"/>
    <s v="Puente Alto"/>
    <x v="0"/>
    <x v="0"/>
    <n v="1"/>
    <s v="Año"/>
    <n v="1"/>
    <s v="Violencia física"/>
    <s v="Si sufrió el año pasado"/>
    <n v="270107"/>
    <s v="Atenciones médicas"/>
    <n v="270107006"/>
    <s v="Violencia Física"/>
    <n v="9518.8088999452848"/>
    <n v="6153.0384732086168"/>
    <n v="693.41199462464374"/>
  </r>
  <r>
    <n v="13"/>
    <n v="13201"/>
    <s v="Metropolitana"/>
    <s v="Puente Alto"/>
    <x v="0"/>
    <x v="0"/>
    <n v="2"/>
    <s v="Vida"/>
    <n v="1"/>
    <s v="Violencia física"/>
    <s v="No sufrió antes ni durante el año pasado"/>
    <n v="270107"/>
    <s v="Atenciones médicas"/>
    <n v="270107006"/>
    <s v="Violencia Física"/>
    <n v="46576.878765943133"/>
    <n v="65812.890819576089"/>
    <n v="31596.998554908852"/>
  </r>
  <r>
    <n v="13"/>
    <n v="13201"/>
    <s v="Metropolitana"/>
    <s v="Puente Alto"/>
    <x v="0"/>
    <x v="0"/>
    <n v="2"/>
    <s v="Vida"/>
    <n v="1"/>
    <s v="Violencia física"/>
    <s v="Si sufrió antes o durante el año pasado"/>
    <n v="270107"/>
    <s v="Atenciones médicas"/>
    <n v="270107006"/>
    <s v="Violencia Física"/>
    <n v="11060.700291249928"/>
    <n v="19151.824072136602"/>
    <n v="13413.363052731844"/>
  </r>
  <r>
    <n v="13"/>
    <n v="13201"/>
    <s v="Metropolitana"/>
    <s v="Puente Alto"/>
    <x v="1"/>
    <x v="1"/>
    <n v="1"/>
    <s v="Año"/>
    <n v="1"/>
    <s v="Violencia física"/>
    <s v="No sufrió el año pasado"/>
    <n v="270107"/>
    <s v="Atenciones médicas"/>
    <n v="270107006"/>
    <s v="Violencia Física"/>
    <n v="52140.873885722634"/>
    <n v="82064.941481332688"/>
    <n v="45010.36160764072"/>
  </r>
  <r>
    <n v="13"/>
    <n v="13201"/>
    <s v="Metropolitana"/>
    <s v="Puente Alto"/>
    <x v="1"/>
    <x v="1"/>
    <n v="1"/>
    <s v="Año"/>
    <n v="1"/>
    <s v="Violencia física"/>
    <s v="Si sufrió el año pasado"/>
    <n v="270107"/>
    <s v="Atenciones médicas"/>
    <n v="270107006"/>
    <s v="Violencia Física"/>
    <n v="5496.7051714704212"/>
    <n v="2899.7734103799839"/>
    <n v="0"/>
  </r>
  <r>
    <n v="13"/>
    <n v="13201"/>
    <s v="Metropolitana"/>
    <s v="Puente Alto"/>
    <x v="2"/>
    <x v="2"/>
    <n v="1"/>
    <s v="Año"/>
    <n v="1"/>
    <s v="Violencia física"/>
    <s v="No sufrió el año pasado"/>
    <n v="270107"/>
    <s v="Atenciones médicas"/>
    <n v="270107006"/>
    <s v="Violencia Física"/>
    <n v="51470.353340198264"/>
    <n v="79711.90138747968"/>
    <n v="44316.949613016084"/>
  </r>
  <r>
    <n v="13"/>
    <n v="13201"/>
    <s v="Metropolitana"/>
    <s v="Puente Alto"/>
    <x v="2"/>
    <x v="2"/>
    <n v="1"/>
    <s v="Año"/>
    <n v="1"/>
    <s v="Violencia física"/>
    <s v="Si sufrió el año pasado"/>
    <n v="270107"/>
    <s v="Atenciones médicas"/>
    <n v="270107006"/>
    <s v="Violencia Física"/>
    <n v="6167.2257169947898"/>
    <n v="5252.8135042329841"/>
    <n v="693.41199462464374"/>
  </r>
  <r>
    <n v="13"/>
    <n v="13201"/>
    <s v="Metropolitana"/>
    <s v="Puente Alto"/>
    <x v="3"/>
    <x v="3"/>
    <n v="2"/>
    <s v="Vida"/>
    <n v="3"/>
    <s v="Violencia sexual"/>
    <s v="No sufrió antes ni durante el año pasado"/>
    <n v="270107"/>
    <s v="Atenciones médicas"/>
    <n v="270107005"/>
    <s v="Otra violencia"/>
    <n v="45929.467899636024"/>
    <n v="54315.756160874334"/>
    <n v="36072.301060878402"/>
  </r>
  <r>
    <n v="13"/>
    <n v="13201"/>
    <s v="Metropolitana"/>
    <s v="Puente Alto"/>
    <x v="3"/>
    <x v="3"/>
    <n v="2"/>
    <s v="Vida"/>
    <n v="3"/>
    <s v="Violencia sexual"/>
    <s v="Si sufrió antes o durante el año pasado"/>
    <n v="270107"/>
    <s v="Atenciones médicas"/>
    <n v="270107005"/>
    <s v="Otra violencia"/>
    <n v="357.52033141998783"/>
    <n v="5444.9946119393198"/>
    <n v="8938.0605467623009"/>
  </r>
  <r>
    <n v="13"/>
    <n v="13202"/>
    <s v="Metropolitana"/>
    <s v="Pirque"/>
    <x v="0"/>
    <x v="0"/>
    <n v="1"/>
    <s v="Año"/>
    <n v="1"/>
    <s v="Violencia física"/>
    <s v="No sufrió el año pasado"/>
    <n v="270107"/>
    <s v="Atenciones médicas"/>
    <n v="270107006"/>
    <s v="Violencia Física"/>
    <n v="0"/>
    <n v="0"/>
    <n v="148283.51015830683"/>
  </r>
  <r>
    <n v="13"/>
    <n v="13202"/>
    <s v="Metropolitana"/>
    <s v="Pirque"/>
    <x v="0"/>
    <x v="0"/>
    <n v="1"/>
    <s v="Año"/>
    <n v="1"/>
    <s v="Violencia física"/>
    <s v="Si sufrió el año pasado"/>
    <n v="270107"/>
    <s v="Atenciones médicas"/>
    <n v="270107006"/>
    <s v="Violencia Física"/>
    <n v="0"/>
    <n v="0"/>
    <n v="24549.496534588729"/>
  </r>
  <r>
    <n v="13"/>
    <n v="13202"/>
    <s v="Metropolitana"/>
    <s v="Pirque"/>
    <x v="0"/>
    <x v="0"/>
    <n v="2"/>
    <s v="Vida"/>
    <n v="1"/>
    <s v="Violencia física"/>
    <s v="No sufrió antes ni durante el año pasado"/>
    <n v="270107"/>
    <s v="Atenciones médicas"/>
    <n v="270107006"/>
    <s v="Violencia Física"/>
    <n v="0"/>
    <n v="0"/>
    <n v="129830.06051638648"/>
  </r>
  <r>
    <n v="13"/>
    <n v="13202"/>
    <s v="Metropolitana"/>
    <s v="Pirque"/>
    <x v="0"/>
    <x v="0"/>
    <n v="2"/>
    <s v="Vida"/>
    <n v="1"/>
    <s v="Violencia física"/>
    <s v="Si sufrió antes o durante el año pasado"/>
    <n v="270107"/>
    <s v="Atenciones médicas"/>
    <n v="270107006"/>
    <s v="Violencia Física"/>
    <n v="0"/>
    <n v="0"/>
    <n v="43002.946176509045"/>
  </r>
  <r>
    <n v="13"/>
    <n v="13202"/>
    <s v="Metropolitana"/>
    <s v="Pirque"/>
    <x v="1"/>
    <x v="1"/>
    <n v="1"/>
    <s v="Año"/>
    <n v="1"/>
    <s v="Violencia física"/>
    <s v="No sufrió el año pasado"/>
    <n v="270107"/>
    <s v="Atenciones médicas"/>
    <n v="270107006"/>
    <s v="Violencia Física"/>
    <n v="0"/>
    <n v="0"/>
    <n v="148283.51015830683"/>
  </r>
  <r>
    <n v="13"/>
    <n v="13202"/>
    <s v="Metropolitana"/>
    <s v="Pirque"/>
    <x v="1"/>
    <x v="1"/>
    <n v="1"/>
    <s v="Año"/>
    <n v="1"/>
    <s v="Violencia física"/>
    <s v="Si sufrió el año pasado"/>
    <n v="270107"/>
    <s v="Atenciones médicas"/>
    <n v="270107006"/>
    <s v="Violencia Física"/>
    <n v="0"/>
    <n v="0"/>
    <n v="24549.496534588729"/>
  </r>
  <r>
    <n v="13"/>
    <n v="13202"/>
    <s v="Metropolitana"/>
    <s v="Pirque"/>
    <x v="2"/>
    <x v="2"/>
    <n v="1"/>
    <s v="Año"/>
    <n v="1"/>
    <s v="Violencia física"/>
    <s v="No sufrió el año pasado"/>
    <n v="270107"/>
    <s v="Atenciones médicas"/>
    <n v="270107006"/>
    <s v="Violencia Física"/>
    <n v="0"/>
    <n v="0"/>
    <n v="172833.00669289555"/>
  </r>
  <r>
    <n v="13"/>
    <n v="13202"/>
    <s v="Metropolitana"/>
    <s v="Pirque"/>
    <x v="3"/>
    <x v="3"/>
    <n v="2"/>
    <s v="Vida"/>
    <n v="3"/>
    <s v="Violencia sexual"/>
    <s v="No sufrió antes ni durante el año pasado"/>
    <n v="270107"/>
    <s v="Atenciones médicas"/>
    <n v="270107005"/>
    <s v="Otra violencia"/>
    <n v="0"/>
    <n v="0"/>
    <n v="172833.00669289555"/>
  </r>
  <r>
    <n v="13"/>
    <n v="13203"/>
    <s v="Metropolitana"/>
    <s v="San José de Maipo"/>
    <x v="0"/>
    <x v="0"/>
    <n v="1"/>
    <s v="Año"/>
    <n v="1"/>
    <s v="Violencia física"/>
    <s v="No sufrió el año pasado"/>
    <n v="270107"/>
    <s v="Atenciones médicas"/>
    <n v="270107006"/>
    <s v="Violencia Física"/>
    <n v="0"/>
    <n v="148441.98618275052"/>
    <n v="98563.769280656546"/>
  </r>
  <r>
    <n v="13"/>
    <n v="13203"/>
    <s v="Metropolitana"/>
    <s v="San José de Maipo"/>
    <x v="0"/>
    <x v="0"/>
    <n v="2"/>
    <s v="Vida"/>
    <n v="1"/>
    <s v="Violencia física"/>
    <s v="No sufrió antes ni durante el año pasado"/>
    <n v="270107"/>
    <s v="Atenciones médicas"/>
    <n v="270107006"/>
    <s v="Violencia Física"/>
    <n v="0"/>
    <n v="148441.98618275052"/>
    <n v="84138.970243725926"/>
  </r>
  <r>
    <n v="13"/>
    <n v="13203"/>
    <s v="Metropolitana"/>
    <s v="San José de Maipo"/>
    <x v="0"/>
    <x v="0"/>
    <n v="2"/>
    <s v="Vida"/>
    <n v="1"/>
    <s v="Violencia física"/>
    <s v="Si sufrió antes o durante el año pasado"/>
    <n v="270107"/>
    <s v="Atenciones médicas"/>
    <n v="270107006"/>
    <s v="Violencia Física"/>
    <n v="0"/>
    <n v="0"/>
    <n v="14424.799036930608"/>
  </r>
  <r>
    <n v="13"/>
    <n v="13203"/>
    <s v="Metropolitana"/>
    <s v="San José de Maipo"/>
    <x v="1"/>
    <x v="1"/>
    <n v="1"/>
    <s v="Año"/>
    <n v="1"/>
    <s v="Violencia física"/>
    <s v="No sufrió el año pasado"/>
    <n v="270107"/>
    <s v="Atenciones médicas"/>
    <n v="270107006"/>
    <s v="Violencia Física"/>
    <n v="0"/>
    <n v="148441.98618275052"/>
    <n v="98563.769280656546"/>
  </r>
  <r>
    <n v="13"/>
    <n v="13203"/>
    <s v="Metropolitana"/>
    <s v="San José de Maipo"/>
    <x v="2"/>
    <x v="2"/>
    <n v="1"/>
    <s v="Año"/>
    <n v="1"/>
    <s v="Violencia física"/>
    <s v="No sufrió el año pasado"/>
    <n v="270107"/>
    <s v="Atenciones médicas"/>
    <n v="270107006"/>
    <s v="Violencia Física"/>
    <n v="0"/>
    <n v="148441.98618275052"/>
    <n v="98563.769280656546"/>
  </r>
  <r>
    <n v="13"/>
    <n v="13203"/>
    <s v="Metropolitana"/>
    <s v="San José de Maipo"/>
    <x v="3"/>
    <x v="3"/>
    <n v="2"/>
    <s v="Vida"/>
    <n v="3"/>
    <s v="Violencia sexual"/>
    <s v="No sufrió antes ni durante el año pasado"/>
    <n v="270107"/>
    <s v="Atenciones médicas"/>
    <n v="270107005"/>
    <s v="Otra violencia"/>
    <n v="0"/>
    <n v="72487.768909132414"/>
    <n v="98563.769280656546"/>
  </r>
  <r>
    <n v="13"/>
    <n v="13301"/>
    <s v="Metropolitana"/>
    <s v="Colina"/>
    <x v="0"/>
    <x v="0"/>
    <n v="1"/>
    <s v="Año"/>
    <n v="1"/>
    <s v="Violencia física"/>
    <s v="No sufrió el año pasado"/>
    <n v="270107"/>
    <s v="Atenciones médicas"/>
    <n v="270107006"/>
    <s v="Violencia Física"/>
    <n v="31098.255079605169"/>
    <n v="50236.00410078084"/>
    <n v="72032.901397435271"/>
  </r>
  <r>
    <n v="13"/>
    <n v="13301"/>
    <s v="Metropolitana"/>
    <s v="Colina"/>
    <x v="0"/>
    <x v="0"/>
    <n v="1"/>
    <s v="Año"/>
    <n v="1"/>
    <s v="Violencia física"/>
    <s v="Si sufrió el año pasado"/>
    <n v="270107"/>
    <s v="Atenciones médicas"/>
    <n v="270107006"/>
    <s v="Violencia Física"/>
    <n v="0"/>
    <n v="0"/>
    <n v="1485.3559957093175"/>
  </r>
  <r>
    <n v="13"/>
    <n v="13301"/>
    <s v="Metropolitana"/>
    <s v="Colina"/>
    <x v="0"/>
    <x v="0"/>
    <n v="2"/>
    <s v="Vida"/>
    <n v="1"/>
    <s v="Violencia física"/>
    <s v="No sufrió antes ni durante el año pasado"/>
    <n v="270107"/>
    <s v="Atenciones médicas"/>
    <n v="270107006"/>
    <s v="Violencia Física"/>
    <n v="31098.255079605169"/>
    <n v="38867.846478466949"/>
    <n v="65825.811679860941"/>
  </r>
  <r>
    <n v="13"/>
    <n v="13301"/>
    <s v="Metropolitana"/>
    <s v="Colina"/>
    <x v="0"/>
    <x v="0"/>
    <n v="2"/>
    <s v="Vida"/>
    <n v="1"/>
    <s v="Violencia física"/>
    <s v="Si sufrió antes o durante el año pasado"/>
    <n v="270107"/>
    <s v="Atenciones médicas"/>
    <n v="270107006"/>
    <s v="Violencia Física"/>
    <n v="0"/>
    <n v="11368.157622313875"/>
    <n v="7692.4457132836687"/>
  </r>
  <r>
    <n v="13"/>
    <n v="13301"/>
    <s v="Metropolitana"/>
    <s v="Colina"/>
    <x v="1"/>
    <x v="1"/>
    <n v="1"/>
    <s v="Año"/>
    <n v="1"/>
    <s v="Violencia física"/>
    <s v="No sufrió el año pasado"/>
    <n v="270107"/>
    <s v="Atenciones médicas"/>
    <n v="270107006"/>
    <s v="Violencia Física"/>
    <n v="31098.255079605169"/>
    <n v="50236.00410078084"/>
    <n v="73518.257393144595"/>
  </r>
  <r>
    <n v="13"/>
    <n v="13301"/>
    <s v="Metropolitana"/>
    <s v="Colina"/>
    <x v="2"/>
    <x v="2"/>
    <n v="1"/>
    <s v="Año"/>
    <n v="1"/>
    <s v="Violencia física"/>
    <s v="No sufrió el año pasado"/>
    <n v="270107"/>
    <s v="Atenciones médicas"/>
    <n v="270107006"/>
    <s v="Violencia Física"/>
    <n v="31098.255079605169"/>
    <n v="50236.00410078084"/>
    <n v="72032.901397435271"/>
  </r>
  <r>
    <n v="13"/>
    <n v="13301"/>
    <s v="Metropolitana"/>
    <s v="Colina"/>
    <x v="2"/>
    <x v="2"/>
    <n v="1"/>
    <s v="Año"/>
    <n v="1"/>
    <s v="Violencia física"/>
    <s v="Si sufrió el año pasado"/>
    <n v="270107"/>
    <s v="Atenciones médicas"/>
    <n v="270107006"/>
    <s v="Violencia Física"/>
    <n v="0"/>
    <n v="0"/>
    <n v="1485.3559957093175"/>
  </r>
  <r>
    <n v="13"/>
    <n v="13301"/>
    <s v="Metropolitana"/>
    <s v="Colina"/>
    <x v="3"/>
    <x v="3"/>
    <n v="2"/>
    <s v="Vida"/>
    <n v="3"/>
    <s v="Violencia sexual"/>
    <s v="No sufrió antes ni durante el año pasado"/>
    <n v="270107"/>
    <s v="Atenciones médicas"/>
    <n v="270107005"/>
    <s v="Otra violencia"/>
    <n v="18983.611158758129"/>
    <n v="23936.577471679018"/>
    <n v="72032.901397435271"/>
  </r>
  <r>
    <n v="13"/>
    <n v="13301"/>
    <s v="Metropolitana"/>
    <s v="Colina"/>
    <x v="3"/>
    <x v="3"/>
    <n v="2"/>
    <s v="Vida"/>
    <n v="3"/>
    <s v="Violencia sexual"/>
    <s v="Si sufrió antes o durante el año pasado"/>
    <n v="270107"/>
    <s v="Atenciones médicas"/>
    <n v="270107005"/>
    <s v="Otra violencia"/>
    <n v="0"/>
    <n v="9658.903521865961"/>
    <n v="1485.3559957093175"/>
  </r>
  <r>
    <n v="13"/>
    <n v="13302"/>
    <s v="Metropolitana"/>
    <s v="Lampa"/>
    <x v="0"/>
    <x v="0"/>
    <n v="1"/>
    <s v="Año"/>
    <n v="1"/>
    <s v="Violencia física"/>
    <s v="No sufrió el año pasado"/>
    <n v="270107"/>
    <s v="Atenciones médicas"/>
    <n v="270107006"/>
    <s v="Violencia Física"/>
    <n v="15521.388482761873"/>
    <n v="18585.631586954347"/>
    <n v="23364.574195176254"/>
  </r>
  <r>
    <n v="13"/>
    <n v="13302"/>
    <s v="Metropolitana"/>
    <s v="Lampa"/>
    <x v="0"/>
    <x v="0"/>
    <n v="1"/>
    <s v="Año"/>
    <n v="1"/>
    <s v="Violencia física"/>
    <s v="Si sufrió el año pasado"/>
    <n v="270107"/>
    <s v="Atenciones médicas"/>
    <n v="270107006"/>
    <s v="Violencia Física"/>
    <n v="5173.7961609206241"/>
    <n v="0"/>
    <n v="0"/>
  </r>
  <r>
    <n v="13"/>
    <n v="13302"/>
    <s v="Metropolitana"/>
    <s v="Lampa"/>
    <x v="0"/>
    <x v="0"/>
    <n v="2"/>
    <s v="Vida"/>
    <n v="1"/>
    <s v="Violencia física"/>
    <s v="No sufrió antes ni durante el año pasado"/>
    <n v="270107"/>
    <s v="Atenciones médicas"/>
    <n v="270107006"/>
    <s v="Violencia Física"/>
    <n v="5173.7961609206241"/>
    <n v="18585.631586954347"/>
    <n v="23364.574195176254"/>
  </r>
  <r>
    <n v="13"/>
    <n v="13302"/>
    <s v="Metropolitana"/>
    <s v="Lampa"/>
    <x v="0"/>
    <x v="0"/>
    <n v="2"/>
    <s v="Vida"/>
    <n v="1"/>
    <s v="Violencia física"/>
    <s v="Si sufrió antes o durante el año pasado"/>
    <n v="270107"/>
    <s v="Atenciones médicas"/>
    <n v="270107006"/>
    <s v="Violencia Física"/>
    <n v="15521.388482761873"/>
    <n v="0"/>
    <n v="0"/>
  </r>
  <r>
    <n v="13"/>
    <n v="13302"/>
    <s v="Metropolitana"/>
    <s v="Lampa"/>
    <x v="1"/>
    <x v="1"/>
    <n v="1"/>
    <s v="Año"/>
    <n v="1"/>
    <s v="Violencia física"/>
    <s v="No sufrió el año pasado"/>
    <n v="270107"/>
    <s v="Atenciones médicas"/>
    <n v="270107006"/>
    <s v="Violencia Física"/>
    <n v="15521.388482761873"/>
    <n v="18585.631586954347"/>
    <n v="23364.574195176254"/>
  </r>
  <r>
    <n v="13"/>
    <n v="13302"/>
    <s v="Metropolitana"/>
    <s v="Lampa"/>
    <x v="1"/>
    <x v="1"/>
    <n v="1"/>
    <s v="Año"/>
    <n v="1"/>
    <s v="Violencia física"/>
    <s v="Si sufrió el año pasado"/>
    <n v="270107"/>
    <s v="Atenciones médicas"/>
    <n v="270107006"/>
    <s v="Violencia Física"/>
    <n v="5173.7961609206241"/>
    <n v="0"/>
    <n v="0"/>
  </r>
  <r>
    <n v="13"/>
    <n v="13302"/>
    <s v="Metropolitana"/>
    <s v="Lampa"/>
    <x v="2"/>
    <x v="2"/>
    <n v="1"/>
    <s v="Año"/>
    <n v="1"/>
    <s v="Violencia física"/>
    <s v="No sufrió el año pasado"/>
    <n v="270107"/>
    <s v="Atenciones médicas"/>
    <n v="270107006"/>
    <s v="Violencia Física"/>
    <n v="15521.388482761873"/>
    <n v="18585.631586954347"/>
    <n v="23364.574195176254"/>
  </r>
  <r>
    <n v="13"/>
    <n v="13302"/>
    <s v="Metropolitana"/>
    <s v="Lampa"/>
    <x v="2"/>
    <x v="2"/>
    <n v="1"/>
    <s v="Año"/>
    <n v="1"/>
    <s v="Violencia física"/>
    <s v="Si sufrió el año pasado"/>
    <n v="270107"/>
    <s v="Atenciones médicas"/>
    <n v="270107006"/>
    <s v="Violencia Física"/>
    <n v="5173.7961609206241"/>
    <n v="0"/>
    <n v="0"/>
  </r>
  <r>
    <n v="13"/>
    <n v="13302"/>
    <s v="Metropolitana"/>
    <s v="Lampa"/>
    <x v="3"/>
    <x v="3"/>
    <n v="2"/>
    <s v="Vida"/>
    <n v="3"/>
    <s v="Violencia sexual"/>
    <s v="No sufrió antes ni durante el año pasado"/>
    <n v="270107"/>
    <s v="Atenciones médicas"/>
    <n v="270107005"/>
    <s v="Otra violencia"/>
    <n v="10347.592321841248"/>
    <n v="15645.460903704407"/>
    <n v="23364.574195176254"/>
  </r>
  <r>
    <n v="13"/>
    <n v="13302"/>
    <s v="Metropolitana"/>
    <s v="Lampa"/>
    <x v="3"/>
    <x v="3"/>
    <n v="2"/>
    <s v="Vida"/>
    <n v="3"/>
    <s v="Violencia sexual"/>
    <s v="Si sufrió antes o durante el año pasado"/>
    <n v="270107"/>
    <s v="Atenciones médicas"/>
    <n v="270107005"/>
    <s v="Otra violencia"/>
    <n v="10347.592321841248"/>
    <n v="0"/>
    <n v="0"/>
  </r>
  <r>
    <n v="13"/>
    <n v="13303"/>
    <s v="Metropolitana"/>
    <s v="Tiltil"/>
    <x v="0"/>
    <x v="0"/>
    <n v="1"/>
    <s v="Año"/>
    <n v="1"/>
    <s v="Violencia física"/>
    <s v="No sufrió el año pasado"/>
    <n v="270107"/>
    <s v="Atenciones médicas"/>
    <n v="270107006"/>
    <s v="Violencia Física"/>
    <n v="0"/>
    <n v="88691.292105963788"/>
    <n v="0"/>
  </r>
  <r>
    <n v="13"/>
    <n v="13303"/>
    <s v="Metropolitana"/>
    <s v="Tiltil"/>
    <x v="0"/>
    <x v="0"/>
    <n v="2"/>
    <s v="Vida"/>
    <n v="1"/>
    <s v="Violencia física"/>
    <s v="No sufrió antes ni durante el año pasado"/>
    <n v="270107"/>
    <s v="Atenciones médicas"/>
    <n v="270107006"/>
    <s v="Violencia Física"/>
    <n v="0"/>
    <n v="88691.292105963788"/>
    <n v="0"/>
  </r>
  <r>
    <n v="13"/>
    <n v="13303"/>
    <s v="Metropolitana"/>
    <s v="Tiltil"/>
    <x v="1"/>
    <x v="1"/>
    <n v="1"/>
    <s v="Año"/>
    <n v="1"/>
    <s v="Violencia física"/>
    <s v="No sufrió el año pasado"/>
    <n v="270107"/>
    <s v="Atenciones médicas"/>
    <n v="270107006"/>
    <s v="Violencia Física"/>
    <n v="0"/>
    <n v="88691.292105963788"/>
    <n v="0"/>
  </r>
  <r>
    <n v="13"/>
    <n v="13303"/>
    <s v="Metropolitana"/>
    <s v="Tiltil"/>
    <x v="2"/>
    <x v="2"/>
    <n v="1"/>
    <s v="Año"/>
    <n v="1"/>
    <s v="Violencia física"/>
    <s v="No sufrió el año pasado"/>
    <n v="270107"/>
    <s v="Atenciones médicas"/>
    <n v="270107006"/>
    <s v="Violencia Física"/>
    <n v="0"/>
    <n v="88691.292105963788"/>
    <n v="0"/>
  </r>
  <r>
    <n v="13"/>
    <n v="13303"/>
    <s v="Metropolitana"/>
    <s v="Tiltil"/>
    <x v="3"/>
    <x v="3"/>
    <n v="2"/>
    <s v="Vida"/>
    <n v="3"/>
    <s v="Violencia sexual"/>
    <s v="No sufrió antes ni durante el año pasado"/>
    <n v="270107"/>
    <s v="Atenciones médicas"/>
    <n v="270107005"/>
    <s v="Otra violencia"/>
    <n v="0"/>
    <n v="73010.478210141955"/>
    <n v="0"/>
  </r>
  <r>
    <n v="13"/>
    <n v="13401"/>
    <s v="Metropolitana"/>
    <s v="San Bernardo"/>
    <x v="0"/>
    <x v="0"/>
    <n v="1"/>
    <s v="Año"/>
    <n v="1"/>
    <s v="Violencia física"/>
    <s v="No sufrió el año pasado"/>
    <n v="270107"/>
    <s v="Atenciones médicas"/>
    <n v="270107006"/>
    <s v="Violencia Física"/>
    <n v="50111.374672282494"/>
    <n v="75716.287780034123"/>
    <n v="96228.497703326066"/>
  </r>
  <r>
    <n v="13"/>
    <n v="13401"/>
    <s v="Metropolitana"/>
    <s v="San Bernardo"/>
    <x v="0"/>
    <x v="0"/>
    <n v="1"/>
    <s v="Año"/>
    <n v="1"/>
    <s v="Violencia física"/>
    <s v="Si sufrió el año pasado"/>
    <n v="270107"/>
    <s v="Atenciones médicas"/>
    <n v="270107006"/>
    <s v="Violencia Física"/>
    <n v="3565.3036684648691"/>
    <n v="13995.111312407347"/>
    <n v="6950.7402290381015"/>
  </r>
  <r>
    <n v="13"/>
    <n v="13401"/>
    <s v="Metropolitana"/>
    <s v="San Bernardo"/>
    <x v="0"/>
    <x v="0"/>
    <n v="2"/>
    <s v="Vida"/>
    <n v="1"/>
    <s v="Violencia física"/>
    <s v="No sufrió antes ni durante el año pasado"/>
    <n v="270107"/>
    <s v="Atenciones médicas"/>
    <n v="270107006"/>
    <s v="Violencia Física"/>
    <n v="44540.669825020203"/>
    <n v="42042.976636778447"/>
    <n v="89152.056659474416"/>
  </r>
  <r>
    <n v="13"/>
    <n v="13401"/>
    <s v="Metropolitana"/>
    <s v="San Bernardo"/>
    <x v="0"/>
    <x v="0"/>
    <n v="2"/>
    <s v="Vida"/>
    <n v="1"/>
    <s v="Violencia física"/>
    <s v="Si sufrió antes o durante el año pasado"/>
    <n v="270107"/>
    <s v="Atenciones médicas"/>
    <n v="270107006"/>
    <s v="Violencia Física"/>
    <n v="9136.0085157271551"/>
    <n v="47668.422455663036"/>
    <n v="14027.181272889746"/>
  </r>
  <r>
    <n v="13"/>
    <n v="13401"/>
    <s v="Metropolitana"/>
    <s v="San Bernardo"/>
    <x v="1"/>
    <x v="1"/>
    <n v="1"/>
    <s v="Año"/>
    <n v="1"/>
    <s v="Violencia física"/>
    <s v="No sufrió el año pasado"/>
    <n v="270107"/>
    <s v="Atenciones médicas"/>
    <n v="270107006"/>
    <s v="Violencia Física"/>
    <n v="50111.374672282494"/>
    <n v="80971.150378215942"/>
    <n v="99245.837054282441"/>
  </r>
  <r>
    <n v="13"/>
    <n v="13401"/>
    <s v="Metropolitana"/>
    <s v="San Bernardo"/>
    <x v="1"/>
    <x v="1"/>
    <n v="1"/>
    <s v="Año"/>
    <n v="1"/>
    <s v="Violencia física"/>
    <s v="Si sufrió el año pasado"/>
    <n v="270107"/>
    <s v="Atenciones médicas"/>
    <n v="270107006"/>
    <s v="Violencia Física"/>
    <n v="3565.3036684648691"/>
    <n v="8740.2487142255322"/>
    <n v="3933.4008780817289"/>
  </r>
  <r>
    <n v="13"/>
    <n v="13401"/>
    <s v="Metropolitana"/>
    <s v="San Bernardo"/>
    <x v="2"/>
    <x v="2"/>
    <n v="1"/>
    <s v="Año"/>
    <n v="1"/>
    <s v="Violencia física"/>
    <s v="No sufrió el año pasado"/>
    <n v="270107"/>
    <s v="Atenciones médicas"/>
    <n v="270107006"/>
    <s v="Violencia Física"/>
    <n v="50111.374672282494"/>
    <n v="77761.401183082053"/>
    <n v="98447.528436186578"/>
  </r>
  <r>
    <n v="13"/>
    <n v="13401"/>
    <s v="Metropolitana"/>
    <s v="San Bernardo"/>
    <x v="2"/>
    <x v="2"/>
    <n v="1"/>
    <s v="Año"/>
    <n v="1"/>
    <s v="Violencia física"/>
    <s v="Si sufrió el año pasado"/>
    <n v="270107"/>
    <s v="Atenciones médicas"/>
    <n v="270107006"/>
    <s v="Violencia Física"/>
    <n v="3565.3036684648691"/>
    <n v="11949.997909359425"/>
    <n v="4731.709496177582"/>
  </r>
  <r>
    <n v="13"/>
    <n v="13401"/>
    <s v="Metropolitana"/>
    <s v="San Bernardo"/>
    <x v="3"/>
    <x v="3"/>
    <n v="2"/>
    <s v="Vida"/>
    <n v="3"/>
    <s v="Violencia sexual"/>
    <s v="No sufrió antes ni durante el año pasado"/>
    <n v="270107"/>
    <s v="Atenciones médicas"/>
    <n v="270107005"/>
    <s v="Otra violencia"/>
    <n v="44664.857512698029"/>
    <n v="51706.776319488556"/>
    <n v="82802.53284802186"/>
  </r>
  <r>
    <n v="13"/>
    <n v="13401"/>
    <s v="Metropolitana"/>
    <s v="San Bernardo"/>
    <x v="3"/>
    <x v="3"/>
    <n v="2"/>
    <s v="Vida"/>
    <n v="3"/>
    <s v="Violencia sexual"/>
    <s v="Si sufrió antes o durante el año pasado"/>
    <n v="270107"/>
    <s v="Atenciones médicas"/>
    <n v="270107005"/>
    <s v="Otra violencia"/>
    <n v="5941.9537548705885"/>
    <n v="15536.849641106366"/>
    <n v="20376.705084342299"/>
  </r>
  <r>
    <n v="13"/>
    <n v="13402"/>
    <s v="Metropolitana"/>
    <s v="Buin"/>
    <x v="0"/>
    <x v="0"/>
    <n v="1"/>
    <s v="Año"/>
    <n v="1"/>
    <s v="Violencia física"/>
    <s v="No sufrió el año pasado"/>
    <n v="270107"/>
    <s v="Atenciones médicas"/>
    <n v="270107006"/>
    <s v="Violencia Física"/>
    <n v="30173.465829846584"/>
    <n v="58295.244824086913"/>
    <n v="80924.678218418834"/>
  </r>
  <r>
    <n v="13"/>
    <n v="13402"/>
    <s v="Metropolitana"/>
    <s v="Buin"/>
    <x v="0"/>
    <x v="0"/>
    <n v="1"/>
    <s v="Año"/>
    <n v="1"/>
    <s v="Violencia física"/>
    <s v="Si sufrió el año pasado"/>
    <n v="270107"/>
    <s v="Atenciones médicas"/>
    <n v="270107006"/>
    <s v="Violencia Física"/>
    <n v="9220.2754532775452"/>
    <n v="0"/>
    <n v="0"/>
  </r>
  <r>
    <n v="13"/>
    <n v="13402"/>
    <s v="Metropolitana"/>
    <s v="Buin"/>
    <x v="0"/>
    <x v="0"/>
    <n v="2"/>
    <s v="Vida"/>
    <n v="1"/>
    <s v="Violencia física"/>
    <s v="No sufrió antes ni durante el año pasado"/>
    <n v="270107"/>
    <s v="Atenciones médicas"/>
    <n v="270107006"/>
    <s v="Violencia Física"/>
    <n v="13829.323570432358"/>
    <n v="45320.675989684358"/>
    <n v="60058.742042491111"/>
  </r>
  <r>
    <n v="13"/>
    <n v="13402"/>
    <s v="Metropolitana"/>
    <s v="Buin"/>
    <x v="0"/>
    <x v="0"/>
    <n v="2"/>
    <s v="Vida"/>
    <n v="1"/>
    <s v="Violencia física"/>
    <s v="Si sufrió antes o durante el año pasado"/>
    <n v="270107"/>
    <s v="Atenciones médicas"/>
    <n v="270107006"/>
    <s v="Violencia Física"/>
    <n v="25564.417712691771"/>
    <n v="12974.568834402555"/>
    <n v="20865.936175927738"/>
  </r>
  <r>
    <n v="13"/>
    <n v="13402"/>
    <s v="Metropolitana"/>
    <s v="Buin"/>
    <x v="1"/>
    <x v="1"/>
    <n v="1"/>
    <s v="Año"/>
    <n v="1"/>
    <s v="Violencia física"/>
    <s v="No sufrió el año pasado"/>
    <n v="270107"/>
    <s v="Atenciones médicas"/>
    <n v="270107006"/>
    <s v="Violencia Física"/>
    <n v="39393.741283124131"/>
    <n v="58295.244824086913"/>
    <n v="80924.678218418834"/>
  </r>
  <r>
    <n v="13"/>
    <n v="13402"/>
    <s v="Metropolitana"/>
    <s v="Buin"/>
    <x v="2"/>
    <x v="2"/>
    <n v="1"/>
    <s v="Año"/>
    <n v="1"/>
    <s v="Violencia física"/>
    <s v="No sufrió el año pasado"/>
    <n v="270107"/>
    <s v="Atenciones médicas"/>
    <n v="270107006"/>
    <s v="Violencia Física"/>
    <n v="30173.465829846584"/>
    <n v="58295.244824086913"/>
    <n v="80924.678218418834"/>
  </r>
  <r>
    <n v="13"/>
    <n v="13402"/>
    <s v="Metropolitana"/>
    <s v="Buin"/>
    <x v="2"/>
    <x v="2"/>
    <n v="1"/>
    <s v="Año"/>
    <n v="1"/>
    <s v="Violencia física"/>
    <s v="Si sufrió el año pasado"/>
    <n v="270107"/>
    <s v="Atenciones médicas"/>
    <n v="270107006"/>
    <s v="Violencia Física"/>
    <n v="9220.2754532775452"/>
    <n v="0"/>
    <n v="0"/>
  </r>
  <r>
    <n v="13"/>
    <n v="13402"/>
    <s v="Metropolitana"/>
    <s v="Buin"/>
    <x v="3"/>
    <x v="3"/>
    <n v="2"/>
    <s v="Vida"/>
    <n v="3"/>
    <s v="Violencia sexual"/>
    <s v="No sufrió antes ni durante el año pasado"/>
    <n v="270107"/>
    <s v="Atenciones médicas"/>
    <n v="270107005"/>
    <s v="Otra violencia"/>
    <n v="30173.465829846584"/>
    <n v="46143.378876483825"/>
    <n v="73389.04290041051"/>
  </r>
  <r>
    <n v="13"/>
    <n v="13402"/>
    <s v="Metropolitana"/>
    <s v="Buin"/>
    <x v="3"/>
    <x v="3"/>
    <n v="2"/>
    <s v="Vida"/>
    <n v="3"/>
    <s v="Violencia sexual"/>
    <s v="Si sufrió antes o durante el año pasado"/>
    <n v="270107"/>
    <s v="Atenciones médicas"/>
    <n v="270107005"/>
    <s v="Otra violencia"/>
    <n v="9220.2754532775452"/>
    <n v="0"/>
    <n v="7535.6353180083361"/>
  </r>
  <r>
    <n v="13"/>
    <n v="13403"/>
    <s v="Metropolitana"/>
    <s v="Calera De Tango"/>
    <x v="0"/>
    <x v="0"/>
    <n v="1"/>
    <s v="Año"/>
    <n v="1"/>
    <s v="Violencia física"/>
    <s v="No sufrió el año pasado"/>
    <n v="270107"/>
    <s v="Atenciones médicas"/>
    <n v="270107006"/>
    <s v="Violencia Física"/>
    <n v="0"/>
    <n v="56063.250873384299"/>
    <n v="0"/>
  </r>
  <r>
    <n v="13"/>
    <n v="13403"/>
    <s v="Metropolitana"/>
    <s v="Calera De Tango"/>
    <x v="0"/>
    <x v="0"/>
    <n v="1"/>
    <s v="Año"/>
    <n v="1"/>
    <s v="Violencia física"/>
    <s v="Si sufrió el año pasado"/>
    <n v="270107"/>
    <s v="Atenciones médicas"/>
    <n v="270107006"/>
    <s v="Violencia Física"/>
    <n v="0"/>
    <n v="20565.522204673267"/>
    <n v="0"/>
  </r>
  <r>
    <n v="13"/>
    <n v="13403"/>
    <s v="Metropolitana"/>
    <s v="Calera De Tango"/>
    <x v="0"/>
    <x v="0"/>
    <n v="2"/>
    <s v="Vida"/>
    <n v="1"/>
    <s v="Violencia física"/>
    <s v="No sufrió antes ni durante el año pasado"/>
    <n v="270107"/>
    <s v="Atenciones médicas"/>
    <n v="270107006"/>
    <s v="Violencia Física"/>
    <n v="0"/>
    <n v="56063.250873384299"/>
    <n v="0"/>
  </r>
  <r>
    <n v="13"/>
    <n v="13403"/>
    <s v="Metropolitana"/>
    <s v="Calera De Tango"/>
    <x v="0"/>
    <x v="0"/>
    <n v="2"/>
    <s v="Vida"/>
    <n v="1"/>
    <s v="Violencia física"/>
    <s v="Si sufrió antes o durante el año pasado"/>
    <n v="270107"/>
    <s v="Atenciones médicas"/>
    <n v="270107006"/>
    <s v="Violencia Física"/>
    <n v="0"/>
    <n v="20565.522204673267"/>
    <n v="0"/>
  </r>
  <r>
    <n v="13"/>
    <n v="13403"/>
    <s v="Metropolitana"/>
    <s v="Calera De Tango"/>
    <x v="1"/>
    <x v="1"/>
    <n v="1"/>
    <s v="Año"/>
    <n v="1"/>
    <s v="Violencia física"/>
    <s v="No sufrió el año pasado"/>
    <n v="270107"/>
    <s v="Atenciones médicas"/>
    <n v="270107006"/>
    <s v="Violencia Física"/>
    <n v="0"/>
    <n v="56063.250873384299"/>
    <n v="0"/>
  </r>
  <r>
    <n v="13"/>
    <n v="13403"/>
    <s v="Metropolitana"/>
    <s v="Calera De Tango"/>
    <x v="1"/>
    <x v="1"/>
    <n v="1"/>
    <s v="Año"/>
    <n v="1"/>
    <s v="Violencia física"/>
    <s v="Si sufrió el año pasado"/>
    <n v="270107"/>
    <s v="Atenciones médicas"/>
    <n v="270107006"/>
    <s v="Violencia Física"/>
    <n v="0"/>
    <n v="20565.522204673267"/>
    <n v="0"/>
  </r>
  <r>
    <n v="13"/>
    <n v="13403"/>
    <s v="Metropolitana"/>
    <s v="Calera De Tango"/>
    <x v="2"/>
    <x v="2"/>
    <n v="1"/>
    <s v="Año"/>
    <n v="1"/>
    <s v="Violencia física"/>
    <s v="No sufrió el año pasado"/>
    <n v="270107"/>
    <s v="Atenciones médicas"/>
    <n v="270107006"/>
    <s v="Violencia Física"/>
    <n v="0"/>
    <n v="56063.250873384299"/>
    <n v="0"/>
  </r>
  <r>
    <n v="13"/>
    <n v="13403"/>
    <s v="Metropolitana"/>
    <s v="Calera De Tango"/>
    <x v="2"/>
    <x v="2"/>
    <n v="1"/>
    <s v="Año"/>
    <n v="1"/>
    <s v="Violencia física"/>
    <s v="Si sufrió el año pasado"/>
    <n v="270107"/>
    <s v="Atenciones médicas"/>
    <n v="270107006"/>
    <s v="Violencia Física"/>
    <n v="0"/>
    <n v="20565.522204673267"/>
    <n v="0"/>
  </r>
  <r>
    <n v="13"/>
    <n v="13403"/>
    <s v="Metropolitana"/>
    <s v="Calera De Tango"/>
    <x v="3"/>
    <x v="3"/>
    <n v="2"/>
    <s v="Vida"/>
    <n v="3"/>
    <s v="Violencia sexual"/>
    <s v="No sufrió antes ni durante el año pasado"/>
    <n v="270107"/>
    <s v="Atenciones médicas"/>
    <n v="270107005"/>
    <s v="Otra violencia"/>
    <n v="0"/>
    <n v="29072.623477682318"/>
    <n v="0"/>
  </r>
  <r>
    <n v="13"/>
    <n v="13403"/>
    <s v="Metropolitana"/>
    <s v="Calera De Tango"/>
    <x v="3"/>
    <x v="3"/>
    <n v="2"/>
    <s v="Vida"/>
    <n v="3"/>
    <s v="Violencia sexual"/>
    <s v="Si sufrió antes o durante el año pasado"/>
    <n v="270107"/>
    <s v="Atenciones médicas"/>
    <n v="270107005"/>
    <s v="Otra violencia"/>
    <n v="0"/>
    <n v="20565.522204673267"/>
    <n v="0"/>
  </r>
  <r>
    <n v="13"/>
    <n v="13404"/>
    <s v="Metropolitana"/>
    <s v="Paine"/>
    <x v="0"/>
    <x v="0"/>
    <n v="1"/>
    <s v="Año"/>
    <n v="1"/>
    <s v="Violencia física"/>
    <s v="No sufrió el año pasado"/>
    <n v="270107"/>
    <s v="Atenciones médicas"/>
    <n v="270107006"/>
    <s v="Violencia Física"/>
    <n v="29545.519960855425"/>
    <n v="27722.56231945959"/>
    <n v="55961.172327520617"/>
  </r>
  <r>
    <n v="13"/>
    <n v="13404"/>
    <s v="Metropolitana"/>
    <s v="Paine"/>
    <x v="0"/>
    <x v="0"/>
    <n v="2"/>
    <s v="Vida"/>
    <n v="1"/>
    <s v="Violencia física"/>
    <s v="No sufrió antes ni durante el año pasado"/>
    <n v="270107"/>
    <s v="Atenciones médicas"/>
    <n v="270107006"/>
    <s v="Violencia Física"/>
    <n v="29545.519960855425"/>
    <n v="21712.054573333859"/>
    <n v="50484.009993172389"/>
  </r>
  <r>
    <n v="13"/>
    <n v="13404"/>
    <s v="Metropolitana"/>
    <s v="Paine"/>
    <x v="0"/>
    <x v="0"/>
    <n v="2"/>
    <s v="Vida"/>
    <n v="1"/>
    <s v="Violencia física"/>
    <s v="Si sufrió antes o durante el año pasado"/>
    <n v="270107"/>
    <s v="Atenciones médicas"/>
    <n v="270107006"/>
    <s v="Violencia Física"/>
    <n v="0"/>
    <n v="6010.5077461257306"/>
    <n v="5477.1623343482379"/>
  </r>
  <r>
    <n v="13"/>
    <n v="13404"/>
    <s v="Metropolitana"/>
    <s v="Paine"/>
    <x v="1"/>
    <x v="1"/>
    <n v="1"/>
    <s v="Año"/>
    <n v="1"/>
    <s v="Violencia física"/>
    <s v="No sufrió el año pasado"/>
    <n v="270107"/>
    <s v="Atenciones médicas"/>
    <n v="270107006"/>
    <s v="Violencia Física"/>
    <n v="29545.519960855425"/>
    <n v="27722.56231945959"/>
    <n v="55961.172327520617"/>
  </r>
  <r>
    <n v="13"/>
    <n v="13404"/>
    <s v="Metropolitana"/>
    <s v="Paine"/>
    <x v="2"/>
    <x v="2"/>
    <n v="1"/>
    <s v="Año"/>
    <n v="1"/>
    <s v="Violencia física"/>
    <s v="No sufrió el año pasado"/>
    <n v="270107"/>
    <s v="Atenciones médicas"/>
    <n v="270107006"/>
    <s v="Violencia Física"/>
    <n v="29545.519960855425"/>
    <n v="27722.56231945959"/>
    <n v="55961.172327520617"/>
  </r>
  <r>
    <n v="13"/>
    <n v="13404"/>
    <s v="Metropolitana"/>
    <s v="Paine"/>
    <x v="3"/>
    <x v="3"/>
    <n v="2"/>
    <s v="Vida"/>
    <n v="3"/>
    <s v="Violencia sexual"/>
    <s v="No sufrió antes ni durante el año pasado"/>
    <n v="270107"/>
    <s v="Atenciones médicas"/>
    <n v="270107005"/>
    <s v="Otra violencia"/>
    <n v="5909.1039921710844"/>
    <n v="20555.628305374295"/>
    <n v="50484.009993172389"/>
  </r>
  <r>
    <n v="13"/>
    <n v="13404"/>
    <s v="Metropolitana"/>
    <s v="Paine"/>
    <x v="3"/>
    <x v="3"/>
    <n v="2"/>
    <s v="Vida"/>
    <n v="3"/>
    <s v="Violencia sexual"/>
    <s v="Si sufrió antes o durante el año pasado"/>
    <n v="270107"/>
    <s v="Atenciones médicas"/>
    <n v="270107005"/>
    <s v="Otra violencia"/>
    <n v="0"/>
    <n v="7166.9340140852928"/>
    <n v="5477.1623343482379"/>
  </r>
  <r>
    <n v="13"/>
    <n v="13501"/>
    <s v="Metropolitana"/>
    <s v="Melipilla"/>
    <x v="0"/>
    <x v="0"/>
    <n v="1"/>
    <s v="Año"/>
    <n v="1"/>
    <s v="Violencia física"/>
    <s v="No sufrió el año pasado"/>
    <n v="270107"/>
    <s v="Atenciones médicas"/>
    <n v="270107006"/>
    <s v="Violencia Física"/>
    <n v="33182.440596053159"/>
    <n v="40470.821887399943"/>
    <n v="15439.214681637568"/>
  </r>
  <r>
    <n v="13"/>
    <n v="13501"/>
    <s v="Metropolitana"/>
    <s v="Melipilla"/>
    <x v="0"/>
    <x v="0"/>
    <n v="1"/>
    <s v="Año"/>
    <n v="1"/>
    <s v="Violencia física"/>
    <s v="Si sufrió el año pasado"/>
    <n v="270107"/>
    <s v="Atenciones médicas"/>
    <n v="270107006"/>
    <s v="Violencia Física"/>
    <n v="0"/>
    <n v="5401.3312547942542"/>
    <n v="0"/>
  </r>
  <r>
    <n v="13"/>
    <n v="13501"/>
    <s v="Metropolitana"/>
    <s v="Melipilla"/>
    <x v="0"/>
    <x v="0"/>
    <n v="2"/>
    <s v="Vida"/>
    <n v="1"/>
    <s v="Violencia física"/>
    <s v="No sufrió antes ni durante el año pasado"/>
    <n v="270107"/>
    <s v="Atenciones médicas"/>
    <n v="270107006"/>
    <s v="Violencia Física"/>
    <n v="30400.322190898107"/>
    <n v="31622.27879039379"/>
    <n v="13543.84082095114"/>
  </r>
  <r>
    <n v="13"/>
    <n v="13501"/>
    <s v="Metropolitana"/>
    <s v="Melipilla"/>
    <x v="0"/>
    <x v="0"/>
    <n v="2"/>
    <s v="Vida"/>
    <n v="1"/>
    <s v="Violencia física"/>
    <s v="Si sufrió antes o durante el año pasado"/>
    <n v="270107"/>
    <s v="Atenciones médicas"/>
    <n v="270107006"/>
    <s v="Violencia Física"/>
    <n v="2782.1184051550545"/>
    <n v="14249.874351800401"/>
    <n v="1895.373860686427"/>
  </r>
  <r>
    <n v="13"/>
    <n v="13501"/>
    <s v="Metropolitana"/>
    <s v="Melipilla"/>
    <x v="1"/>
    <x v="1"/>
    <n v="1"/>
    <s v="Año"/>
    <n v="1"/>
    <s v="Violencia física"/>
    <s v="No sufrió el año pasado"/>
    <n v="270107"/>
    <s v="Atenciones médicas"/>
    <n v="270107006"/>
    <s v="Violencia Física"/>
    <n v="33182.440596053159"/>
    <n v="40470.821887399943"/>
    <n v="15439.214681637568"/>
  </r>
  <r>
    <n v="13"/>
    <n v="13501"/>
    <s v="Metropolitana"/>
    <s v="Melipilla"/>
    <x v="1"/>
    <x v="1"/>
    <n v="1"/>
    <s v="Año"/>
    <n v="1"/>
    <s v="Violencia física"/>
    <s v="Si sufrió el año pasado"/>
    <n v="270107"/>
    <s v="Atenciones médicas"/>
    <n v="270107006"/>
    <s v="Violencia Física"/>
    <n v="0"/>
    <n v="5401.3312547942542"/>
    <n v="0"/>
  </r>
  <r>
    <n v="13"/>
    <n v="13501"/>
    <s v="Metropolitana"/>
    <s v="Melipilla"/>
    <x v="2"/>
    <x v="2"/>
    <n v="1"/>
    <s v="Año"/>
    <n v="1"/>
    <s v="Violencia física"/>
    <s v="No sufrió el año pasado"/>
    <n v="270107"/>
    <s v="Atenciones médicas"/>
    <n v="270107006"/>
    <s v="Violencia Física"/>
    <n v="33182.440596053159"/>
    <n v="40470.821887399943"/>
    <n v="15439.214681637568"/>
  </r>
  <r>
    <n v="13"/>
    <n v="13501"/>
    <s v="Metropolitana"/>
    <s v="Melipilla"/>
    <x v="2"/>
    <x v="2"/>
    <n v="1"/>
    <s v="Año"/>
    <n v="1"/>
    <s v="Violencia física"/>
    <s v="Si sufrió el año pasado"/>
    <n v="270107"/>
    <s v="Atenciones médicas"/>
    <n v="270107006"/>
    <s v="Violencia Física"/>
    <n v="0"/>
    <n v="5401.3312547942542"/>
    <n v="0"/>
  </r>
  <r>
    <n v="13"/>
    <n v="13501"/>
    <s v="Metropolitana"/>
    <s v="Melipilla"/>
    <x v="3"/>
    <x v="3"/>
    <n v="2"/>
    <s v="Vida"/>
    <n v="3"/>
    <s v="Violencia sexual"/>
    <s v="No sufrió antes ni durante el año pasado"/>
    <n v="270107"/>
    <s v="Atenciones médicas"/>
    <n v="270107005"/>
    <s v="Otra violencia"/>
    <n v="18777.285541683446"/>
    <n v="30336.49461891616"/>
    <n v="15439.214681637568"/>
  </r>
  <r>
    <n v="13"/>
    <n v="13501"/>
    <s v="Metropolitana"/>
    <s v="Melipilla"/>
    <x v="3"/>
    <x v="3"/>
    <n v="2"/>
    <s v="Vida"/>
    <n v="3"/>
    <s v="Violencia sexual"/>
    <s v="Si sufrió antes o durante el año pasado"/>
    <n v="270107"/>
    <s v="Atenciones médicas"/>
    <n v="270107005"/>
    <s v="Otra violencia"/>
    <n v="2782.1184051550545"/>
    <n v="5401.3312547942542"/>
    <n v="0"/>
  </r>
  <r>
    <n v="13"/>
    <n v="13601"/>
    <s v="Metropolitana"/>
    <s v="Talagante"/>
    <x v="0"/>
    <x v="0"/>
    <n v="1"/>
    <s v="Año"/>
    <n v="1"/>
    <s v="Violencia física"/>
    <s v="No sufrió el año pasado"/>
    <n v="270107"/>
    <s v="Atenciones médicas"/>
    <n v="270107006"/>
    <s v="Violencia Física"/>
    <n v="45111.260957518542"/>
    <n v="28850.823114945077"/>
    <n v="25857.300379020875"/>
  </r>
  <r>
    <n v="13"/>
    <n v="13601"/>
    <s v="Metropolitana"/>
    <s v="Talagante"/>
    <x v="0"/>
    <x v="0"/>
    <n v="2"/>
    <s v="Vida"/>
    <n v="1"/>
    <s v="Violencia física"/>
    <s v="No sufrió antes ni durante el año pasado"/>
    <n v="270107"/>
    <s v="Atenciones médicas"/>
    <n v="270107006"/>
    <s v="Violencia Física"/>
    <n v="45111.260957518542"/>
    <n v="21052.249888581264"/>
    <n v="18848.204605880157"/>
  </r>
  <r>
    <n v="13"/>
    <n v="13601"/>
    <s v="Metropolitana"/>
    <s v="Talagante"/>
    <x v="0"/>
    <x v="0"/>
    <n v="2"/>
    <s v="Vida"/>
    <n v="1"/>
    <s v="Violencia física"/>
    <s v="Si sufrió antes o durante el año pasado"/>
    <n v="270107"/>
    <s v="Atenciones médicas"/>
    <n v="270107006"/>
    <s v="Violencia Física"/>
    <n v="0"/>
    <n v="7798.5732263638156"/>
    <n v="7009.0957731407179"/>
  </r>
  <r>
    <n v="13"/>
    <n v="13601"/>
    <s v="Metropolitana"/>
    <s v="Talagante"/>
    <x v="1"/>
    <x v="1"/>
    <n v="1"/>
    <s v="Año"/>
    <n v="1"/>
    <s v="Violencia física"/>
    <s v="No sufrió el año pasado"/>
    <n v="270107"/>
    <s v="Atenciones médicas"/>
    <n v="270107006"/>
    <s v="Violencia Física"/>
    <n v="45111.260957518542"/>
    <n v="28850.823114945077"/>
    <n v="25857.300379020875"/>
  </r>
  <r>
    <n v="13"/>
    <n v="13601"/>
    <s v="Metropolitana"/>
    <s v="Talagante"/>
    <x v="2"/>
    <x v="2"/>
    <n v="1"/>
    <s v="Año"/>
    <n v="1"/>
    <s v="Violencia física"/>
    <s v="No sufrió el año pasado"/>
    <n v="270107"/>
    <s v="Atenciones médicas"/>
    <n v="270107006"/>
    <s v="Violencia Física"/>
    <n v="45111.260957518542"/>
    <n v="28850.823114945077"/>
    <n v="25857.300379020875"/>
  </r>
  <r>
    <n v="13"/>
    <n v="13601"/>
    <s v="Metropolitana"/>
    <s v="Talagante"/>
    <x v="3"/>
    <x v="3"/>
    <n v="2"/>
    <s v="Vida"/>
    <n v="3"/>
    <s v="Violencia sexual"/>
    <s v="No sufrió antes ni durante el año pasado"/>
    <n v="270107"/>
    <s v="Atenciones médicas"/>
    <n v="270107005"/>
    <s v="Otra violencia"/>
    <n v="37386.378961564398"/>
    <n v="19634.928225223044"/>
    <n v="18848.204605880157"/>
  </r>
  <r>
    <n v="13"/>
    <n v="13601"/>
    <s v="Metropolitana"/>
    <s v="Talagante"/>
    <x v="3"/>
    <x v="3"/>
    <n v="2"/>
    <s v="Vida"/>
    <n v="3"/>
    <s v="Violencia sexual"/>
    <s v="Si sufrió antes o durante el año pasado"/>
    <n v="270107"/>
    <s v="Atenciones médicas"/>
    <n v="270107005"/>
    <s v="Otra violencia"/>
    <n v="0"/>
    <n v="9215.8948897220325"/>
    <n v="7009.0957731407179"/>
  </r>
  <r>
    <n v="13"/>
    <n v="13602"/>
    <s v="Metropolitana"/>
    <s v="El Monte"/>
    <x v="0"/>
    <x v="0"/>
    <n v="1"/>
    <s v="Año"/>
    <n v="1"/>
    <s v="Violencia física"/>
    <s v="No sufrió el año pasado"/>
    <n v="270107"/>
    <s v="Atenciones médicas"/>
    <n v="270107006"/>
    <s v="Violencia Física"/>
    <n v="0"/>
    <n v="0"/>
    <n v="129914.23209378323"/>
  </r>
  <r>
    <n v="13"/>
    <n v="13602"/>
    <s v="Metropolitana"/>
    <s v="El Monte"/>
    <x v="0"/>
    <x v="0"/>
    <n v="2"/>
    <s v="Vida"/>
    <n v="1"/>
    <s v="Violencia física"/>
    <s v="No sufrió antes ni durante el año pasado"/>
    <n v="270107"/>
    <s v="Atenciones médicas"/>
    <n v="270107006"/>
    <s v="Violencia Física"/>
    <n v="0"/>
    <n v="0"/>
    <n v="118652.94141178954"/>
  </r>
  <r>
    <n v="13"/>
    <n v="13602"/>
    <s v="Metropolitana"/>
    <s v="El Monte"/>
    <x v="0"/>
    <x v="0"/>
    <n v="2"/>
    <s v="Vida"/>
    <n v="1"/>
    <s v="Violencia física"/>
    <s v="Si sufrió antes o durante el año pasado"/>
    <n v="270107"/>
    <s v="Atenciones médicas"/>
    <n v="270107006"/>
    <s v="Violencia Física"/>
    <n v="0"/>
    <n v="0"/>
    <n v="11261.290681993694"/>
  </r>
  <r>
    <n v="13"/>
    <n v="13602"/>
    <s v="Metropolitana"/>
    <s v="El Monte"/>
    <x v="1"/>
    <x v="1"/>
    <n v="1"/>
    <s v="Año"/>
    <n v="1"/>
    <s v="Violencia física"/>
    <s v="No sufrió el año pasado"/>
    <n v="270107"/>
    <s v="Atenciones médicas"/>
    <n v="270107006"/>
    <s v="Violencia Física"/>
    <n v="0"/>
    <n v="0"/>
    <n v="129914.23209378323"/>
  </r>
  <r>
    <n v="13"/>
    <n v="13602"/>
    <s v="Metropolitana"/>
    <s v="El Monte"/>
    <x v="2"/>
    <x v="2"/>
    <n v="1"/>
    <s v="Año"/>
    <n v="1"/>
    <s v="Violencia física"/>
    <s v="No sufrió el año pasado"/>
    <n v="270107"/>
    <s v="Atenciones médicas"/>
    <n v="270107006"/>
    <s v="Violencia Física"/>
    <n v="0"/>
    <n v="0"/>
    <n v="129914.23209378323"/>
  </r>
  <r>
    <n v="13"/>
    <n v="13602"/>
    <s v="Metropolitana"/>
    <s v="El Monte"/>
    <x v="3"/>
    <x v="3"/>
    <n v="2"/>
    <s v="Vida"/>
    <n v="3"/>
    <s v="Violencia sexual"/>
    <s v="No sufrió antes ni durante el año pasado"/>
    <n v="270107"/>
    <s v="Atenciones médicas"/>
    <n v="270107005"/>
    <s v="Otra violencia"/>
    <n v="0"/>
    <n v="0"/>
    <n v="111341.81420696089"/>
  </r>
  <r>
    <n v="13"/>
    <n v="13602"/>
    <s v="Metropolitana"/>
    <s v="El Monte"/>
    <x v="3"/>
    <x v="3"/>
    <n v="2"/>
    <s v="Vida"/>
    <n v="3"/>
    <s v="Violencia sexual"/>
    <s v="Si sufrió antes o durante el año pasado"/>
    <n v="270107"/>
    <s v="Atenciones médicas"/>
    <n v="270107005"/>
    <s v="Otra violencia"/>
    <n v="0"/>
    <n v="0"/>
    <n v="18572.417886822321"/>
  </r>
  <r>
    <n v="13"/>
    <n v="13603"/>
    <s v="Metropolitana"/>
    <s v="Isla de Maipo"/>
    <x v="0"/>
    <x v="0"/>
    <n v="1"/>
    <s v="Año"/>
    <n v="1"/>
    <s v="Violencia física"/>
    <s v="No sufrió el año pasado"/>
    <n v="270107"/>
    <s v="Atenciones médicas"/>
    <n v="270107006"/>
    <s v="Violencia Física"/>
    <n v="0"/>
    <n v="113457.39013155224"/>
    <n v="117132.37717538829"/>
  </r>
  <r>
    <n v="13"/>
    <n v="13603"/>
    <s v="Metropolitana"/>
    <s v="Isla de Maipo"/>
    <x v="0"/>
    <x v="0"/>
    <n v="2"/>
    <s v="Vida"/>
    <n v="1"/>
    <s v="Violencia física"/>
    <s v="No sufrió antes ni durante el año pasado"/>
    <n v="270107"/>
    <s v="Atenciones médicas"/>
    <n v="270107006"/>
    <s v="Violencia Física"/>
    <n v="0"/>
    <n v="82976.033953541992"/>
    <n v="103200.05457956811"/>
  </r>
  <r>
    <n v="13"/>
    <n v="13603"/>
    <s v="Metropolitana"/>
    <s v="Isla de Maipo"/>
    <x v="0"/>
    <x v="0"/>
    <n v="2"/>
    <s v="Vida"/>
    <n v="1"/>
    <s v="Violencia física"/>
    <s v="Si sufrió antes o durante el año pasado"/>
    <n v="270107"/>
    <s v="Atenciones médicas"/>
    <n v="270107006"/>
    <s v="Violencia Física"/>
    <n v="0"/>
    <n v="30481.356178010265"/>
    <n v="13932.322595820178"/>
  </r>
  <r>
    <n v="13"/>
    <n v="13603"/>
    <s v="Metropolitana"/>
    <s v="Isla de Maipo"/>
    <x v="1"/>
    <x v="1"/>
    <n v="1"/>
    <s v="Año"/>
    <n v="1"/>
    <s v="Violencia física"/>
    <s v="No sufrió el año pasado"/>
    <n v="270107"/>
    <s v="Atenciones médicas"/>
    <n v="270107006"/>
    <s v="Violencia Física"/>
    <n v="0"/>
    <n v="113457.39013155224"/>
    <n v="117132.37717538829"/>
  </r>
  <r>
    <n v="13"/>
    <n v="13603"/>
    <s v="Metropolitana"/>
    <s v="Isla de Maipo"/>
    <x v="2"/>
    <x v="2"/>
    <n v="1"/>
    <s v="Año"/>
    <n v="1"/>
    <s v="Violencia física"/>
    <s v="No sufrió el año pasado"/>
    <n v="270107"/>
    <s v="Atenciones médicas"/>
    <n v="270107006"/>
    <s v="Violencia Física"/>
    <n v="0"/>
    <n v="113457.39013155224"/>
    <n v="117132.37717538829"/>
  </r>
  <r>
    <n v="13"/>
    <n v="13603"/>
    <s v="Metropolitana"/>
    <s v="Isla de Maipo"/>
    <x v="3"/>
    <x v="3"/>
    <n v="2"/>
    <s v="Vida"/>
    <n v="3"/>
    <s v="Violencia sexual"/>
    <s v="No sufrió antes ni durante el año pasado"/>
    <n v="270107"/>
    <s v="Atenciones médicas"/>
    <n v="270107005"/>
    <s v="Otra violencia"/>
    <n v="0"/>
    <n v="82976.033953541992"/>
    <n v="103200.05457956811"/>
  </r>
  <r>
    <n v="13"/>
    <n v="13603"/>
    <s v="Metropolitana"/>
    <s v="Isla de Maipo"/>
    <x v="3"/>
    <x v="3"/>
    <n v="2"/>
    <s v="Vida"/>
    <n v="3"/>
    <s v="Violencia sexual"/>
    <s v="Si sufrió antes o durante el año pasado"/>
    <n v="270107"/>
    <s v="Atenciones médicas"/>
    <n v="270107005"/>
    <s v="Otra violencia"/>
    <n v="0"/>
    <n v="30481.356178010265"/>
    <n v="13932.322595820178"/>
  </r>
  <r>
    <n v="13"/>
    <n v="13604"/>
    <s v="Metropolitana"/>
    <s v="Padre Hurtado"/>
    <x v="0"/>
    <x v="0"/>
    <n v="1"/>
    <s v="Año"/>
    <n v="1"/>
    <s v="Violencia física"/>
    <s v="No sufrió el año pasado"/>
    <n v="270107"/>
    <s v="Atenciones médicas"/>
    <n v="270107006"/>
    <s v="Violencia Física"/>
    <n v="39656.348015818898"/>
    <n v="26575.866728057845"/>
    <n v="0"/>
  </r>
  <r>
    <n v="13"/>
    <n v="13604"/>
    <s v="Metropolitana"/>
    <s v="Padre Hurtado"/>
    <x v="0"/>
    <x v="0"/>
    <n v="1"/>
    <s v="Año"/>
    <n v="1"/>
    <s v="Violencia física"/>
    <s v="Si sufrió el año pasado"/>
    <n v="270107"/>
    <s v="Atenciones médicas"/>
    <n v="270107006"/>
    <s v="Violencia Física"/>
    <n v="0"/>
    <n v="10693.591213270245"/>
    <n v="0"/>
  </r>
  <r>
    <n v="13"/>
    <n v="13604"/>
    <s v="Metropolitana"/>
    <s v="Padre Hurtado"/>
    <x v="0"/>
    <x v="0"/>
    <n v="2"/>
    <s v="Vida"/>
    <n v="1"/>
    <s v="Violencia física"/>
    <s v="No sufrió antes ni durante el año pasado"/>
    <n v="270107"/>
    <s v="Atenciones médicas"/>
    <n v="270107006"/>
    <s v="Violencia Física"/>
    <n v="39656.348015818898"/>
    <n v="15882.275514787601"/>
    <n v="0"/>
  </r>
  <r>
    <n v="13"/>
    <n v="13604"/>
    <s v="Metropolitana"/>
    <s v="Padre Hurtado"/>
    <x v="0"/>
    <x v="0"/>
    <n v="2"/>
    <s v="Vida"/>
    <n v="1"/>
    <s v="Violencia física"/>
    <s v="Si sufrió antes o durante el año pasado"/>
    <n v="270107"/>
    <s v="Atenciones médicas"/>
    <n v="270107006"/>
    <s v="Violencia Física"/>
    <n v="0"/>
    <n v="21387.18242654049"/>
    <n v="0"/>
  </r>
  <r>
    <n v="13"/>
    <n v="13604"/>
    <s v="Metropolitana"/>
    <s v="Padre Hurtado"/>
    <x v="1"/>
    <x v="1"/>
    <n v="1"/>
    <s v="Año"/>
    <n v="1"/>
    <s v="Violencia física"/>
    <s v="No sufrió el año pasado"/>
    <n v="270107"/>
    <s v="Atenciones médicas"/>
    <n v="270107006"/>
    <s v="Violencia Física"/>
    <n v="39656.348015818898"/>
    <n v="37269.457941328088"/>
    <n v="0"/>
  </r>
  <r>
    <n v="13"/>
    <n v="13604"/>
    <s v="Metropolitana"/>
    <s v="Padre Hurtado"/>
    <x v="2"/>
    <x v="2"/>
    <n v="1"/>
    <s v="Año"/>
    <n v="1"/>
    <s v="Violencia física"/>
    <s v="No sufrió el año pasado"/>
    <n v="270107"/>
    <s v="Atenciones médicas"/>
    <n v="270107006"/>
    <s v="Violencia Física"/>
    <n v="39656.348015818898"/>
    <n v="26575.866728057845"/>
    <n v="0"/>
  </r>
  <r>
    <n v="13"/>
    <n v="13604"/>
    <s v="Metropolitana"/>
    <s v="Padre Hurtado"/>
    <x v="2"/>
    <x v="2"/>
    <n v="1"/>
    <s v="Año"/>
    <n v="1"/>
    <s v="Violencia física"/>
    <s v="Si sufrió el año pasado"/>
    <n v="270107"/>
    <s v="Atenciones médicas"/>
    <n v="270107006"/>
    <s v="Violencia Física"/>
    <n v="0"/>
    <n v="10693.591213270245"/>
    <n v="0"/>
  </r>
  <r>
    <n v="13"/>
    <n v="13604"/>
    <s v="Metropolitana"/>
    <s v="Padre Hurtado"/>
    <x v="3"/>
    <x v="3"/>
    <n v="2"/>
    <s v="Vida"/>
    <n v="3"/>
    <s v="Violencia sexual"/>
    <s v="No sufrió antes ni durante el año pasado"/>
    <n v="270107"/>
    <s v="Atenciones médicas"/>
    <n v="270107005"/>
    <s v="Otra violencia"/>
    <n v="39656.348015818898"/>
    <n v="15882.275514787601"/>
    <n v="0"/>
  </r>
  <r>
    <n v="13"/>
    <n v="13605"/>
    <s v="Metropolitana"/>
    <s v="Peñaflor"/>
    <x v="0"/>
    <x v="0"/>
    <n v="1"/>
    <s v="Año"/>
    <n v="1"/>
    <s v="Violencia física"/>
    <s v="No sufrió el año pasado"/>
    <n v="270107"/>
    <s v="Atenciones médicas"/>
    <n v="270107006"/>
    <s v="Violencia Física"/>
    <n v="48451.06440252137"/>
    <n v="83753.54250161619"/>
    <n v="75062.526648309358"/>
  </r>
  <r>
    <n v="13"/>
    <n v="13605"/>
    <s v="Metropolitana"/>
    <s v="Peñaflor"/>
    <x v="0"/>
    <x v="0"/>
    <n v="1"/>
    <s v="Año"/>
    <n v="1"/>
    <s v="Violencia física"/>
    <s v="Si sufrió el año pasado"/>
    <n v="270107"/>
    <s v="Atenciones médicas"/>
    <n v="270107006"/>
    <s v="Violencia Física"/>
    <n v="0"/>
    <n v="3286.4368415296381"/>
    <n v="0"/>
  </r>
  <r>
    <n v="13"/>
    <n v="13605"/>
    <s v="Metropolitana"/>
    <s v="Peñaflor"/>
    <x v="0"/>
    <x v="0"/>
    <n v="2"/>
    <s v="Vida"/>
    <n v="1"/>
    <s v="Violencia física"/>
    <s v="No sufrió antes ni durante el año pasado"/>
    <n v="270107"/>
    <s v="Atenciones médicas"/>
    <n v="270107006"/>
    <s v="Violencia Física"/>
    <n v="43424.033737858634"/>
    <n v="55235.350062912839"/>
    <n v="61250.438047989606"/>
  </r>
  <r>
    <n v="13"/>
    <n v="13605"/>
    <s v="Metropolitana"/>
    <s v="Peñaflor"/>
    <x v="0"/>
    <x v="0"/>
    <n v="2"/>
    <s v="Vida"/>
    <n v="1"/>
    <s v="Violencia física"/>
    <s v="Si sufrió antes o durante el año pasado"/>
    <n v="270107"/>
    <s v="Atenciones médicas"/>
    <n v="270107006"/>
    <s v="Violencia Física"/>
    <n v="5027.0306646627332"/>
    <n v="31804.629280232981"/>
    <n v="13812.088600319759"/>
  </r>
  <r>
    <n v="13"/>
    <n v="13605"/>
    <s v="Metropolitana"/>
    <s v="Peñaflor"/>
    <x v="1"/>
    <x v="1"/>
    <n v="1"/>
    <s v="Año"/>
    <n v="1"/>
    <s v="Violencia física"/>
    <s v="No sufrió el año pasado"/>
    <n v="270107"/>
    <s v="Atenciones médicas"/>
    <n v="270107006"/>
    <s v="Violencia Física"/>
    <n v="48451.06440252137"/>
    <n v="87039.979343145824"/>
    <n v="75062.526648309358"/>
  </r>
  <r>
    <n v="13"/>
    <n v="13605"/>
    <s v="Metropolitana"/>
    <s v="Peñaflor"/>
    <x v="2"/>
    <x v="2"/>
    <n v="1"/>
    <s v="Año"/>
    <n v="1"/>
    <s v="Violencia física"/>
    <s v="No sufrió el año pasado"/>
    <n v="270107"/>
    <s v="Atenciones médicas"/>
    <n v="270107006"/>
    <s v="Violencia Física"/>
    <n v="48451.06440252137"/>
    <n v="83753.54250161619"/>
    <n v="75062.526648309358"/>
  </r>
  <r>
    <n v="13"/>
    <n v="13605"/>
    <s v="Metropolitana"/>
    <s v="Peñaflor"/>
    <x v="2"/>
    <x v="2"/>
    <n v="1"/>
    <s v="Año"/>
    <n v="1"/>
    <s v="Violencia física"/>
    <s v="Si sufrió el año pasado"/>
    <n v="270107"/>
    <s v="Atenciones médicas"/>
    <n v="270107006"/>
    <s v="Violencia Física"/>
    <n v="0"/>
    <n v="3286.4368415296381"/>
    <n v="0"/>
  </r>
  <r>
    <n v="13"/>
    <n v="13605"/>
    <s v="Metropolitana"/>
    <s v="Peñaflor"/>
    <x v="3"/>
    <x v="3"/>
    <n v="2"/>
    <s v="Vida"/>
    <n v="3"/>
    <s v="Violencia sexual"/>
    <s v="No sufrió antes ni durante el año pasado"/>
    <n v="270107"/>
    <s v="Atenciones médicas"/>
    <n v="270107005"/>
    <s v="Otra violencia"/>
    <n v="43424.033737858634"/>
    <n v="66607.338889518025"/>
    <n v="67979.852562922504"/>
  </r>
  <r>
    <n v="13"/>
    <n v="13605"/>
    <s v="Metropolitana"/>
    <s v="Peñaflor"/>
    <x v="3"/>
    <x v="3"/>
    <n v="2"/>
    <s v="Vida"/>
    <n v="3"/>
    <s v="Violencia sexual"/>
    <s v="Si sufrió antes o durante el año pasado"/>
    <n v="270107"/>
    <s v="Atenciones médicas"/>
    <n v="270107005"/>
    <s v="Otra violencia"/>
    <n v="0"/>
    <n v="5715.4012040327198"/>
    <n v="7082.6740853868614"/>
  </r>
  <r>
    <n v="14"/>
    <n v="14101"/>
    <s v="Los Ríos"/>
    <s v="Valdivia"/>
    <x v="0"/>
    <x v="0"/>
    <n v="1"/>
    <s v="Año"/>
    <n v="1"/>
    <s v="Violencia física"/>
    <s v="No sufrió el año pasado"/>
    <n v="270107"/>
    <s v="Atenciones médicas"/>
    <n v="270107006"/>
    <s v="Violencia Física"/>
    <n v="49505.045998770154"/>
    <n v="60437.140713478067"/>
    <n v="62297.072496094152"/>
  </r>
  <r>
    <n v="14"/>
    <n v="14101"/>
    <s v="Los Ríos"/>
    <s v="Valdivia"/>
    <x v="0"/>
    <x v="0"/>
    <n v="1"/>
    <s v="Año"/>
    <n v="1"/>
    <s v="Violencia física"/>
    <s v="Si sufrió el año pasado"/>
    <n v="270107"/>
    <s v="Atenciones médicas"/>
    <n v="270107006"/>
    <s v="Violencia Física"/>
    <n v="5517.4409491541774"/>
    <n v="1129.7766010448322"/>
    <n v="1408.3884848388632"/>
  </r>
  <r>
    <n v="14"/>
    <n v="14101"/>
    <s v="Los Ríos"/>
    <s v="Valdivia"/>
    <x v="0"/>
    <x v="0"/>
    <n v="2"/>
    <s v="Vida"/>
    <n v="1"/>
    <s v="Violencia física"/>
    <s v="No sufrió antes ni durante el año pasado"/>
    <n v="270107"/>
    <s v="Atenciones médicas"/>
    <n v="270107006"/>
    <s v="Violencia Física"/>
    <n v="46002.387354256847"/>
    <n v="57401.020642176692"/>
    <n v="52620.08280886447"/>
  </r>
  <r>
    <n v="14"/>
    <n v="14101"/>
    <s v="Los Ríos"/>
    <s v="Valdivia"/>
    <x v="0"/>
    <x v="0"/>
    <n v="2"/>
    <s v="Vida"/>
    <n v="1"/>
    <s v="Violencia física"/>
    <s v="Si sufrió antes o durante el año pasado"/>
    <n v="270107"/>
    <s v="Atenciones médicas"/>
    <n v="270107006"/>
    <s v="Violencia Física"/>
    <n v="9020.0995936674826"/>
    <n v="4165.8966723462263"/>
    <n v="11085.378172068587"/>
  </r>
  <r>
    <n v="14"/>
    <n v="14101"/>
    <s v="Los Ríos"/>
    <s v="Valdivia"/>
    <x v="1"/>
    <x v="1"/>
    <n v="1"/>
    <s v="Año"/>
    <n v="1"/>
    <s v="Violencia física"/>
    <s v="No sufrió el año pasado"/>
    <n v="270107"/>
    <s v="Atenciones médicas"/>
    <n v="270107006"/>
    <s v="Violencia Física"/>
    <n v="52637.544160025078"/>
    <n v="60879.13471511619"/>
    <n v="62942.551007677423"/>
  </r>
  <r>
    <n v="14"/>
    <n v="14101"/>
    <s v="Los Ríos"/>
    <s v="Valdivia"/>
    <x v="1"/>
    <x v="1"/>
    <n v="1"/>
    <s v="Año"/>
    <n v="1"/>
    <s v="Violencia física"/>
    <s v="Si sufrió el año pasado"/>
    <n v="270107"/>
    <s v="Atenciones médicas"/>
    <n v="270107006"/>
    <s v="Violencia Física"/>
    <n v="2384.9427878992487"/>
    <n v="687.78259940669534"/>
    <n v="762.90997325560318"/>
  </r>
  <r>
    <n v="14"/>
    <n v="14101"/>
    <s v="Los Ríos"/>
    <s v="Valdivia"/>
    <x v="2"/>
    <x v="2"/>
    <n v="1"/>
    <s v="Año"/>
    <n v="1"/>
    <s v="Violencia física"/>
    <s v="No sufrió el año pasado"/>
    <n v="270107"/>
    <s v="Atenciones médicas"/>
    <n v="270107006"/>
    <s v="Violencia Física"/>
    <n v="49505.045998770154"/>
    <n v="60781.032013181408"/>
    <n v="62297.072496094152"/>
  </r>
  <r>
    <n v="14"/>
    <n v="14101"/>
    <s v="Los Ríos"/>
    <s v="Valdivia"/>
    <x v="2"/>
    <x v="2"/>
    <n v="1"/>
    <s v="Año"/>
    <n v="1"/>
    <s v="Violencia física"/>
    <s v="Si sufrió el año pasado"/>
    <n v="270107"/>
    <s v="Atenciones médicas"/>
    <n v="270107006"/>
    <s v="Violencia Física"/>
    <n v="5517.4409491541774"/>
    <n v="785.88530134148459"/>
    <n v="1408.3884848388632"/>
  </r>
  <r>
    <n v="14"/>
    <n v="14101"/>
    <s v="Los Ríos"/>
    <s v="Valdivia"/>
    <x v="3"/>
    <x v="3"/>
    <n v="2"/>
    <s v="Vida"/>
    <n v="3"/>
    <s v="Violencia sexual"/>
    <s v="No sufrió antes ni durante el año pasado"/>
    <n v="270107"/>
    <s v="Atenciones médicas"/>
    <n v="270107005"/>
    <s v="Otra violencia"/>
    <n v="40458.420246693277"/>
    <n v="41255.571533759583"/>
    <n v="54446.330326497708"/>
  </r>
  <r>
    <n v="14"/>
    <n v="14101"/>
    <s v="Los Ríos"/>
    <s v="Valdivia"/>
    <x v="3"/>
    <x v="3"/>
    <n v="2"/>
    <s v="Vida"/>
    <n v="3"/>
    <s v="Violencia sexual"/>
    <s v="Si sufrió antes o durante el año pasado"/>
    <n v="270107"/>
    <s v="Atenciones médicas"/>
    <n v="270107005"/>
    <s v="Otra violencia"/>
    <n v="1542.1343911643778"/>
    <n v="1706.5289882836121"/>
    <n v="8953.0869321646132"/>
  </r>
  <r>
    <n v="14"/>
    <n v="14103"/>
    <s v="Los Ríos"/>
    <s v="Lanco"/>
    <x v="0"/>
    <x v="0"/>
    <n v="1"/>
    <s v="Año"/>
    <n v="1"/>
    <s v="Violencia física"/>
    <s v="No sufrió el año pasado"/>
    <n v="270107"/>
    <s v="Atenciones médicas"/>
    <n v="270107006"/>
    <s v="Violencia Física"/>
    <n v="0"/>
    <n v="33544.836732791235"/>
    <n v="0"/>
  </r>
  <r>
    <n v="14"/>
    <n v="14103"/>
    <s v="Los Ríos"/>
    <s v="Lanco"/>
    <x v="0"/>
    <x v="0"/>
    <n v="1"/>
    <s v="Año"/>
    <n v="1"/>
    <s v="Violencia física"/>
    <s v="Si sufrió el año pasado"/>
    <n v="270107"/>
    <s v="Atenciones médicas"/>
    <n v="270107006"/>
    <s v="Violencia Física"/>
    <n v="0"/>
    <n v="3535.5462487421951"/>
    <n v="0"/>
  </r>
  <r>
    <n v="14"/>
    <n v="14103"/>
    <s v="Los Ríos"/>
    <s v="Lanco"/>
    <x v="0"/>
    <x v="0"/>
    <n v="2"/>
    <s v="Vida"/>
    <n v="1"/>
    <s v="Violencia física"/>
    <s v="No sufrió antes ni durante el año pasado"/>
    <n v="270107"/>
    <s v="Atenciones médicas"/>
    <n v="270107006"/>
    <s v="Violencia Física"/>
    <n v="0"/>
    <n v="27932.854027827863"/>
    <n v="0"/>
  </r>
  <r>
    <n v="14"/>
    <n v="14103"/>
    <s v="Los Ríos"/>
    <s v="Lanco"/>
    <x v="0"/>
    <x v="0"/>
    <n v="2"/>
    <s v="Vida"/>
    <n v="1"/>
    <s v="Violencia física"/>
    <s v="Si sufrió antes o durante el año pasado"/>
    <n v="270107"/>
    <s v="Atenciones médicas"/>
    <n v="270107006"/>
    <s v="Violencia Física"/>
    <n v="0"/>
    <n v="9147.5289537055687"/>
    <n v="0"/>
  </r>
  <r>
    <n v="14"/>
    <n v="14103"/>
    <s v="Los Ríos"/>
    <s v="Lanco"/>
    <x v="1"/>
    <x v="1"/>
    <n v="1"/>
    <s v="Año"/>
    <n v="1"/>
    <s v="Violencia física"/>
    <s v="No sufrió el año pasado"/>
    <n v="270107"/>
    <s v="Atenciones médicas"/>
    <n v="270107006"/>
    <s v="Violencia Física"/>
    <n v="0"/>
    <n v="37080.382981533432"/>
    <n v="0"/>
  </r>
  <r>
    <n v="14"/>
    <n v="14103"/>
    <s v="Los Ríos"/>
    <s v="Lanco"/>
    <x v="2"/>
    <x v="2"/>
    <n v="1"/>
    <s v="Año"/>
    <n v="1"/>
    <s v="Violencia física"/>
    <s v="No sufrió el año pasado"/>
    <n v="270107"/>
    <s v="Atenciones médicas"/>
    <n v="270107006"/>
    <s v="Violencia Física"/>
    <n v="0"/>
    <n v="33544.836732791235"/>
    <n v="0"/>
  </r>
  <r>
    <n v="14"/>
    <n v="14103"/>
    <s v="Los Ríos"/>
    <s v="Lanco"/>
    <x v="2"/>
    <x v="2"/>
    <n v="1"/>
    <s v="Año"/>
    <n v="1"/>
    <s v="Violencia física"/>
    <s v="Si sufrió el año pasado"/>
    <n v="270107"/>
    <s v="Atenciones médicas"/>
    <n v="270107006"/>
    <s v="Violencia Física"/>
    <n v="0"/>
    <n v="3535.5462487421951"/>
    <n v="0"/>
  </r>
  <r>
    <n v="14"/>
    <n v="14103"/>
    <s v="Los Ríos"/>
    <s v="Lanco"/>
    <x v="3"/>
    <x v="3"/>
    <n v="2"/>
    <s v="Vida"/>
    <n v="3"/>
    <s v="Violencia sexual"/>
    <s v="No sufrió antes ni durante el año pasado"/>
    <n v="270107"/>
    <s v="Atenciones médicas"/>
    <n v="270107005"/>
    <s v="Otra violencia"/>
    <n v="0"/>
    <n v="33640.608592197386"/>
    <n v="0"/>
  </r>
  <r>
    <n v="14"/>
    <n v="14104"/>
    <s v="Los Ríos"/>
    <s v="Los Lagos"/>
    <x v="0"/>
    <x v="0"/>
    <n v="1"/>
    <s v="Año"/>
    <n v="1"/>
    <s v="Violencia física"/>
    <s v="No sufrió el año pasado"/>
    <n v="270107"/>
    <s v="Atenciones médicas"/>
    <n v="270107006"/>
    <s v="Violencia Física"/>
    <n v="0"/>
    <n v="10308.495359638626"/>
    <n v="0"/>
  </r>
  <r>
    <n v="14"/>
    <n v="14104"/>
    <s v="Los Ríos"/>
    <s v="Los Lagos"/>
    <x v="0"/>
    <x v="0"/>
    <n v="2"/>
    <s v="Vida"/>
    <n v="1"/>
    <s v="Violencia física"/>
    <s v="No sufrió antes ni durante el año pasado"/>
    <n v="270107"/>
    <s v="Atenciones médicas"/>
    <n v="270107006"/>
    <s v="Violencia Física"/>
    <n v="0"/>
    <n v="10308.495359638626"/>
    <n v="0"/>
  </r>
  <r>
    <n v="14"/>
    <n v="14104"/>
    <s v="Los Ríos"/>
    <s v="Los Lagos"/>
    <x v="1"/>
    <x v="1"/>
    <n v="1"/>
    <s v="Año"/>
    <n v="1"/>
    <s v="Violencia física"/>
    <s v="No sufrió el año pasado"/>
    <n v="270107"/>
    <s v="Atenciones médicas"/>
    <n v="270107006"/>
    <s v="Violencia Física"/>
    <n v="0"/>
    <n v="10308.495359638626"/>
    <n v="0"/>
  </r>
  <r>
    <n v="14"/>
    <n v="14104"/>
    <s v="Los Ríos"/>
    <s v="Los Lagos"/>
    <x v="2"/>
    <x v="2"/>
    <n v="1"/>
    <s v="Año"/>
    <n v="1"/>
    <s v="Violencia física"/>
    <s v="No sufrió el año pasado"/>
    <n v="270107"/>
    <s v="Atenciones médicas"/>
    <n v="270107006"/>
    <s v="Violencia Física"/>
    <n v="0"/>
    <n v="10308.495359638626"/>
    <n v="0"/>
  </r>
  <r>
    <n v="14"/>
    <n v="14104"/>
    <s v="Los Ríos"/>
    <s v="Los Lagos"/>
    <x v="3"/>
    <x v="3"/>
    <n v="2"/>
    <s v="Vida"/>
    <n v="3"/>
    <s v="Violencia sexual"/>
    <s v="No sufrió antes ni durante el año pasado"/>
    <n v="270107"/>
    <s v="Atenciones médicas"/>
    <n v="270107005"/>
    <s v="Otra violencia"/>
    <n v="0"/>
    <n v="10308.495359638626"/>
    <n v="0"/>
  </r>
  <r>
    <n v="14"/>
    <n v="14105"/>
    <s v="Los Ríos"/>
    <s v="Máfil"/>
    <x v="0"/>
    <x v="0"/>
    <n v="1"/>
    <s v="Año"/>
    <n v="1"/>
    <s v="Violencia física"/>
    <s v="No sufrió el año pasado"/>
    <n v="270107"/>
    <s v="Atenciones médicas"/>
    <n v="270107006"/>
    <s v="Violencia Física"/>
    <n v="0"/>
    <n v="22383.186010923899"/>
    <n v="0"/>
  </r>
  <r>
    <n v="14"/>
    <n v="14105"/>
    <s v="Los Ríos"/>
    <s v="Máfil"/>
    <x v="0"/>
    <x v="0"/>
    <n v="2"/>
    <s v="Vida"/>
    <n v="1"/>
    <s v="Violencia física"/>
    <s v="No sufrió antes ni durante el año pasado"/>
    <n v="270107"/>
    <s v="Atenciones médicas"/>
    <n v="270107006"/>
    <s v="Violencia Física"/>
    <n v="0"/>
    <n v="22383.186010923899"/>
    <n v="0"/>
  </r>
  <r>
    <n v="14"/>
    <n v="14105"/>
    <s v="Los Ríos"/>
    <s v="Máfil"/>
    <x v="1"/>
    <x v="1"/>
    <n v="1"/>
    <s v="Año"/>
    <n v="1"/>
    <s v="Violencia física"/>
    <s v="No sufrió el año pasado"/>
    <n v="270107"/>
    <s v="Atenciones médicas"/>
    <n v="270107006"/>
    <s v="Violencia Física"/>
    <n v="0"/>
    <n v="22383.186010923899"/>
    <n v="0"/>
  </r>
  <r>
    <n v="14"/>
    <n v="14105"/>
    <s v="Los Ríos"/>
    <s v="Máfil"/>
    <x v="2"/>
    <x v="2"/>
    <n v="1"/>
    <s v="Año"/>
    <n v="1"/>
    <s v="Violencia física"/>
    <s v="No sufrió el año pasado"/>
    <n v="270107"/>
    <s v="Atenciones médicas"/>
    <n v="270107006"/>
    <s v="Violencia Física"/>
    <n v="0"/>
    <n v="22383.186010923899"/>
    <n v="0"/>
  </r>
  <r>
    <n v="14"/>
    <n v="14105"/>
    <s v="Los Ríos"/>
    <s v="Máfil"/>
    <x v="3"/>
    <x v="3"/>
    <n v="2"/>
    <s v="Vida"/>
    <n v="3"/>
    <s v="Violencia sexual"/>
    <s v="No sufrió antes ni durante el año pasado"/>
    <n v="270107"/>
    <s v="Atenciones médicas"/>
    <n v="270107005"/>
    <s v="Otra violencia"/>
    <n v="0"/>
    <n v="22383.186010923899"/>
    <n v="0"/>
  </r>
  <r>
    <n v="14"/>
    <n v="14106"/>
    <s v="Los Ríos"/>
    <s v="Mariquina"/>
    <x v="0"/>
    <x v="0"/>
    <n v="1"/>
    <s v="Año"/>
    <n v="1"/>
    <s v="Violencia física"/>
    <s v="No sufrió el año pasado"/>
    <n v="270107"/>
    <s v="Atenciones médicas"/>
    <n v="270107006"/>
    <s v="Violencia Física"/>
    <n v="0"/>
    <n v="64105.52597957517"/>
    <n v="0"/>
  </r>
  <r>
    <n v="14"/>
    <n v="14106"/>
    <s v="Los Ríos"/>
    <s v="Mariquina"/>
    <x v="0"/>
    <x v="0"/>
    <n v="2"/>
    <s v="Vida"/>
    <n v="1"/>
    <s v="Violencia física"/>
    <s v="No sufrió antes ni durante el año pasado"/>
    <n v="270107"/>
    <s v="Atenciones médicas"/>
    <n v="270107006"/>
    <s v="Violencia Física"/>
    <n v="0"/>
    <n v="56374.512750128364"/>
    <n v="0"/>
  </r>
  <r>
    <n v="14"/>
    <n v="14106"/>
    <s v="Los Ríos"/>
    <s v="Mariquina"/>
    <x v="0"/>
    <x v="0"/>
    <n v="2"/>
    <s v="Vida"/>
    <n v="1"/>
    <s v="Violencia física"/>
    <s v="Si sufrió antes o durante el año pasado"/>
    <n v="270107"/>
    <s v="Atenciones médicas"/>
    <n v="270107006"/>
    <s v="Violencia Física"/>
    <n v="0"/>
    <n v="7731.0132294468267"/>
    <n v="0"/>
  </r>
  <r>
    <n v="14"/>
    <n v="14106"/>
    <s v="Los Ríos"/>
    <s v="Mariquina"/>
    <x v="1"/>
    <x v="1"/>
    <n v="1"/>
    <s v="Año"/>
    <n v="1"/>
    <s v="Violencia física"/>
    <s v="No sufrió el año pasado"/>
    <n v="270107"/>
    <s v="Atenciones médicas"/>
    <n v="270107006"/>
    <s v="Violencia Física"/>
    <n v="0"/>
    <n v="64105.52597957517"/>
    <n v="0"/>
  </r>
  <r>
    <n v="14"/>
    <n v="14106"/>
    <s v="Los Ríos"/>
    <s v="Mariquina"/>
    <x v="2"/>
    <x v="2"/>
    <n v="1"/>
    <s v="Año"/>
    <n v="1"/>
    <s v="Violencia física"/>
    <s v="No sufrió el año pasado"/>
    <n v="270107"/>
    <s v="Atenciones médicas"/>
    <n v="270107006"/>
    <s v="Violencia Física"/>
    <n v="0"/>
    <n v="64105.52597957517"/>
    <n v="0"/>
  </r>
  <r>
    <n v="14"/>
    <n v="14106"/>
    <s v="Los Ríos"/>
    <s v="Mariquina"/>
    <x v="3"/>
    <x v="3"/>
    <n v="2"/>
    <s v="Vida"/>
    <n v="3"/>
    <s v="Violencia sexual"/>
    <s v="No sufrió antes ni durante el año pasado"/>
    <n v="270107"/>
    <s v="Atenciones médicas"/>
    <n v="270107005"/>
    <s v="Otra violencia"/>
    <n v="0"/>
    <n v="50165.376742790817"/>
    <n v="0"/>
  </r>
  <r>
    <n v="14"/>
    <n v="14106"/>
    <s v="Los Ríos"/>
    <s v="Mariquina"/>
    <x v="3"/>
    <x v="3"/>
    <n v="2"/>
    <s v="Vida"/>
    <n v="3"/>
    <s v="Violencia sexual"/>
    <s v="Si sufrió antes o durante el año pasado"/>
    <n v="270107"/>
    <s v="Atenciones médicas"/>
    <n v="270107005"/>
    <s v="Otra violencia"/>
    <n v="0"/>
    <n v="2733.7532091471694"/>
    <n v="0"/>
  </r>
  <r>
    <n v="14"/>
    <n v="14107"/>
    <s v="Los Ríos"/>
    <s v="Paillaco"/>
    <x v="0"/>
    <x v="0"/>
    <n v="1"/>
    <s v="Año"/>
    <n v="1"/>
    <s v="Violencia física"/>
    <s v="No sufrió el año pasado"/>
    <n v="270107"/>
    <s v="Atenciones médicas"/>
    <n v="270107006"/>
    <s v="Violencia Física"/>
    <n v="0"/>
    <n v="18078.575051379081"/>
    <n v="0"/>
  </r>
  <r>
    <n v="14"/>
    <n v="14107"/>
    <s v="Los Ríos"/>
    <s v="Paillaco"/>
    <x v="0"/>
    <x v="0"/>
    <n v="2"/>
    <s v="Vida"/>
    <n v="1"/>
    <s v="Violencia física"/>
    <s v="No sufrió antes ni durante el año pasado"/>
    <n v="270107"/>
    <s v="Atenciones médicas"/>
    <n v="270107006"/>
    <s v="Violencia Física"/>
    <n v="0"/>
    <n v="18078.575051379081"/>
    <n v="0"/>
  </r>
  <r>
    <n v="14"/>
    <n v="14107"/>
    <s v="Los Ríos"/>
    <s v="Paillaco"/>
    <x v="1"/>
    <x v="1"/>
    <n v="1"/>
    <s v="Año"/>
    <n v="1"/>
    <s v="Violencia física"/>
    <s v="No sufrió el año pasado"/>
    <n v="270107"/>
    <s v="Atenciones médicas"/>
    <n v="270107006"/>
    <s v="Violencia Física"/>
    <n v="0"/>
    <n v="18078.575051379081"/>
    <n v="0"/>
  </r>
  <r>
    <n v="14"/>
    <n v="14107"/>
    <s v="Los Ríos"/>
    <s v="Paillaco"/>
    <x v="2"/>
    <x v="2"/>
    <n v="1"/>
    <s v="Año"/>
    <n v="1"/>
    <s v="Violencia física"/>
    <s v="No sufrió el año pasado"/>
    <n v="270107"/>
    <s v="Atenciones médicas"/>
    <n v="270107006"/>
    <s v="Violencia Física"/>
    <n v="0"/>
    <n v="18078.575051379081"/>
    <n v="0"/>
  </r>
  <r>
    <n v="14"/>
    <n v="14107"/>
    <s v="Los Ríos"/>
    <s v="Paillaco"/>
    <x v="3"/>
    <x v="3"/>
    <n v="2"/>
    <s v="Vida"/>
    <n v="3"/>
    <s v="Violencia sexual"/>
    <s v="No sufrió antes ni durante el año pasado"/>
    <n v="270107"/>
    <s v="Atenciones médicas"/>
    <n v="270107005"/>
    <s v="Otra violencia"/>
    <n v="0"/>
    <n v="8005.9309076208474"/>
    <n v="0"/>
  </r>
  <r>
    <n v="14"/>
    <n v="14108"/>
    <s v="Los Ríos"/>
    <s v="Panguipulli"/>
    <x v="0"/>
    <x v="0"/>
    <n v="1"/>
    <s v="Año"/>
    <n v="1"/>
    <s v="Violencia física"/>
    <s v="No sufrió el año pasado"/>
    <n v="270107"/>
    <s v="Atenciones médicas"/>
    <n v="270107006"/>
    <s v="Violencia Física"/>
    <n v="29027.699265121537"/>
    <n v="33547.720010597623"/>
    <n v="68636.711499735218"/>
  </r>
  <r>
    <n v="14"/>
    <n v="14108"/>
    <s v="Los Ríos"/>
    <s v="Panguipulli"/>
    <x v="0"/>
    <x v="0"/>
    <n v="1"/>
    <s v="Año"/>
    <n v="1"/>
    <s v="Violencia física"/>
    <s v="Si sufrió el año pasado"/>
    <n v="270107"/>
    <s v="Atenciones médicas"/>
    <n v="270107006"/>
    <s v="Violencia Física"/>
    <n v="288.29847371396266"/>
    <n v="1678.1391135665442"/>
    <n v="1526.4025209962558"/>
  </r>
  <r>
    <n v="14"/>
    <n v="14108"/>
    <s v="Los Ríos"/>
    <s v="Panguipulli"/>
    <x v="0"/>
    <x v="0"/>
    <n v="2"/>
    <s v="Vida"/>
    <n v="1"/>
    <s v="Violencia física"/>
    <s v="No sufrió antes ni durante el año pasado"/>
    <n v="270107"/>
    <s v="Atenciones médicas"/>
    <n v="270107006"/>
    <s v="Violencia Física"/>
    <n v="24607.12266817411"/>
    <n v="32054.519457787599"/>
    <n v="68636.711499735218"/>
  </r>
  <r>
    <n v="14"/>
    <n v="14108"/>
    <s v="Los Ríos"/>
    <s v="Panguipulli"/>
    <x v="0"/>
    <x v="0"/>
    <n v="2"/>
    <s v="Vida"/>
    <n v="1"/>
    <s v="Violencia física"/>
    <s v="Si sufrió antes o durante el año pasado"/>
    <n v="270107"/>
    <s v="Atenciones médicas"/>
    <n v="270107006"/>
    <s v="Violencia Física"/>
    <n v="4708.875070661391"/>
    <n v="3171.3396663765652"/>
    <n v="1526.4025209962558"/>
  </r>
  <r>
    <n v="14"/>
    <n v="14108"/>
    <s v="Los Ríos"/>
    <s v="Panguipulli"/>
    <x v="1"/>
    <x v="1"/>
    <n v="1"/>
    <s v="Año"/>
    <n v="1"/>
    <s v="Violencia física"/>
    <s v="No sufrió el año pasado"/>
    <n v="270107"/>
    <s v="Atenciones médicas"/>
    <n v="270107006"/>
    <s v="Violencia Física"/>
    <n v="29315.9977388355"/>
    <n v="33547.720010597623"/>
    <n v="70163.114020731475"/>
  </r>
  <r>
    <n v="14"/>
    <n v="14108"/>
    <s v="Los Ríos"/>
    <s v="Panguipulli"/>
    <x v="1"/>
    <x v="1"/>
    <n v="1"/>
    <s v="Año"/>
    <n v="1"/>
    <s v="Violencia física"/>
    <s v="Si sufrió el año pasado"/>
    <n v="270107"/>
    <s v="Atenciones médicas"/>
    <n v="270107006"/>
    <s v="Violencia Física"/>
    <n v="0"/>
    <n v="1678.1391135665442"/>
    <n v="0"/>
  </r>
  <r>
    <n v="14"/>
    <n v="14108"/>
    <s v="Los Ríos"/>
    <s v="Panguipulli"/>
    <x v="2"/>
    <x v="2"/>
    <n v="1"/>
    <s v="Año"/>
    <n v="1"/>
    <s v="Violencia física"/>
    <s v="No sufrió el año pasado"/>
    <n v="270107"/>
    <s v="Atenciones médicas"/>
    <n v="270107006"/>
    <s v="Violencia Física"/>
    <n v="29027.699265121537"/>
    <n v="33547.720010597623"/>
    <n v="68636.711499735218"/>
  </r>
  <r>
    <n v="14"/>
    <n v="14108"/>
    <s v="Los Ríos"/>
    <s v="Panguipulli"/>
    <x v="2"/>
    <x v="2"/>
    <n v="1"/>
    <s v="Año"/>
    <n v="1"/>
    <s v="Violencia física"/>
    <s v="Si sufrió el año pasado"/>
    <n v="270107"/>
    <s v="Atenciones médicas"/>
    <n v="270107006"/>
    <s v="Violencia Física"/>
    <n v="288.29847371396266"/>
    <n v="1678.1391135665442"/>
    <n v="1526.4025209962558"/>
  </r>
  <r>
    <n v="14"/>
    <n v="14108"/>
    <s v="Los Ríos"/>
    <s v="Panguipulli"/>
    <x v="3"/>
    <x v="3"/>
    <n v="2"/>
    <s v="Vida"/>
    <n v="3"/>
    <s v="Violencia sexual"/>
    <s v="No sufrió antes ni durante el año pasado"/>
    <n v="270107"/>
    <s v="Atenciones médicas"/>
    <n v="270107005"/>
    <s v="Otra violencia"/>
    <n v="17150.932730356133"/>
    <n v="18333.361540794442"/>
    <n v="67884.479477643006"/>
  </r>
  <r>
    <n v="14"/>
    <n v="14108"/>
    <s v="Los Ríos"/>
    <s v="Panguipulli"/>
    <x v="3"/>
    <x v="3"/>
    <n v="2"/>
    <s v="Vida"/>
    <n v="3"/>
    <s v="Violencia sexual"/>
    <s v="Si sufrió antes o durante el año pasado"/>
    <n v="270107"/>
    <s v="Atenciones médicas"/>
    <n v="270107005"/>
    <s v="Otra violencia"/>
    <n v="288.29847371396266"/>
    <n v="1493.2005528100206"/>
    <n v="1358.8017743130931"/>
  </r>
  <r>
    <n v="14"/>
    <n v="14201"/>
    <s v="Los Ríos"/>
    <s v="La Unión"/>
    <x v="0"/>
    <x v="0"/>
    <n v="1"/>
    <s v="Año"/>
    <n v="1"/>
    <s v="Violencia física"/>
    <s v="No sufrió el año pasado"/>
    <n v="270107"/>
    <s v="Atenciones médicas"/>
    <n v="270107006"/>
    <s v="Violencia Física"/>
    <n v="40256.267971548201"/>
    <n v="42121.308005794664"/>
    <n v="65163.101944893868"/>
  </r>
  <r>
    <n v="14"/>
    <n v="14201"/>
    <s v="Los Ríos"/>
    <s v="La Unión"/>
    <x v="0"/>
    <x v="0"/>
    <n v="1"/>
    <s v="Año"/>
    <n v="1"/>
    <s v="Violencia física"/>
    <s v="Si sufrió el año pasado"/>
    <n v="270107"/>
    <s v="Atenciones médicas"/>
    <n v="270107006"/>
    <s v="Violencia Física"/>
    <n v="2597.9922312465319"/>
    <n v="1122.1932364510467"/>
    <n v="1268.518978743145"/>
  </r>
  <r>
    <n v="14"/>
    <n v="14201"/>
    <s v="Los Ríos"/>
    <s v="La Unión"/>
    <x v="0"/>
    <x v="0"/>
    <n v="2"/>
    <s v="Vida"/>
    <n v="1"/>
    <s v="Violencia física"/>
    <s v="No sufrió antes ni durante el año pasado"/>
    <n v="270107"/>
    <s v="Atenciones médicas"/>
    <n v="270107006"/>
    <s v="Violencia Física"/>
    <n v="35272.15860364223"/>
    <n v="39486.1170499156"/>
    <n v="58371.860707449639"/>
  </r>
  <r>
    <n v="14"/>
    <n v="14201"/>
    <s v="Los Ríos"/>
    <s v="La Unión"/>
    <x v="0"/>
    <x v="0"/>
    <n v="2"/>
    <s v="Vida"/>
    <n v="1"/>
    <s v="Violencia física"/>
    <s v="Si sufrió antes o durante el año pasado"/>
    <n v="270107"/>
    <s v="Atenciones médicas"/>
    <n v="270107006"/>
    <s v="Violencia Física"/>
    <n v="7582.1015991525001"/>
    <n v="3757.3841923301038"/>
    <n v="8059.7602161873674"/>
  </r>
  <r>
    <n v="14"/>
    <n v="14201"/>
    <s v="Los Ríos"/>
    <s v="La Unión"/>
    <x v="1"/>
    <x v="1"/>
    <n v="1"/>
    <s v="Año"/>
    <n v="1"/>
    <s v="Violencia física"/>
    <s v="No sufrió el año pasado"/>
    <n v="270107"/>
    <s v="Atenciones médicas"/>
    <n v="270107006"/>
    <s v="Violencia Física"/>
    <n v="42112.697371739901"/>
    <n v="43243.5012422457"/>
    <n v="65163.101944893868"/>
  </r>
  <r>
    <n v="14"/>
    <n v="14201"/>
    <s v="Los Ríos"/>
    <s v="La Unión"/>
    <x v="1"/>
    <x v="1"/>
    <n v="1"/>
    <s v="Año"/>
    <n v="1"/>
    <s v="Violencia física"/>
    <s v="Si sufrió el año pasado"/>
    <n v="270107"/>
    <s v="Atenciones médicas"/>
    <n v="270107006"/>
    <s v="Violencia Física"/>
    <n v="741.56283105483533"/>
    <n v="0"/>
    <n v="1268.518978743145"/>
  </r>
  <r>
    <n v="14"/>
    <n v="14201"/>
    <s v="Los Ríos"/>
    <s v="La Unión"/>
    <x v="2"/>
    <x v="2"/>
    <n v="1"/>
    <s v="Año"/>
    <n v="1"/>
    <s v="Violencia física"/>
    <s v="No sufrió el año pasado"/>
    <n v="270107"/>
    <s v="Atenciones médicas"/>
    <n v="270107006"/>
    <s v="Violencia Física"/>
    <n v="40256.267971548201"/>
    <n v="42121.308005794664"/>
    <n v="66431.620923637005"/>
  </r>
  <r>
    <n v="14"/>
    <n v="14201"/>
    <s v="Los Ríos"/>
    <s v="La Unión"/>
    <x v="2"/>
    <x v="2"/>
    <n v="1"/>
    <s v="Año"/>
    <n v="1"/>
    <s v="Violencia física"/>
    <s v="Si sufrió el año pasado"/>
    <n v="270107"/>
    <s v="Atenciones médicas"/>
    <n v="270107006"/>
    <s v="Violencia Física"/>
    <n v="2597.9922312465319"/>
    <n v="1122.1932364510467"/>
    <n v="0"/>
  </r>
  <r>
    <n v="14"/>
    <n v="14201"/>
    <s v="Los Ríos"/>
    <s v="La Unión"/>
    <x v="3"/>
    <x v="3"/>
    <n v="2"/>
    <s v="Vida"/>
    <n v="3"/>
    <s v="Violencia sexual"/>
    <s v="No sufrió antes ni durante el año pasado"/>
    <n v="270107"/>
    <s v="Atenciones médicas"/>
    <n v="270107005"/>
    <s v="Otra violencia"/>
    <n v="27972.557130605863"/>
    <n v="27890.051268554416"/>
    <n v="61000.398493141074"/>
  </r>
  <r>
    <n v="14"/>
    <n v="14201"/>
    <s v="Los Ríos"/>
    <s v="La Unión"/>
    <x v="3"/>
    <x v="3"/>
    <n v="2"/>
    <s v="Vida"/>
    <n v="3"/>
    <s v="Violencia sexual"/>
    <s v="Si sufrió antes o durante el año pasado"/>
    <n v="270107"/>
    <s v="Atenciones médicas"/>
    <n v="270107005"/>
    <s v="Otra violencia"/>
    <n v="988.75044140644707"/>
    <n v="0"/>
    <n v="5431.2224304959318"/>
  </r>
  <r>
    <n v="14"/>
    <n v="14202"/>
    <s v="Los Ríos"/>
    <s v="Futrono"/>
    <x v="0"/>
    <x v="0"/>
    <n v="1"/>
    <s v="Año"/>
    <n v="1"/>
    <s v="Violencia física"/>
    <s v="No sufrió el año pasado"/>
    <n v="270107"/>
    <s v="Atenciones médicas"/>
    <n v="270107006"/>
    <s v="Violencia Física"/>
    <n v="0"/>
    <n v="97851.356907501831"/>
    <n v="63574.232504518113"/>
  </r>
  <r>
    <n v="14"/>
    <n v="14202"/>
    <s v="Los Ríos"/>
    <s v="Futrono"/>
    <x v="0"/>
    <x v="0"/>
    <n v="1"/>
    <s v="Año"/>
    <n v="1"/>
    <s v="Violencia física"/>
    <s v="Si sufrió el año pasado"/>
    <n v="270107"/>
    <s v="Atenciones médicas"/>
    <n v="270107006"/>
    <s v="Violencia Física"/>
    <n v="0"/>
    <n v="3917.4712735397429"/>
    <n v="0"/>
  </r>
  <r>
    <n v="14"/>
    <n v="14202"/>
    <s v="Los Ríos"/>
    <s v="Futrono"/>
    <x v="0"/>
    <x v="0"/>
    <n v="2"/>
    <s v="Vida"/>
    <n v="1"/>
    <s v="Violencia física"/>
    <s v="No sufrió antes ni durante el año pasado"/>
    <n v="270107"/>
    <s v="Atenciones médicas"/>
    <n v="270107006"/>
    <s v="Violencia Física"/>
    <n v="0"/>
    <n v="97851.356907501831"/>
    <n v="47718.561701293133"/>
  </r>
  <r>
    <n v="14"/>
    <n v="14202"/>
    <s v="Los Ríos"/>
    <s v="Futrono"/>
    <x v="0"/>
    <x v="0"/>
    <n v="2"/>
    <s v="Vida"/>
    <n v="1"/>
    <s v="Violencia física"/>
    <s v="Si sufrió antes o durante el año pasado"/>
    <n v="270107"/>
    <s v="Atenciones médicas"/>
    <n v="270107006"/>
    <s v="Violencia Física"/>
    <n v="0"/>
    <n v="3917.4712735397429"/>
    <n v="15855.670803224994"/>
  </r>
  <r>
    <n v="14"/>
    <n v="14202"/>
    <s v="Los Ríos"/>
    <s v="Futrono"/>
    <x v="1"/>
    <x v="1"/>
    <n v="1"/>
    <s v="Año"/>
    <n v="1"/>
    <s v="Violencia física"/>
    <s v="No sufrió el año pasado"/>
    <n v="270107"/>
    <s v="Atenciones médicas"/>
    <n v="270107006"/>
    <s v="Violencia Física"/>
    <n v="0"/>
    <n v="97851.356907501831"/>
    <n v="63574.232504518113"/>
  </r>
  <r>
    <n v="14"/>
    <n v="14202"/>
    <s v="Los Ríos"/>
    <s v="Futrono"/>
    <x v="1"/>
    <x v="1"/>
    <n v="1"/>
    <s v="Año"/>
    <n v="1"/>
    <s v="Violencia física"/>
    <s v="Si sufrió el año pasado"/>
    <n v="270107"/>
    <s v="Atenciones médicas"/>
    <n v="270107006"/>
    <s v="Violencia Física"/>
    <n v="0"/>
    <n v="3917.4712735397429"/>
    <n v="0"/>
  </r>
  <r>
    <n v="14"/>
    <n v="14202"/>
    <s v="Los Ríos"/>
    <s v="Futrono"/>
    <x v="2"/>
    <x v="2"/>
    <n v="1"/>
    <s v="Año"/>
    <n v="1"/>
    <s v="Violencia física"/>
    <s v="No sufrió el año pasado"/>
    <n v="270107"/>
    <s v="Atenciones médicas"/>
    <n v="270107006"/>
    <s v="Violencia Física"/>
    <n v="0"/>
    <n v="97851.356907501831"/>
    <n v="63574.232504518113"/>
  </r>
  <r>
    <n v="14"/>
    <n v="14202"/>
    <s v="Los Ríos"/>
    <s v="Futrono"/>
    <x v="2"/>
    <x v="2"/>
    <n v="1"/>
    <s v="Año"/>
    <n v="1"/>
    <s v="Violencia física"/>
    <s v="Si sufrió el año pasado"/>
    <n v="270107"/>
    <s v="Atenciones médicas"/>
    <n v="270107006"/>
    <s v="Violencia Física"/>
    <n v="0"/>
    <n v="3917.4712735397429"/>
    <n v="0"/>
  </r>
  <r>
    <n v="14"/>
    <n v="14202"/>
    <s v="Los Ríos"/>
    <s v="Futrono"/>
    <x v="3"/>
    <x v="3"/>
    <n v="2"/>
    <s v="Vida"/>
    <n v="3"/>
    <s v="Violencia sexual"/>
    <s v="No sufrió antes ni durante el año pasado"/>
    <n v="270107"/>
    <s v="Atenciones médicas"/>
    <n v="270107005"/>
    <s v="Otra violencia"/>
    <n v="0"/>
    <n v="70344.345636310536"/>
    <n v="56780.138054109811"/>
  </r>
  <r>
    <n v="14"/>
    <n v="14202"/>
    <s v="Los Ríos"/>
    <s v="Futrono"/>
    <x v="3"/>
    <x v="3"/>
    <n v="2"/>
    <s v="Vida"/>
    <n v="3"/>
    <s v="Violencia sexual"/>
    <s v="Si sufrió antes o durante el año pasado"/>
    <n v="270107"/>
    <s v="Atenciones médicas"/>
    <n v="270107005"/>
    <s v="Otra violencia"/>
    <n v="0"/>
    <n v="0"/>
    <n v="6794.0944504083172"/>
  </r>
  <r>
    <n v="14"/>
    <n v="14203"/>
    <s v="Los Ríos"/>
    <s v="Lago Ranco"/>
    <x v="0"/>
    <x v="0"/>
    <n v="1"/>
    <s v="Año"/>
    <n v="1"/>
    <s v="Violencia física"/>
    <s v="No sufrió el año pasado"/>
    <n v="270107"/>
    <s v="Atenciones médicas"/>
    <n v="270107006"/>
    <s v="Violencia Física"/>
    <n v="0"/>
    <n v="13440.061415894899"/>
    <n v="0"/>
  </r>
  <r>
    <n v="14"/>
    <n v="14203"/>
    <s v="Los Ríos"/>
    <s v="Lago Ranco"/>
    <x v="0"/>
    <x v="0"/>
    <n v="1"/>
    <s v="Año"/>
    <n v="1"/>
    <s v="Violencia física"/>
    <s v="Si sufrió el año pasado"/>
    <n v="270107"/>
    <s v="Atenciones médicas"/>
    <n v="270107006"/>
    <s v="Violencia Física"/>
    <n v="0"/>
    <n v="4362.0701859946475"/>
    <n v="0"/>
  </r>
  <r>
    <n v="14"/>
    <n v="14203"/>
    <s v="Los Ríos"/>
    <s v="Lago Ranco"/>
    <x v="0"/>
    <x v="0"/>
    <n v="2"/>
    <s v="Vida"/>
    <n v="1"/>
    <s v="Violencia física"/>
    <s v="No sufrió antes ni durante el año pasado"/>
    <n v="270107"/>
    <s v="Atenciones médicas"/>
    <n v="270107006"/>
    <s v="Violencia Física"/>
    <n v="0"/>
    <n v="13440.061415894899"/>
    <n v="0"/>
  </r>
  <r>
    <n v="14"/>
    <n v="14203"/>
    <s v="Los Ríos"/>
    <s v="Lago Ranco"/>
    <x v="0"/>
    <x v="0"/>
    <n v="2"/>
    <s v="Vida"/>
    <n v="1"/>
    <s v="Violencia física"/>
    <s v="Si sufrió antes o durante el año pasado"/>
    <n v="270107"/>
    <s v="Atenciones médicas"/>
    <n v="270107006"/>
    <s v="Violencia Física"/>
    <n v="0"/>
    <n v="4362.0701859946475"/>
    <n v="0"/>
  </r>
  <r>
    <n v="14"/>
    <n v="14203"/>
    <s v="Los Ríos"/>
    <s v="Lago Ranco"/>
    <x v="1"/>
    <x v="1"/>
    <n v="1"/>
    <s v="Año"/>
    <n v="1"/>
    <s v="Violencia física"/>
    <s v="No sufrió el año pasado"/>
    <n v="270107"/>
    <s v="Atenciones médicas"/>
    <n v="270107006"/>
    <s v="Violencia Física"/>
    <n v="0"/>
    <n v="13440.061415894899"/>
    <n v="0"/>
  </r>
  <r>
    <n v="14"/>
    <n v="14203"/>
    <s v="Los Ríos"/>
    <s v="Lago Ranco"/>
    <x v="1"/>
    <x v="1"/>
    <n v="1"/>
    <s v="Año"/>
    <n v="1"/>
    <s v="Violencia física"/>
    <s v="Si sufrió el año pasado"/>
    <n v="270107"/>
    <s v="Atenciones médicas"/>
    <n v="270107006"/>
    <s v="Violencia Física"/>
    <n v="0"/>
    <n v="4362.0701859946475"/>
    <n v="0"/>
  </r>
  <r>
    <n v="14"/>
    <n v="14203"/>
    <s v="Los Ríos"/>
    <s v="Lago Ranco"/>
    <x v="2"/>
    <x v="2"/>
    <n v="1"/>
    <s v="Año"/>
    <n v="1"/>
    <s v="Violencia física"/>
    <s v="No sufrió el año pasado"/>
    <n v="270107"/>
    <s v="Atenciones médicas"/>
    <n v="270107006"/>
    <s v="Violencia Física"/>
    <n v="0"/>
    <n v="17802.131601889549"/>
    <n v="0"/>
  </r>
  <r>
    <n v="14"/>
    <n v="14203"/>
    <s v="Los Ríos"/>
    <s v="Lago Ranco"/>
    <x v="3"/>
    <x v="3"/>
    <n v="2"/>
    <s v="Vida"/>
    <n v="3"/>
    <s v="Violencia sexual"/>
    <s v="No sufrió antes ni durante el año pasado"/>
    <n v="270107"/>
    <s v="Atenciones médicas"/>
    <n v="270107005"/>
    <s v="Otra violencia"/>
    <n v="0"/>
    <n v="12569.098790474558"/>
    <n v="0"/>
  </r>
  <r>
    <n v="14"/>
    <n v="14204"/>
    <s v="Los Ríos"/>
    <s v="Río Bueno"/>
    <x v="0"/>
    <x v="0"/>
    <n v="1"/>
    <s v="Año"/>
    <n v="1"/>
    <s v="Violencia física"/>
    <s v="No sufrió el año pasado"/>
    <n v="270107"/>
    <s v="Atenciones médicas"/>
    <n v="270107006"/>
    <s v="Violencia Física"/>
    <n v="30440.289505428227"/>
    <n v="36870.812050168279"/>
    <n v="54174.811281066795"/>
  </r>
  <r>
    <n v="14"/>
    <n v="14204"/>
    <s v="Los Ríos"/>
    <s v="Río Bueno"/>
    <x v="0"/>
    <x v="0"/>
    <n v="1"/>
    <s v="Año"/>
    <n v="1"/>
    <s v="Violencia física"/>
    <s v="Si sufrió el año pasado"/>
    <n v="270107"/>
    <s v="Atenciones médicas"/>
    <n v="270107006"/>
    <s v="Violencia Física"/>
    <n v="965.0180940892642"/>
    <n v="4705.1169903924365"/>
    <n v="4329.4935243667915"/>
  </r>
  <r>
    <n v="14"/>
    <n v="14204"/>
    <s v="Los Ríos"/>
    <s v="Río Bueno"/>
    <x v="0"/>
    <x v="0"/>
    <n v="2"/>
    <s v="Vida"/>
    <n v="1"/>
    <s v="Violencia física"/>
    <s v="No sufrió antes ni durante el año pasado"/>
    <n v="270107"/>
    <s v="Atenciones médicas"/>
    <n v="270107006"/>
    <s v="Violencia Física"/>
    <n v="29740.651387213511"/>
    <n v="33184.192651670208"/>
    <n v="46197.36197875817"/>
  </r>
  <r>
    <n v="14"/>
    <n v="14204"/>
    <s v="Los Ríos"/>
    <s v="Río Bueno"/>
    <x v="0"/>
    <x v="0"/>
    <n v="2"/>
    <s v="Vida"/>
    <n v="1"/>
    <s v="Violencia física"/>
    <s v="Si sufrió antes o durante el año pasado"/>
    <n v="270107"/>
    <s v="Atenciones médicas"/>
    <n v="270107006"/>
    <s v="Violencia Física"/>
    <n v="1664.6562123039807"/>
    <n v="8391.7363888905202"/>
    <n v="12306.942826675415"/>
  </r>
  <r>
    <n v="14"/>
    <n v="14204"/>
    <s v="Los Ríos"/>
    <s v="Río Bueno"/>
    <x v="1"/>
    <x v="1"/>
    <n v="1"/>
    <s v="Año"/>
    <n v="1"/>
    <s v="Violencia física"/>
    <s v="No sufrió el año pasado"/>
    <n v="270107"/>
    <s v="Atenciones médicas"/>
    <n v="270107006"/>
    <s v="Violencia Física"/>
    <n v="30844.390832328107"/>
    <n v="41575.929040560717"/>
    <n v="56658.795823397661"/>
  </r>
  <r>
    <n v="14"/>
    <n v="14204"/>
    <s v="Los Ríos"/>
    <s v="Río Bueno"/>
    <x v="1"/>
    <x v="1"/>
    <n v="1"/>
    <s v="Año"/>
    <n v="1"/>
    <s v="Violencia física"/>
    <s v="Si sufrió el año pasado"/>
    <n v="270107"/>
    <s v="Atenciones médicas"/>
    <n v="270107006"/>
    <s v="Violencia Física"/>
    <n v="560.91676718938481"/>
    <n v="0"/>
    <n v="1845.5089820359281"/>
  </r>
  <r>
    <n v="14"/>
    <n v="14204"/>
    <s v="Los Ríos"/>
    <s v="Río Bueno"/>
    <x v="2"/>
    <x v="2"/>
    <n v="1"/>
    <s v="Año"/>
    <n v="1"/>
    <s v="Violencia física"/>
    <s v="No sufrió el año pasado"/>
    <n v="270107"/>
    <s v="Atenciones médicas"/>
    <n v="270107006"/>
    <s v="Violencia Física"/>
    <n v="30440.289505428227"/>
    <n v="36870.812050168279"/>
    <n v="56020.320263102716"/>
  </r>
  <r>
    <n v="14"/>
    <n v="14204"/>
    <s v="Los Ríos"/>
    <s v="Río Bueno"/>
    <x v="2"/>
    <x v="2"/>
    <n v="1"/>
    <s v="Año"/>
    <n v="1"/>
    <s v="Violencia física"/>
    <s v="Si sufrió el año pasado"/>
    <n v="270107"/>
    <s v="Atenciones médicas"/>
    <n v="270107006"/>
    <s v="Violencia Física"/>
    <n v="965.0180940892642"/>
    <n v="4705.1169903924365"/>
    <n v="2483.9845423308634"/>
  </r>
  <r>
    <n v="14"/>
    <n v="14204"/>
    <s v="Los Ríos"/>
    <s v="Río Bueno"/>
    <x v="3"/>
    <x v="3"/>
    <n v="2"/>
    <s v="Vida"/>
    <n v="3"/>
    <s v="Violencia sexual"/>
    <s v="No sufrió antes ni durante el año pasado"/>
    <n v="270107"/>
    <s v="Atenciones médicas"/>
    <n v="270107005"/>
    <s v="Otra violencia"/>
    <n v="22623.642943305185"/>
    <n v="25613.758660574062"/>
    <n v="47334.670399647701"/>
  </r>
  <r>
    <n v="14"/>
    <n v="14204"/>
    <s v="Los Ríos"/>
    <s v="Río Bueno"/>
    <x v="3"/>
    <x v="3"/>
    <n v="2"/>
    <s v="Vida"/>
    <n v="3"/>
    <s v="Violencia sexual"/>
    <s v="Si sufrió antes o durante el año pasado"/>
    <n v="270107"/>
    <s v="Atenciones médicas"/>
    <n v="270107005"/>
    <s v="Otra violencia"/>
    <n v="235.22316043425815"/>
    <n v="0"/>
    <n v="11169.634405785881"/>
  </r>
  <r>
    <n v="15"/>
    <n v="15101"/>
    <s v="Arica y Parinacota"/>
    <s v="Arica"/>
    <x v="0"/>
    <x v="0"/>
    <n v="1"/>
    <s v="Año"/>
    <n v="1"/>
    <s v="Violencia física"/>
    <s v="No sufrió el año pasado"/>
    <n v="270107"/>
    <s v="Atenciones médicas"/>
    <n v="270107006"/>
    <s v="Violencia Física"/>
    <n v="49701.451905626134"/>
    <n v="64042.695785826923"/>
    <n v="55129.277255018285"/>
  </r>
  <r>
    <n v="15"/>
    <n v="15101"/>
    <s v="Arica y Parinacota"/>
    <s v="Arica"/>
    <x v="0"/>
    <x v="0"/>
    <n v="1"/>
    <s v="Año"/>
    <n v="1"/>
    <s v="Violencia física"/>
    <s v="Si sufrió el año pasado"/>
    <n v="270107"/>
    <s v="Atenciones médicas"/>
    <n v="270107006"/>
    <s v="Violencia Física"/>
    <n v="5392.9219600725955"/>
    <n v="1959.5245538188824"/>
    <n v="2819.1870527037581"/>
  </r>
  <r>
    <n v="15"/>
    <n v="15101"/>
    <s v="Arica y Parinacota"/>
    <s v="Arica"/>
    <x v="0"/>
    <x v="0"/>
    <n v="2"/>
    <s v="Vida"/>
    <n v="1"/>
    <s v="Violencia física"/>
    <s v="No sufrió antes ni durante el año pasado"/>
    <n v="270107"/>
    <s v="Atenciones médicas"/>
    <n v="270107006"/>
    <s v="Violencia Física"/>
    <n v="41575.317604355718"/>
    <n v="61309.839107644708"/>
    <n v="49032.115453773251"/>
  </r>
  <r>
    <n v="15"/>
    <n v="15101"/>
    <s v="Arica y Parinacota"/>
    <s v="Arica"/>
    <x v="0"/>
    <x v="0"/>
    <n v="2"/>
    <s v="Vida"/>
    <n v="1"/>
    <s v="Violencia física"/>
    <s v="Si sufrió antes o durante el año pasado"/>
    <n v="270107"/>
    <s v="Atenciones médicas"/>
    <n v="270107006"/>
    <s v="Violencia Física"/>
    <n v="13519.056261343012"/>
    <n v="4185.6909835316137"/>
    <n v="8916.3488539488026"/>
  </r>
  <r>
    <n v="15"/>
    <n v="15101"/>
    <s v="Arica y Parinacota"/>
    <s v="Arica"/>
    <x v="1"/>
    <x v="1"/>
    <n v="1"/>
    <s v="Año"/>
    <n v="1"/>
    <s v="Violencia física"/>
    <s v="No sufrió el año pasado"/>
    <n v="270107"/>
    <s v="Atenciones médicas"/>
    <n v="270107006"/>
    <s v="Violencia Física"/>
    <n v="52572.595281306712"/>
    <n v="65055.228121237466"/>
    <n v="57128.685188260722"/>
  </r>
  <r>
    <n v="15"/>
    <n v="15101"/>
    <s v="Arica y Parinacota"/>
    <s v="Arica"/>
    <x v="1"/>
    <x v="1"/>
    <n v="1"/>
    <s v="Año"/>
    <n v="1"/>
    <s v="Violencia física"/>
    <s v="Si sufrió el año pasado"/>
    <n v="270107"/>
    <s v="Atenciones médicas"/>
    <n v="270107006"/>
    <s v="Violencia Física"/>
    <n v="2521.7785843920146"/>
    <n v="946.99221840833843"/>
    <n v="819.77911946135544"/>
  </r>
  <r>
    <n v="15"/>
    <n v="15101"/>
    <s v="Arica y Parinacota"/>
    <s v="Arica"/>
    <x v="2"/>
    <x v="2"/>
    <n v="1"/>
    <s v="Año"/>
    <n v="1"/>
    <s v="Violencia física"/>
    <s v="No sufrió el año pasado"/>
    <n v="270107"/>
    <s v="Atenciones médicas"/>
    <n v="270107006"/>
    <s v="Violencia Física"/>
    <n v="49938.294010889294"/>
    <n v="64042.695785826923"/>
    <n v="55298.173106523929"/>
  </r>
  <r>
    <n v="15"/>
    <n v="15101"/>
    <s v="Arica y Parinacota"/>
    <s v="Arica"/>
    <x v="2"/>
    <x v="2"/>
    <n v="1"/>
    <s v="Año"/>
    <n v="1"/>
    <s v="Violencia física"/>
    <s v="Si sufrió el año pasado"/>
    <n v="270107"/>
    <s v="Atenciones médicas"/>
    <n v="270107006"/>
    <s v="Violencia Física"/>
    <n v="5156.0798548094372"/>
    <n v="1959.5245538188824"/>
    <n v="2650.2912011981089"/>
  </r>
  <r>
    <n v="15"/>
    <n v="15101"/>
    <s v="Arica y Parinacota"/>
    <s v="Arica"/>
    <x v="3"/>
    <x v="3"/>
    <n v="2"/>
    <s v="Vida"/>
    <n v="3"/>
    <s v="Violencia sexual"/>
    <s v="No sufrió antes ni durante el año pasado"/>
    <n v="270107"/>
    <s v="Atenciones médicas"/>
    <n v="270107005"/>
    <s v="Otra violencia"/>
    <n v="33968.23956442831"/>
    <n v="39631.995236122573"/>
    <n v="50618.175464791639"/>
  </r>
  <r>
    <n v="15"/>
    <n v="15101"/>
    <s v="Arica y Parinacota"/>
    <s v="Arica"/>
    <x v="3"/>
    <x v="3"/>
    <n v="2"/>
    <s v="Vida"/>
    <n v="3"/>
    <s v="Violencia sexual"/>
    <s v="Si sufrió antes o durante el año pasado"/>
    <n v="270107"/>
    <s v="Atenciones médicas"/>
    <n v="270107005"/>
    <s v="Otra violencia"/>
    <n v="4019.9637023593468"/>
    <n v="1142.6100792345328"/>
    <n v="6882.7268904998782"/>
  </r>
  <r>
    <n v="15"/>
    <n v="15201"/>
    <s v="Arica y Parinacota"/>
    <s v="Putre"/>
    <x v="0"/>
    <x v="0"/>
    <n v="1"/>
    <s v="Año"/>
    <n v="1"/>
    <s v="Violencia física"/>
    <s v="No sufrió el año pasado"/>
    <n v="270107"/>
    <s v="Atenciones médicas"/>
    <n v="270107006"/>
    <s v="Violencia Física"/>
    <n v="0"/>
    <n v="74419.059271219739"/>
    <n v="0"/>
  </r>
  <r>
    <n v="15"/>
    <n v="15201"/>
    <s v="Arica y Parinacota"/>
    <s v="Putre"/>
    <x v="0"/>
    <x v="0"/>
    <n v="2"/>
    <s v="Vida"/>
    <n v="1"/>
    <s v="Violencia física"/>
    <s v="No sufrió antes ni durante el año pasado"/>
    <n v="270107"/>
    <s v="Atenciones médicas"/>
    <n v="270107006"/>
    <s v="Violencia Física"/>
    <n v="0"/>
    <n v="74419.059271219739"/>
    <n v="0"/>
  </r>
  <r>
    <n v="15"/>
    <n v="15201"/>
    <s v="Arica y Parinacota"/>
    <s v="Putre"/>
    <x v="1"/>
    <x v="1"/>
    <n v="1"/>
    <s v="Año"/>
    <n v="1"/>
    <s v="Violencia física"/>
    <s v="No sufrió el año pasado"/>
    <n v="270107"/>
    <s v="Atenciones médicas"/>
    <n v="270107006"/>
    <s v="Violencia Física"/>
    <n v="0"/>
    <n v="74419.059271219739"/>
    <n v="0"/>
  </r>
  <r>
    <n v="15"/>
    <n v="15201"/>
    <s v="Arica y Parinacota"/>
    <s v="Putre"/>
    <x v="2"/>
    <x v="2"/>
    <n v="1"/>
    <s v="Año"/>
    <n v="1"/>
    <s v="Violencia física"/>
    <s v="No sufrió el año pasado"/>
    <n v="270107"/>
    <s v="Atenciones médicas"/>
    <n v="270107006"/>
    <s v="Violencia Física"/>
    <n v="0"/>
    <n v="74419.059271219739"/>
    <n v="0"/>
  </r>
  <r>
    <n v="15"/>
    <n v="15201"/>
    <s v="Arica y Parinacota"/>
    <s v="Putre"/>
    <x v="3"/>
    <x v="3"/>
    <n v="2"/>
    <s v="Vida"/>
    <n v="3"/>
    <s v="Violencia sexual"/>
    <s v="No sufrió antes ni durante el año pasado"/>
    <n v="270107"/>
    <s v="Atenciones médicas"/>
    <n v="270107005"/>
    <s v="Otra violencia"/>
    <n v="0"/>
    <n v="63911.708725918579"/>
    <n v="0"/>
  </r>
  <r>
    <n v="16"/>
    <n v="16101"/>
    <s v="Ñuble"/>
    <s v="Chillán"/>
    <x v="0"/>
    <x v="0"/>
    <n v="1"/>
    <s v="Año"/>
    <n v="1"/>
    <s v="Violencia física"/>
    <s v="No sufrió el año pasado"/>
    <n v="270107"/>
    <s v="Atenciones médicas"/>
    <n v="270107006"/>
    <s v="Violencia Física"/>
    <n v="0"/>
    <n v="0"/>
    <n v="60846.354703016717"/>
  </r>
  <r>
    <n v="16"/>
    <n v="16101"/>
    <s v="Ñuble"/>
    <s v="Chillán"/>
    <x v="0"/>
    <x v="0"/>
    <n v="1"/>
    <s v="Año"/>
    <n v="1"/>
    <s v="Violencia física"/>
    <s v="Si sufrió el año pasado"/>
    <n v="270107"/>
    <s v="Atenciones médicas"/>
    <n v="270107006"/>
    <s v="Violencia Física"/>
    <n v="0"/>
    <n v="0"/>
    <n v="3619.946935693139"/>
  </r>
  <r>
    <n v="16"/>
    <n v="16101"/>
    <s v="Ñuble"/>
    <s v="Chillán"/>
    <x v="0"/>
    <x v="0"/>
    <n v="2"/>
    <s v="Vida"/>
    <n v="1"/>
    <s v="Violencia física"/>
    <s v="No sufrió antes ni durante el año pasado"/>
    <n v="270107"/>
    <s v="Atenciones médicas"/>
    <n v="270107006"/>
    <s v="Violencia Física"/>
    <n v="0"/>
    <n v="0"/>
    <n v="56513.786775761771"/>
  </r>
  <r>
    <n v="16"/>
    <n v="16101"/>
    <s v="Ñuble"/>
    <s v="Chillán"/>
    <x v="0"/>
    <x v="0"/>
    <n v="2"/>
    <s v="Vida"/>
    <n v="1"/>
    <s v="Violencia física"/>
    <s v="Si sufrió antes o durante el año pasado"/>
    <n v="270107"/>
    <s v="Atenciones médicas"/>
    <n v="270107006"/>
    <s v="Violencia Física"/>
    <n v="0"/>
    <n v="0"/>
    <n v="7952.5148629480736"/>
  </r>
  <r>
    <n v="16"/>
    <n v="16101"/>
    <s v="Ñuble"/>
    <s v="Chillán"/>
    <x v="1"/>
    <x v="1"/>
    <n v="1"/>
    <s v="Año"/>
    <n v="1"/>
    <s v="Violencia física"/>
    <s v="No sufrió el año pasado"/>
    <n v="270107"/>
    <s v="Atenciones médicas"/>
    <n v="270107006"/>
    <s v="Violencia Física"/>
    <n v="0"/>
    <n v="0"/>
    <n v="62919.57343653417"/>
  </r>
  <r>
    <n v="16"/>
    <n v="16101"/>
    <s v="Ñuble"/>
    <s v="Chillán"/>
    <x v="1"/>
    <x v="1"/>
    <n v="1"/>
    <s v="Año"/>
    <n v="1"/>
    <s v="Violencia física"/>
    <s v="Si sufrió el año pasado"/>
    <n v="270107"/>
    <s v="Atenciones médicas"/>
    <n v="270107006"/>
    <s v="Violencia Física"/>
    <n v="0"/>
    <n v="0"/>
    <n v="1546.728202175676"/>
  </r>
  <r>
    <n v="16"/>
    <n v="16101"/>
    <s v="Ñuble"/>
    <s v="Chillán"/>
    <x v="2"/>
    <x v="2"/>
    <n v="1"/>
    <s v="Año"/>
    <n v="1"/>
    <s v="Violencia física"/>
    <s v="No sufrió el año pasado"/>
    <n v="270107"/>
    <s v="Atenciones médicas"/>
    <n v="270107006"/>
    <s v="Violencia Física"/>
    <n v="0"/>
    <n v="0"/>
    <n v="61531.840443800393"/>
  </r>
  <r>
    <n v="16"/>
    <n v="16101"/>
    <s v="Ñuble"/>
    <s v="Chillán"/>
    <x v="2"/>
    <x v="2"/>
    <n v="1"/>
    <s v="Año"/>
    <n v="1"/>
    <s v="Violencia física"/>
    <s v="Si sufrió el año pasado"/>
    <n v="270107"/>
    <s v="Atenciones médicas"/>
    <n v="270107006"/>
    <s v="Violencia Física"/>
    <n v="0"/>
    <n v="0"/>
    <n v="2934.4611949094619"/>
  </r>
  <r>
    <n v="16"/>
    <n v="16101"/>
    <s v="Ñuble"/>
    <s v="Chillán"/>
    <x v="3"/>
    <x v="3"/>
    <n v="2"/>
    <s v="Vida"/>
    <n v="3"/>
    <s v="Violencia sexual"/>
    <s v="No sufrió antes ni durante el año pasado"/>
    <n v="270107"/>
    <s v="Atenciones médicas"/>
    <n v="270107005"/>
    <s v="Otra violencia"/>
    <n v="0"/>
    <n v="0"/>
    <n v="59162.289434182974"/>
  </r>
  <r>
    <n v="16"/>
    <n v="16101"/>
    <s v="Ñuble"/>
    <s v="Chillán"/>
    <x v="3"/>
    <x v="3"/>
    <n v="2"/>
    <s v="Vida"/>
    <n v="3"/>
    <s v="Violencia sexual"/>
    <s v="Si sufrió antes o durante el año pasado"/>
    <n v="270107"/>
    <s v="Atenciones médicas"/>
    <n v="270107005"/>
    <s v="Otra violencia"/>
    <n v="0"/>
    <n v="0"/>
    <n v="5304.0122045268636"/>
  </r>
  <r>
    <n v="16"/>
    <n v="16102"/>
    <s v="Ñuble"/>
    <s v="Bulnes"/>
    <x v="0"/>
    <x v="0"/>
    <n v="1"/>
    <s v="Año"/>
    <n v="1"/>
    <s v="Violencia física"/>
    <s v="No sufrió el año pasado"/>
    <n v="270107"/>
    <s v="Atenciones médicas"/>
    <n v="270107006"/>
    <s v="Violencia Física"/>
    <n v="0"/>
    <n v="0"/>
    <n v="80235.716100014077"/>
  </r>
  <r>
    <n v="16"/>
    <n v="16102"/>
    <s v="Ñuble"/>
    <s v="Bulnes"/>
    <x v="0"/>
    <x v="0"/>
    <n v="2"/>
    <s v="Vida"/>
    <n v="1"/>
    <s v="Violencia física"/>
    <s v="No sufrió antes ni durante el año pasado"/>
    <n v="270107"/>
    <s v="Atenciones médicas"/>
    <n v="270107006"/>
    <s v="Violencia Física"/>
    <n v="0"/>
    <n v="0"/>
    <n v="76772.571198923644"/>
  </r>
  <r>
    <n v="16"/>
    <n v="16102"/>
    <s v="Ñuble"/>
    <s v="Bulnes"/>
    <x v="0"/>
    <x v="0"/>
    <n v="2"/>
    <s v="Vida"/>
    <n v="1"/>
    <s v="Violencia física"/>
    <s v="Si sufrió antes o durante el año pasado"/>
    <n v="270107"/>
    <s v="Atenciones médicas"/>
    <n v="270107006"/>
    <s v="Violencia Física"/>
    <n v="0"/>
    <n v="0"/>
    <n v="3463.1449010904362"/>
  </r>
  <r>
    <n v="16"/>
    <n v="16102"/>
    <s v="Ñuble"/>
    <s v="Bulnes"/>
    <x v="1"/>
    <x v="1"/>
    <n v="1"/>
    <s v="Año"/>
    <n v="1"/>
    <s v="Violencia física"/>
    <s v="No sufrió el año pasado"/>
    <n v="270107"/>
    <s v="Atenciones médicas"/>
    <n v="270107006"/>
    <s v="Violencia Física"/>
    <n v="0"/>
    <n v="0"/>
    <n v="80235.716100014077"/>
  </r>
  <r>
    <n v="16"/>
    <n v="16102"/>
    <s v="Ñuble"/>
    <s v="Bulnes"/>
    <x v="2"/>
    <x v="2"/>
    <n v="1"/>
    <s v="Año"/>
    <n v="1"/>
    <s v="Violencia física"/>
    <s v="No sufrió el año pasado"/>
    <n v="270107"/>
    <s v="Atenciones médicas"/>
    <n v="270107006"/>
    <s v="Violencia Física"/>
    <n v="0"/>
    <n v="0"/>
    <n v="80235.716100014077"/>
  </r>
  <r>
    <n v="16"/>
    <n v="16102"/>
    <s v="Ñuble"/>
    <s v="Bulnes"/>
    <x v="3"/>
    <x v="3"/>
    <n v="2"/>
    <s v="Vida"/>
    <n v="3"/>
    <s v="Violencia sexual"/>
    <s v="No sufrió antes ni durante el año pasado"/>
    <n v="270107"/>
    <s v="Atenciones médicas"/>
    <n v="270107005"/>
    <s v="Otra violencia"/>
    <n v="0"/>
    <n v="0"/>
    <n v="78264.312423975265"/>
  </r>
  <r>
    <n v="16"/>
    <n v="16102"/>
    <s v="Ñuble"/>
    <s v="Bulnes"/>
    <x v="3"/>
    <x v="3"/>
    <n v="2"/>
    <s v="Vida"/>
    <n v="3"/>
    <s v="Violencia sexual"/>
    <s v="Si sufrió antes o durante el año pasado"/>
    <n v="270107"/>
    <s v="Atenciones médicas"/>
    <n v="270107005"/>
    <s v="Otra violencia"/>
    <n v="0"/>
    <n v="0"/>
    <n v="1971.4036760388187"/>
  </r>
  <r>
    <n v="16"/>
    <n v="16103"/>
    <s v="Ñuble"/>
    <s v="Chillán Viejo"/>
    <x v="0"/>
    <x v="0"/>
    <n v="1"/>
    <s v="Año"/>
    <n v="1"/>
    <s v="Violencia física"/>
    <s v="No sufrió el año pasado"/>
    <n v="270107"/>
    <s v="Atenciones médicas"/>
    <n v="270107006"/>
    <s v="Violencia Física"/>
    <n v="0"/>
    <n v="0"/>
    <n v="51612.72561577717"/>
  </r>
  <r>
    <n v="16"/>
    <n v="16103"/>
    <s v="Ñuble"/>
    <s v="Chillán Viejo"/>
    <x v="0"/>
    <x v="0"/>
    <n v="2"/>
    <s v="Vida"/>
    <n v="1"/>
    <s v="Violencia física"/>
    <s v="No sufrió antes ni durante el año pasado"/>
    <n v="270107"/>
    <s v="Atenciones médicas"/>
    <n v="270107006"/>
    <s v="Violencia Física"/>
    <n v="0"/>
    <n v="0"/>
    <n v="46230.260307897668"/>
  </r>
  <r>
    <n v="16"/>
    <n v="16103"/>
    <s v="Ñuble"/>
    <s v="Chillán Viejo"/>
    <x v="0"/>
    <x v="0"/>
    <n v="2"/>
    <s v="Vida"/>
    <n v="1"/>
    <s v="Violencia física"/>
    <s v="Si sufrió antes o durante el año pasado"/>
    <n v="270107"/>
    <s v="Atenciones médicas"/>
    <n v="270107006"/>
    <s v="Violencia Física"/>
    <n v="0"/>
    <n v="0"/>
    <n v="5382.4653078794909"/>
  </r>
  <r>
    <n v="16"/>
    <n v="16103"/>
    <s v="Ñuble"/>
    <s v="Chillán Viejo"/>
    <x v="1"/>
    <x v="1"/>
    <n v="1"/>
    <s v="Año"/>
    <n v="1"/>
    <s v="Violencia física"/>
    <s v="No sufrió el año pasado"/>
    <n v="270107"/>
    <s v="Atenciones médicas"/>
    <n v="270107006"/>
    <s v="Violencia Física"/>
    <n v="0"/>
    <n v="0"/>
    <n v="51612.72561577717"/>
  </r>
  <r>
    <n v="16"/>
    <n v="16103"/>
    <s v="Ñuble"/>
    <s v="Chillán Viejo"/>
    <x v="2"/>
    <x v="2"/>
    <n v="1"/>
    <s v="Año"/>
    <n v="1"/>
    <s v="Violencia física"/>
    <s v="No sufrió el año pasado"/>
    <n v="270107"/>
    <s v="Atenciones médicas"/>
    <n v="270107006"/>
    <s v="Violencia Física"/>
    <n v="0"/>
    <n v="0"/>
    <n v="51612.72561577717"/>
  </r>
  <r>
    <n v="16"/>
    <n v="16103"/>
    <s v="Ñuble"/>
    <s v="Chillán Viejo"/>
    <x v="3"/>
    <x v="3"/>
    <n v="2"/>
    <s v="Vida"/>
    <n v="3"/>
    <s v="Violencia sexual"/>
    <s v="No sufrió antes ni durante el año pasado"/>
    <n v="270107"/>
    <s v="Atenciones médicas"/>
    <n v="270107005"/>
    <s v="Otra violencia"/>
    <n v="0"/>
    <n v="0"/>
    <n v="48111.247850023465"/>
  </r>
  <r>
    <n v="16"/>
    <n v="16103"/>
    <s v="Ñuble"/>
    <s v="Chillán Viejo"/>
    <x v="3"/>
    <x v="3"/>
    <n v="2"/>
    <s v="Vida"/>
    <n v="3"/>
    <s v="Violencia sexual"/>
    <s v="Si sufrió antes o durante el año pasado"/>
    <n v="270107"/>
    <s v="Atenciones médicas"/>
    <n v="270107005"/>
    <s v="Otra violencia"/>
    <n v="0"/>
    <n v="0"/>
    <n v="3501.4777657537002"/>
  </r>
  <r>
    <n v="16"/>
    <n v="16104"/>
    <s v="Ñuble"/>
    <s v="El Carmen"/>
    <x v="0"/>
    <x v="0"/>
    <n v="1"/>
    <s v="Año"/>
    <n v="1"/>
    <s v="Violencia física"/>
    <s v="No sufrió el año pasado"/>
    <n v="270107"/>
    <s v="Atenciones médicas"/>
    <n v="270107006"/>
    <s v="Violencia Física"/>
    <n v="0"/>
    <n v="0"/>
    <n v="48144.50820570928"/>
  </r>
  <r>
    <n v="16"/>
    <n v="16104"/>
    <s v="Ñuble"/>
    <s v="El Carmen"/>
    <x v="0"/>
    <x v="0"/>
    <n v="1"/>
    <s v="Año"/>
    <n v="1"/>
    <s v="Violencia física"/>
    <s v="Si sufrió el año pasado"/>
    <n v="270107"/>
    <s v="Atenciones médicas"/>
    <n v="270107006"/>
    <s v="Violencia Física"/>
    <n v="0"/>
    <n v="0"/>
    <n v="11307.729083665339"/>
  </r>
  <r>
    <n v="16"/>
    <n v="16104"/>
    <s v="Ñuble"/>
    <s v="El Carmen"/>
    <x v="0"/>
    <x v="0"/>
    <n v="2"/>
    <s v="Vida"/>
    <n v="1"/>
    <s v="Violencia física"/>
    <s v="No sufrió antes ni durante el año pasado"/>
    <n v="270107"/>
    <s v="Atenciones médicas"/>
    <n v="270107006"/>
    <s v="Violencia Física"/>
    <n v="0"/>
    <n v="0"/>
    <n v="48144.50820570928"/>
  </r>
  <r>
    <n v="16"/>
    <n v="16104"/>
    <s v="Ñuble"/>
    <s v="El Carmen"/>
    <x v="0"/>
    <x v="0"/>
    <n v="2"/>
    <s v="Vida"/>
    <n v="1"/>
    <s v="Violencia física"/>
    <s v="Si sufrió antes o durante el año pasado"/>
    <n v="270107"/>
    <s v="Atenciones médicas"/>
    <n v="270107006"/>
    <s v="Violencia Física"/>
    <n v="0"/>
    <n v="0"/>
    <n v="11307.729083665339"/>
  </r>
  <r>
    <n v="16"/>
    <n v="16104"/>
    <s v="Ñuble"/>
    <s v="El Carmen"/>
    <x v="1"/>
    <x v="1"/>
    <n v="1"/>
    <s v="Año"/>
    <n v="1"/>
    <s v="Violencia física"/>
    <s v="No sufrió el año pasado"/>
    <n v="270107"/>
    <s v="Atenciones médicas"/>
    <n v="270107006"/>
    <s v="Violencia Física"/>
    <n v="0"/>
    <n v="0"/>
    <n v="48144.50820570928"/>
  </r>
  <r>
    <n v="16"/>
    <n v="16104"/>
    <s v="Ñuble"/>
    <s v="El Carmen"/>
    <x v="1"/>
    <x v="1"/>
    <n v="1"/>
    <s v="Año"/>
    <n v="1"/>
    <s v="Violencia física"/>
    <s v="Si sufrió el año pasado"/>
    <n v="270107"/>
    <s v="Atenciones médicas"/>
    <n v="270107006"/>
    <s v="Violencia Física"/>
    <n v="0"/>
    <n v="0"/>
    <n v="11307.729083665339"/>
  </r>
  <r>
    <n v="16"/>
    <n v="16104"/>
    <s v="Ñuble"/>
    <s v="El Carmen"/>
    <x v="2"/>
    <x v="2"/>
    <n v="1"/>
    <s v="Año"/>
    <n v="1"/>
    <s v="Violencia física"/>
    <s v="No sufrió el año pasado"/>
    <n v="270107"/>
    <s v="Atenciones médicas"/>
    <n v="270107006"/>
    <s v="Violencia Física"/>
    <n v="0"/>
    <n v="0"/>
    <n v="48144.50820570928"/>
  </r>
  <r>
    <n v="16"/>
    <n v="16104"/>
    <s v="Ñuble"/>
    <s v="El Carmen"/>
    <x v="2"/>
    <x v="2"/>
    <n v="1"/>
    <s v="Año"/>
    <n v="1"/>
    <s v="Violencia física"/>
    <s v="Si sufrió el año pasado"/>
    <n v="270107"/>
    <s v="Atenciones médicas"/>
    <n v="270107006"/>
    <s v="Violencia Física"/>
    <n v="0"/>
    <n v="0"/>
    <n v="11307.729083665339"/>
  </r>
  <r>
    <n v="16"/>
    <n v="16104"/>
    <s v="Ñuble"/>
    <s v="El Carmen"/>
    <x v="3"/>
    <x v="3"/>
    <n v="2"/>
    <s v="Vida"/>
    <n v="3"/>
    <s v="Violencia sexual"/>
    <s v="No sufrió antes ni durante el año pasado"/>
    <n v="270107"/>
    <s v="Atenciones médicas"/>
    <n v="270107005"/>
    <s v="Otra violencia"/>
    <n v="0"/>
    <n v="0"/>
    <n v="53037.002814430358"/>
  </r>
  <r>
    <n v="16"/>
    <n v="16104"/>
    <s v="Ñuble"/>
    <s v="El Carmen"/>
    <x v="3"/>
    <x v="3"/>
    <n v="2"/>
    <s v="Vida"/>
    <n v="3"/>
    <s v="Violencia sexual"/>
    <s v="Si sufrió antes o durante el año pasado"/>
    <n v="270107"/>
    <s v="Atenciones médicas"/>
    <n v="270107005"/>
    <s v="Otra violencia"/>
    <n v="0"/>
    <n v="0"/>
    <n v="6415.23447494426"/>
  </r>
  <r>
    <n v="16"/>
    <n v="16105"/>
    <s v="Ñuble"/>
    <s v="Pemuco"/>
    <x v="0"/>
    <x v="0"/>
    <n v="1"/>
    <s v="Año"/>
    <n v="1"/>
    <s v="Violencia física"/>
    <s v="No sufrió el año pasado"/>
    <n v="270107"/>
    <s v="Atenciones médicas"/>
    <n v="270107006"/>
    <s v="Violencia Física"/>
    <n v="0"/>
    <n v="0"/>
    <n v="33396.443905435022"/>
  </r>
  <r>
    <n v="16"/>
    <n v="16105"/>
    <s v="Ñuble"/>
    <s v="Pemuco"/>
    <x v="0"/>
    <x v="0"/>
    <n v="2"/>
    <s v="Vida"/>
    <n v="1"/>
    <s v="Violencia física"/>
    <s v="No sufrió antes ni durante el año pasado"/>
    <n v="270107"/>
    <s v="Atenciones médicas"/>
    <n v="270107006"/>
    <s v="Violencia Física"/>
    <n v="0"/>
    <n v="0"/>
    <n v="33396.443905435022"/>
  </r>
  <r>
    <n v="16"/>
    <n v="16105"/>
    <s v="Ñuble"/>
    <s v="Pemuco"/>
    <x v="1"/>
    <x v="1"/>
    <n v="1"/>
    <s v="Año"/>
    <n v="1"/>
    <s v="Violencia física"/>
    <s v="No sufrió el año pasado"/>
    <n v="270107"/>
    <s v="Atenciones médicas"/>
    <n v="270107006"/>
    <s v="Violencia Física"/>
    <n v="0"/>
    <n v="0"/>
    <n v="33396.443905435022"/>
  </r>
  <r>
    <n v="16"/>
    <n v="16105"/>
    <s v="Ñuble"/>
    <s v="Pemuco"/>
    <x v="2"/>
    <x v="2"/>
    <n v="1"/>
    <s v="Año"/>
    <n v="1"/>
    <s v="Violencia física"/>
    <s v="No sufrió el año pasado"/>
    <n v="270107"/>
    <s v="Atenciones médicas"/>
    <n v="270107006"/>
    <s v="Violencia Física"/>
    <n v="0"/>
    <n v="0"/>
    <n v="33396.443905435022"/>
  </r>
  <r>
    <n v="16"/>
    <n v="16105"/>
    <s v="Ñuble"/>
    <s v="Pemuco"/>
    <x v="3"/>
    <x v="3"/>
    <n v="2"/>
    <s v="Vida"/>
    <n v="3"/>
    <s v="Violencia sexual"/>
    <s v="No sufrió antes ni durante el año pasado"/>
    <n v="270107"/>
    <s v="Atenciones médicas"/>
    <n v="270107005"/>
    <s v="Otra violencia"/>
    <n v="0"/>
    <n v="0"/>
    <n v="33396.443905435022"/>
  </r>
  <r>
    <n v="16"/>
    <n v="16106"/>
    <s v="Ñuble"/>
    <s v="Pinto"/>
    <x v="0"/>
    <x v="0"/>
    <n v="1"/>
    <s v="Año"/>
    <n v="1"/>
    <s v="Violencia física"/>
    <s v="No sufrió el año pasado"/>
    <n v="270107"/>
    <s v="Atenciones médicas"/>
    <n v="270107006"/>
    <s v="Violencia Física"/>
    <n v="0"/>
    <n v="0"/>
    <n v="50655.398113208801"/>
  </r>
  <r>
    <n v="16"/>
    <n v="16106"/>
    <s v="Ñuble"/>
    <s v="Pinto"/>
    <x v="0"/>
    <x v="0"/>
    <n v="2"/>
    <s v="Vida"/>
    <n v="1"/>
    <s v="Violencia física"/>
    <s v="No sufrió antes ni durante el año pasado"/>
    <n v="270107"/>
    <s v="Atenciones médicas"/>
    <n v="270107006"/>
    <s v="Violencia Física"/>
    <n v="0"/>
    <n v="0"/>
    <n v="50655.398113208801"/>
  </r>
  <r>
    <n v="16"/>
    <n v="16106"/>
    <s v="Ñuble"/>
    <s v="Pinto"/>
    <x v="1"/>
    <x v="1"/>
    <n v="1"/>
    <s v="Año"/>
    <n v="1"/>
    <s v="Violencia física"/>
    <s v="No sufrió el año pasado"/>
    <n v="270107"/>
    <s v="Atenciones médicas"/>
    <n v="270107006"/>
    <s v="Violencia Física"/>
    <n v="0"/>
    <n v="0"/>
    <n v="50655.398113208801"/>
  </r>
  <r>
    <n v="16"/>
    <n v="16106"/>
    <s v="Ñuble"/>
    <s v="Pinto"/>
    <x v="2"/>
    <x v="2"/>
    <n v="1"/>
    <s v="Año"/>
    <n v="1"/>
    <s v="Violencia física"/>
    <s v="No sufrió el año pasado"/>
    <n v="270107"/>
    <s v="Atenciones médicas"/>
    <n v="270107006"/>
    <s v="Violencia Física"/>
    <n v="0"/>
    <n v="0"/>
    <n v="50655.398113208801"/>
  </r>
  <r>
    <n v="16"/>
    <n v="16106"/>
    <s v="Ñuble"/>
    <s v="Pinto"/>
    <x v="3"/>
    <x v="3"/>
    <n v="2"/>
    <s v="Vida"/>
    <n v="3"/>
    <s v="Violencia sexual"/>
    <s v="No sufrió antes ni durante el año pasado"/>
    <n v="270107"/>
    <s v="Atenciones médicas"/>
    <n v="270107005"/>
    <s v="Otra violencia"/>
    <n v="0"/>
    <n v="0"/>
    <n v="50655.398113208801"/>
  </r>
  <r>
    <n v="16"/>
    <n v="16108"/>
    <s v="Ñuble"/>
    <s v="San Ignacio"/>
    <x v="0"/>
    <x v="0"/>
    <n v="1"/>
    <s v="Año"/>
    <n v="1"/>
    <s v="Violencia física"/>
    <s v="No sufrió el año pasado"/>
    <n v="270107"/>
    <s v="Atenciones médicas"/>
    <n v="270107006"/>
    <s v="Violencia Física"/>
    <n v="0"/>
    <n v="0"/>
    <n v="75536.830895032341"/>
  </r>
  <r>
    <n v="16"/>
    <n v="16108"/>
    <s v="Ñuble"/>
    <s v="San Ignacio"/>
    <x v="0"/>
    <x v="0"/>
    <n v="2"/>
    <s v="Vida"/>
    <n v="1"/>
    <s v="Violencia física"/>
    <s v="No sufrió antes ni durante el año pasado"/>
    <n v="270107"/>
    <s v="Atenciones médicas"/>
    <n v="270107006"/>
    <s v="Violencia Física"/>
    <n v="0"/>
    <n v="0"/>
    <n v="75536.830895032341"/>
  </r>
  <r>
    <n v="16"/>
    <n v="16108"/>
    <s v="Ñuble"/>
    <s v="San Ignacio"/>
    <x v="1"/>
    <x v="1"/>
    <n v="1"/>
    <s v="Año"/>
    <n v="1"/>
    <s v="Violencia física"/>
    <s v="No sufrió el año pasado"/>
    <n v="270107"/>
    <s v="Atenciones médicas"/>
    <n v="270107006"/>
    <s v="Violencia Física"/>
    <n v="0"/>
    <n v="0"/>
    <n v="75536.830895032341"/>
  </r>
  <r>
    <n v="16"/>
    <n v="16108"/>
    <s v="Ñuble"/>
    <s v="San Ignacio"/>
    <x v="2"/>
    <x v="2"/>
    <n v="1"/>
    <s v="Año"/>
    <n v="1"/>
    <s v="Violencia física"/>
    <s v="No sufrió el año pasado"/>
    <n v="270107"/>
    <s v="Atenciones médicas"/>
    <n v="270107006"/>
    <s v="Violencia Física"/>
    <n v="0"/>
    <n v="0"/>
    <n v="75536.830895032341"/>
  </r>
  <r>
    <n v="16"/>
    <n v="16108"/>
    <s v="Ñuble"/>
    <s v="San Ignacio"/>
    <x v="3"/>
    <x v="3"/>
    <n v="2"/>
    <s v="Vida"/>
    <n v="3"/>
    <s v="Violencia sexual"/>
    <s v="No sufrió antes ni durante el año pasado"/>
    <n v="270107"/>
    <s v="Atenciones médicas"/>
    <n v="270107005"/>
    <s v="Otra violencia"/>
    <n v="0"/>
    <n v="0"/>
    <n v="72838.974016026536"/>
  </r>
  <r>
    <n v="16"/>
    <n v="16108"/>
    <s v="Ñuble"/>
    <s v="San Ignacio"/>
    <x v="3"/>
    <x v="3"/>
    <n v="2"/>
    <s v="Vida"/>
    <n v="3"/>
    <s v="Violencia sexual"/>
    <s v="Si sufrió antes o durante el año pasado"/>
    <n v="270107"/>
    <s v="Atenciones médicas"/>
    <n v="270107005"/>
    <s v="Otra violencia"/>
    <n v="0"/>
    <n v="0"/>
    <n v="2697.8568790057957"/>
  </r>
  <r>
    <n v="16"/>
    <n v="16203"/>
    <s v="Ñuble"/>
    <s v="Coelemu"/>
    <x v="0"/>
    <x v="0"/>
    <n v="1"/>
    <s v="Año"/>
    <n v="1"/>
    <s v="Violencia física"/>
    <s v="No sufrió el año pasado"/>
    <n v="270107"/>
    <s v="Atenciones médicas"/>
    <n v="270107006"/>
    <s v="Violencia Física"/>
    <n v="0"/>
    <n v="0"/>
    <n v="28001.410720837775"/>
  </r>
  <r>
    <n v="16"/>
    <n v="16203"/>
    <s v="Ñuble"/>
    <s v="Coelemu"/>
    <x v="0"/>
    <x v="0"/>
    <n v="1"/>
    <s v="Año"/>
    <n v="1"/>
    <s v="Violencia física"/>
    <s v="Si sufrió el año pasado"/>
    <n v="270107"/>
    <s v="Atenciones médicas"/>
    <n v="270107006"/>
    <s v="Violencia Física"/>
    <n v="0"/>
    <n v="0"/>
    <n v="6520.6869541419646"/>
  </r>
  <r>
    <n v="16"/>
    <n v="16203"/>
    <s v="Ñuble"/>
    <s v="Coelemu"/>
    <x v="0"/>
    <x v="0"/>
    <n v="2"/>
    <s v="Vida"/>
    <n v="1"/>
    <s v="Violencia física"/>
    <s v="No sufrió antes ni durante el año pasado"/>
    <n v="270107"/>
    <s v="Atenciones médicas"/>
    <n v="270107006"/>
    <s v="Violencia Física"/>
    <n v="0"/>
    <n v="0"/>
    <n v="22667.861010544464"/>
  </r>
  <r>
    <n v="16"/>
    <n v="16203"/>
    <s v="Ñuble"/>
    <s v="Coelemu"/>
    <x v="0"/>
    <x v="0"/>
    <n v="2"/>
    <s v="Vida"/>
    <n v="1"/>
    <s v="Violencia física"/>
    <s v="Si sufrió antes o durante el año pasado"/>
    <n v="270107"/>
    <s v="Atenciones médicas"/>
    <n v="270107006"/>
    <s v="Violencia Física"/>
    <n v="0"/>
    <n v="0"/>
    <n v="11854.236664435281"/>
  </r>
  <r>
    <n v="16"/>
    <n v="16203"/>
    <s v="Ñuble"/>
    <s v="Coelemu"/>
    <x v="1"/>
    <x v="1"/>
    <n v="1"/>
    <s v="Año"/>
    <n v="1"/>
    <s v="Violencia física"/>
    <s v="No sufrió el año pasado"/>
    <n v="270107"/>
    <s v="Atenciones médicas"/>
    <n v="270107006"/>
    <s v="Violencia Física"/>
    <n v="0"/>
    <n v="0"/>
    <n v="30668.18557598444"/>
  </r>
  <r>
    <n v="16"/>
    <n v="16203"/>
    <s v="Ñuble"/>
    <s v="Coelemu"/>
    <x v="1"/>
    <x v="1"/>
    <n v="1"/>
    <s v="Año"/>
    <n v="1"/>
    <s v="Violencia física"/>
    <s v="Si sufrió el año pasado"/>
    <n v="270107"/>
    <s v="Atenciones médicas"/>
    <n v="270107006"/>
    <s v="Violencia Física"/>
    <n v="0"/>
    <n v="0"/>
    <n v="3853.9120989953062"/>
  </r>
  <r>
    <n v="16"/>
    <n v="16203"/>
    <s v="Ñuble"/>
    <s v="Coelemu"/>
    <x v="2"/>
    <x v="2"/>
    <n v="1"/>
    <s v="Año"/>
    <n v="1"/>
    <s v="Violencia física"/>
    <s v="No sufrió el año pasado"/>
    <n v="270107"/>
    <s v="Atenciones médicas"/>
    <n v="270107006"/>
    <s v="Violencia Física"/>
    <n v="0"/>
    <n v="0"/>
    <n v="31855.322819833087"/>
  </r>
  <r>
    <n v="16"/>
    <n v="16203"/>
    <s v="Ñuble"/>
    <s v="Coelemu"/>
    <x v="2"/>
    <x v="2"/>
    <n v="1"/>
    <s v="Año"/>
    <n v="1"/>
    <s v="Violencia física"/>
    <s v="Si sufrió el año pasado"/>
    <n v="270107"/>
    <s v="Atenciones médicas"/>
    <n v="270107006"/>
    <s v="Violencia Física"/>
    <n v="0"/>
    <n v="0"/>
    <n v="2666.774855146658"/>
  </r>
  <r>
    <n v="16"/>
    <n v="16203"/>
    <s v="Ñuble"/>
    <s v="Coelemu"/>
    <x v="3"/>
    <x v="3"/>
    <n v="2"/>
    <s v="Vida"/>
    <n v="3"/>
    <s v="Violencia sexual"/>
    <s v="No sufrió antes ni durante el año pasado"/>
    <n v="270107"/>
    <s v="Atenciones médicas"/>
    <n v="270107005"/>
    <s v="Otra violencia"/>
    <n v="0"/>
    <n v="0"/>
    <n v="24147.498621842471"/>
  </r>
  <r>
    <n v="16"/>
    <n v="16203"/>
    <s v="Ñuble"/>
    <s v="Coelemu"/>
    <x v="3"/>
    <x v="3"/>
    <n v="2"/>
    <s v="Vida"/>
    <n v="3"/>
    <s v="Violencia sexual"/>
    <s v="Si sufrió antes o durante el año pasado"/>
    <n v="270107"/>
    <s v="Atenciones médicas"/>
    <n v="270107005"/>
    <s v="Otra violencia"/>
    <n v="0"/>
    <n v="0"/>
    <n v="10374.599053137272"/>
  </r>
  <r>
    <n v="16"/>
    <n v="16301"/>
    <s v="Ñuble"/>
    <s v="San Carlos"/>
    <x v="0"/>
    <x v="0"/>
    <n v="1"/>
    <s v="Año"/>
    <n v="1"/>
    <s v="Violencia física"/>
    <s v="No sufrió el año pasado"/>
    <n v="270107"/>
    <s v="Atenciones médicas"/>
    <n v="270107006"/>
    <s v="Violencia Física"/>
    <n v="0"/>
    <n v="0"/>
    <n v="35687.185008917382"/>
  </r>
  <r>
    <n v="16"/>
    <n v="16301"/>
    <s v="Ñuble"/>
    <s v="San Carlos"/>
    <x v="0"/>
    <x v="0"/>
    <n v="1"/>
    <s v="Año"/>
    <n v="1"/>
    <s v="Violencia física"/>
    <s v="Si sufrió el año pasado"/>
    <n v="270107"/>
    <s v="Atenciones médicas"/>
    <n v="270107006"/>
    <s v="Violencia Física"/>
    <n v="0"/>
    <n v="0"/>
    <n v="2316.5832887909187"/>
  </r>
  <r>
    <n v="16"/>
    <n v="16301"/>
    <s v="Ñuble"/>
    <s v="San Carlos"/>
    <x v="0"/>
    <x v="0"/>
    <n v="2"/>
    <s v="Vida"/>
    <n v="1"/>
    <s v="Violencia física"/>
    <s v="No sufrió antes ni durante el año pasado"/>
    <n v="270107"/>
    <s v="Atenciones médicas"/>
    <n v="270107006"/>
    <s v="Violencia Física"/>
    <n v="0"/>
    <n v="0"/>
    <n v="30140.701470175336"/>
  </r>
  <r>
    <n v="16"/>
    <n v="16301"/>
    <s v="Ñuble"/>
    <s v="San Carlos"/>
    <x v="0"/>
    <x v="0"/>
    <n v="2"/>
    <s v="Vida"/>
    <n v="1"/>
    <s v="Violencia física"/>
    <s v="Si sufrió antes o durante el año pasado"/>
    <n v="270107"/>
    <s v="Atenciones médicas"/>
    <n v="270107006"/>
    <s v="Violencia Física"/>
    <n v="0"/>
    <n v="0"/>
    <n v="7863.0668275329808"/>
  </r>
  <r>
    <n v="16"/>
    <n v="16301"/>
    <s v="Ñuble"/>
    <s v="San Carlos"/>
    <x v="1"/>
    <x v="1"/>
    <n v="1"/>
    <s v="Año"/>
    <n v="1"/>
    <s v="Violencia física"/>
    <s v="No sufrió el año pasado"/>
    <n v="270107"/>
    <s v="Atenciones médicas"/>
    <n v="270107006"/>
    <s v="Violencia Física"/>
    <n v="0"/>
    <n v="0"/>
    <n v="36476.887825454534"/>
  </r>
  <r>
    <n v="16"/>
    <n v="16301"/>
    <s v="Ñuble"/>
    <s v="San Carlos"/>
    <x v="1"/>
    <x v="1"/>
    <n v="1"/>
    <s v="Año"/>
    <n v="1"/>
    <s v="Violencia física"/>
    <s v="Si sufrió el año pasado"/>
    <n v="270107"/>
    <s v="Atenciones médicas"/>
    <n v="270107006"/>
    <s v="Violencia Física"/>
    <n v="0"/>
    <n v="0"/>
    <n v="1526.8804722537614"/>
  </r>
  <r>
    <n v="16"/>
    <n v="16301"/>
    <s v="Ñuble"/>
    <s v="San Carlos"/>
    <x v="2"/>
    <x v="2"/>
    <n v="1"/>
    <s v="Año"/>
    <n v="1"/>
    <s v="Violencia física"/>
    <s v="No sufrió el año pasado"/>
    <n v="270107"/>
    <s v="Atenciones médicas"/>
    <n v="270107006"/>
    <s v="Violencia Física"/>
    <n v="0"/>
    <n v="0"/>
    <n v="35687.185008917382"/>
  </r>
  <r>
    <n v="16"/>
    <n v="16301"/>
    <s v="Ñuble"/>
    <s v="San Carlos"/>
    <x v="2"/>
    <x v="2"/>
    <n v="1"/>
    <s v="Año"/>
    <n v="1"/>
    <s v="Violencia física"/>
    <s v="Si sufrió el año pasado"/>
    <n v="270107"/>
    <s v="Atenciones médicas"/>
    <n v="270107006"/>
    <s v="Violencia Física"/>
    <n v="0"/>
    <n v="0"/>
    <n v="2316.5832887909187"/>
  </r>
  <r>
    <n v="16"/>
    <n v="16301"/>
    <s v="Ñuble"/>
    <s v="San Carlos"/>
    <x v="3"/>
    <x v="3"/>
    <n v="2"/>
    <s v="Vida"/>
    <n v="3"/>
    <s v="Violencia sexual"/>
    <s v="No sufrió antes ni durante el año pasado"/>
    <n v="270107"/>
    <s v="Atenciones médicas"/>
    <n v="270107005"/>
    <s v="Otra violencia"/>
    <n v="0"/>
    <n v="0"/>
    <n v="33053.495448309324"/>
  </r>
  <r>
    <n v="16"/>
    <n v="16301"/>
    <s v="Ñuble"/>
    <s v="San Carlos"/>
    <x v="3"/>
    <x v="3"/>
    <n v="2"/>
    <s v="Vida"/>
    <n v="3"/>
    <s v="Violencia sexual"/>
    <s v="Si sufrió antes o durante el año pasado"/>
    <n v="270107"/>
    <s v="Atenciones médicas"/>
    <n v="270107005"/>
    <s v="Otra violencia"/>
    <n v="0"/>
    <n v="0"/>
    <n v="4950.2728493989816"/>
  </r>
  <r>
    <n v="16"/>
    <n v="16302"/>
    <s v="Ñuble"/>
    <s v="Coihueco"/>
    <x v="0"/>
    <x v="0"/>
    <n v="1"/>
    <s v="Año"/>
    <n v="1"/>
    <s v="Violencia física"/>
    <s v="No sufrió el año pasado"/>
    <n v="270107"/>
    <s v="Atenciones médicas"/>
    <n v="270107006"/>
    <s v="Violencia Física"/>
    <n v="0"/>
    <n v="0"/>
    <n v="36952.219476206781"/>
  </r>
  <r>
    <n v="16"/>
    <n v="16302"/>
    <s v="Ñuble"/>
    <s v="Coihueco"/>
    <x v="0"/>
    <x v="0"/>
    <n v="2"/>
    <s v="Vida"/>
    <n v="1"/>
    <s v="Violencia física"/>
    <s v="No sufrió antes ni durante el año pasado"/>
    <n v="270107"/>
    <s v="Atenciones médicas"/>
    <n v="270107006"/>
    <s v="Violencia Física"/>
    <n v="0"/>
    <n v="0"/>
    <n v="36952.219476206781"/>
  </r>
  <r>
    <n v="16"/>
    <n v="16302"/>
    <s v="Ñuble"/>
    <s v="Coihueco"/>
    <x v="1"/>
    <x v="1"/>
    <n v="1"/>
    <s v="Año"/>
    <n v="1"/>
    <s v="Violencia física"/>
    <s v="No sufrió el año pasado"/>
    <n v="270107"/>
    <s v="Atenciones médicas"/>
    <n v="270107006"/>
    <s v="Violencia Física"/>
    <n v="0"/>
    <n v="0"/>
    <n v="36952.219476206781"/>
  </r>
  <r>
    <n v="16"/>
    <n v="16302"/>
    <s v="Ñuble"/>
    <s v="Coihueco"/>
    <x v="2"/>
    <x v="2"/>
    <n v="1"/>
    <s v="Año"/>
    <n v="1"/>
    <s v="Violencia física"/>
    <s v="No sufrió el año pasado"/>
    <n v="270107"/>
    <s v="Atenciones médicas"/>
    <n v="270107006"/>
    <s v="Violencia Física"/>
    <n v="0"/>
    <n v="0"/>
    <n v="36952.219476206781"/>
  </r>
  <r>
    <n v="16"/>
    <n v="16302"/>
    <s v="Ñuble"/>
    <s v="Coihueco"/>
    <x v="3"/>
    <x v="3"/>
    <n v="2"/>
    <s v="Vida"/>
    <n v="3"/>
    <s v="Violencia sexual"/>
    <s v="No sufrió antes ni durante el año pasado"/>
    <n v="270107"/>
    <s v="Atenciones médicas"/>
    <n v="270107005"/>
    <s v="Otra violencia"/>
    <n v="0"/>
    <n v="0"/>
    <n v="34661.201374050674"/>
  </r>
  <r>
    <n v="16"/>
    <n v="16305"/>
    <s v="Ñuble"/>
    <s v="San Nicolás"/>
    <x v="0"/>
    <x v="0"/>
    <n v="1"/>
    <s v="Año"/>
    <n v="1"/>
    <s v="Violencia física"/>
    <s v="No sufrió el año pasado"/>
    <n v="270107"/>
    <s v="Atenciones médicas"/>
    <n v="270107006"/>
    <s v="Violencia Física"/>
    <n v="0"/>
    <n v="0"/>
    <n v="25203.142403220423"/>
  </r>
  <r>
    <n v="16"/>
    <n v="16305"/>
    <s v="Ñuble"/>
    <s v="San Nicolás"/>
    <x v="0"/>
    <x v="0"/>
    <n v="2"/>
    <s v="Vida"/>
    <n v="1"/>
    <s v="Violencia física"/>
    <s v="No sufrió antes ni durante el año pasado"/>
    <n v="270107"/>
    <s v="Atenciones médicas"/>
    <n v="270107006"/>
    <s v="Violencia Física"/>
    <n v="0"/>
    <n v="0"/>
    <n v="25203.142403220423"/>
  </r>
  <r>
    <n v="16"/>
    <n v="16305"/>
    <s v="Ñuble"/>
    <s v="San Nicolás"/>
    <x v="1"/>
    <x v="1"/>
    <n v="1"/>
    <s v="Año"/>
    <n v="1"/>
    <s v="Violencia física"/>
    <s v="No sufrió el año pasado"/>
    <n v="270107"/>
    <s v="Atenciones médicas"/>
    <n v="270107006"/>
    <s v="Violencia Física"/>
    <n v="0"/>
    <n v="0"/>
    <n v="25203.142403220423"/>
  </r>
  <r>
    <n v="16"/>
    <n v="16305"/>
    <s v="Ñuble"/>
    <s v="San Nicolás"/>
    <x v="2"/>
    <x v="2"/>
    <n v="1"/>
    <s v="Año"/>
    <n v="1"/>
    <s v="Violencia física"/>
    <s v="No sufrió el año pasado"/>
    <n v="270107"/>
    <s v="Atenciones médicas"/>
    <n v="270107006"/>
    <s v="Violencia Física"/>
    <n v="0"/>
    <n v="0"/>
    <n v="25203.142403220423"/>
  </r>
  <r>
    <n v="16"/>
    <n v="16305"/>
    <s v="Ñuble"/>
    <s v="San Nicolás"/>
    <x v="3"/>
    <x v="3"/>
    <n v="2"/>
    <s v="Vida"/>
    <n v="3"/>
    <s v="Violencia sexual"/>
    <s v="No sufrió antes ni durante el año pasado"/>
    <n v="270107"/>
    <s v="Atenciones médicas"/>
    <n v="270107005"/>
    <s v="Otra violencia"/>
    <n v="0"/>
    <n v="0"/>
    <n v="22409.0721486281"/>
  </r>
  <r>
    <n v="1"/>
    <n v="1101"/>
    <s v="Tarapacá"/>
    <s v="Iquique"/>
    <x v="4"/>
    <x v="4"/>
    <n v="1"/>
    <s v="Año"/>
    <n v="2"/>
    <s v="Violencia intrafamiliar"/>
    <s v="No sufrió el año pasado"/>
    <n v="270107"/>
    <s v="Atenciones médicas"/>
    <n v="270107007"/>
    <s v="Violencia Intrafamiliar"/>
    <n v="70362.75930692855"/>
    <n v="59955.69888945308"/>
    <n v="38218.34215646809"/>
  </r>
  <r>
    <n v="1"/>
    <n v="1101"/>
    <s v="Tarapacá"/>
    <s v="Iquique"/>
    <x v="4"/>
    <x v="4"/>
    <n v="1"/>
    <s v="Año"/>
    <n v="2"/>
    <s v="Violencia intrafamiliar"/>
    <s v="Si sufrió el año pasado"/>
    <n v="270107"/>
    <s v="Atenciones médicas"/>
    <n v="270107007"/>
    <s v="Violencia Intrafamiliar"/>
    <n v="6940.4486361374893"/>
    <n v="9383.7179662090912"/>
    <n v="13635.244507815964"/>
  </r>
  <r>
    <n v="1"/>
    <n v="1101"/>
    <s v="Tarapacá"/>
    <s v="Iquique"/>
    <x v="4"/>
    <x v="4"/>
    <n v="2"/>
    <s v="Vida"/>
    <n v="2"/>
    <s v="Violencia intrafamiliar"/>
    <s v="No sufrió antes ni durante el año pasado"/>
    <n v="270107"/>
    <s v="Atenciones médicas"/>
    <n v="270107007"/>
    <s v="Violencia Intrafamiliar"/>
    <n v="67945.445499578185"/>
    <n v="51633.006544185533"/>
    <n v="26744.423883925698"/>
  </r>
  <r>
    <n v="1"/>
    <n v="1101"/>
    <s v="Tarapacá"/>
    <s v="Iquique"/>
    <x v="4"/>
    <x v="4"/>
    <n v="2"/>
    <s v="Vida"/>
    <n v="2"/>
    <s v="Violencia intrafamiliar"/>
    <s v="Si sufrió antes o durante el año pasado"/>
    <n v="270107"/>
    <s v="Atenciones médicas"/>
    <n v="270107007"/>
    <s v="Violencia Intrafamiliar"/>
    <n v="9357.7624434878544"/>
    <n v="17706.410311476637"/>
    <n v="25109.162780358372"/>
  </r>
  <r>
    <n v="1"/>
    <n v="1107"/>
    <s v="Tarapacá"/>
    <s v="Alto Hospicio"/>
    <x v="4"/>
    <x v="4"/>
    <n v="1"/>
    <s v="Año"/>
    <n v="2"/>
    <s v="Violencia intrafamiliar"/>
    <s v="No sufrió el año pasado"/>
    <n v="270107"/>
    <s v="Atenciones médicas"/>
    <n v="270107007"/>
    <s v="Violencia Intrafamiliar"/>
    <n v="0"/>
    <n v="40906.828813966145"/>
    <n v="48405.326407144144"/>
  </r>
  <r>
    <n v="1"/>
    <n v="1107"/>
    <s v="Tarapacá"/>
    <s v="Alto Hospicio"/>
    <x v="4"/>
    <x v="4"/>
    <n v="1"/>
    <s v="Año"/>
    <n v="2"/>
    <s v="Violencia intrafamiliar"/>
    <s v="Si sufrió el año pasado"/>
    <n v="270107"/>
    <s v="Atenciones médicas"/>
    <n v="270107007"/>
    <s v="Violencia Intrafamiliar"/>
    <n v="0"/>
    <n v="13318.581333013153"/>
    <n v="16840.290087584708"/>
  </r>
  <r>
    <n v="1"/>
    <n v="1107"/>
    <s v="Tarapacá"/>
    <s v="Alto Hospicio"/>
    <x v="4"/>
    <x v="4"/>
    <n v="2"/>
    <s v="Vida"/>
    <n v="2"/>
    <s v="Violencia intrafamiliar"/>
    <s v="No sufrió antes ni durante el año pasado"/>
    <n v="270107"/>
    <s v="Atenciones médicas"/>
    <n v="270107007"/>
    <s v="Violencia Intrafamiliar"/>
    <n v="0"/>
    <n v="33568.172094281326"/>
    <n v="35379.205583008988"/>
  </r>
  <r>
    <n v="1"/>
    <n v="1107"/>
    <s v="Tarapacá"/>
    <s v="Alto Hospicio"/>
    <x v="4"/>
    <x v="4"/>
    <n v="2"/>
    <s v="Vida"/>
    <n v="2"/>
    <s v="Violencia intrafamiliar"/>
    <s v="Si sufrió antes o durante el año pasado"/>
    <n v="270107"/>
    <s v="Atenciones médicas"/>
    <n v="270107007"/>
    <s v="Violencia Intrafamiliar"/>
    <n v="0"/>
    <n v="20657.238052697994"/>
    <n v="29866.410911719853"/>
  </r>
  <r>
    <n v="1"/>
    <n v="1401"/>
    <s v="Tarapacá"/>
    <s v="Pozo Almonte"/>
    <x v="4"/>
    <x v="4"/>
    <n v="1"/>
    <s v="Año"/>
    <n v="2"/>
    <s v="Violencia intrafamiliar"/>
    <s v="No sufrió el año pasado"/>
    <n v="270107"/>
    <s v="Atenciones médicas"/>
    <n v="270107007"/>
    <s v="Violencia Intrafamiliar"/>
    <n v="0"/>
    <n v="65307.902151446579"/>
    <n v="73195.071621616458"/>
  </r>
  <r>
    <n v="1"/>
    <n v="1401"/>
    <s v="Tarapacá"/>
    <s v="Pozo Almonte"/>
    <x v="4"/>
    <x v="4"/>
    <n v="1"/>
    <s v="Año"/>
    <n v="2"/>
    <s v="Violencia intrafamiliar"/>
    <s v="Si sufrió el año pasado"/>
    <n v="270107"/>
    <s v="Atenciones médicas"/>
    <n v="270107007"/>
    <s v="Violencia Intrafamiliar"/>
    <n v="0"/>
    <n v="25678.453732461778"/>
    <n v="32029.300384051949"/>
  </r>
  <r>
    <n v="1"/>
    <n v="1401"/>
    <s v="Tarapacá"/>
    <s v="Pozo Almonte"/>
    <x v="4"/>
    <x v="4"/>
    <n v="2"/>
    <s v="Vida"/>
    <n v="2"/>
    <s v="Violencia intrafamiliar"/>
    <s v="No sufrió antes ni durante el año pasado"/>
    <n v="270107"/>
    <s v="Atenciones médicas"/>
    <n v="270107007"/>
    <s v="Violencia Intrafamiliar"/>
    <n v="0"/>
    <n v="56787.172975525216"/>
    <n v="51470.072758844093"/>
  </r>
  <r>
    <n v="1"/>
    <n v="1401"/>
    <s v="Tarapacá"/>
    <s v="Pozo Almonte"/>
    <x v="4"/>
    <x v="4"/>
    <n v="2"/>
    <s v="Vida"/>
    <n v="2"/>
    <s v="Violencia intrafamiliar"/>
    <s v="Si sufrió antes o durante el año pasado"/>
    <n v="270107"/>
    <s v="Atenciones médicas"/>
    <n v="270107007"/>
    <s v="Violencia Intrafamiliar"/>
    <n v="0"/>
    <n v="34199.182908383125"/>
    <n v="53754.299246824325"/>
  </r>
  <r>
    <n v="1"/>
    <n v="1405"/>
    <s v="Tarapacá"/>
    <s v="Pica"/>
    <x v="4"/>
    <x v="4"/>
    <n v="1"/>
    <s v="Año"/>
    <n v="2"/>
    <s v="Violencia intrafamiliar"/>
    <s v="No sufrió el año pasado"/>
    <n v="270107"/>
    <s v="Atenciones médicas"/>
    <n v="270107007"/>
    <s v="Violencia Intrafamiliar"/>
    <n v="0"/>
    <n v="104145.144372336"/>
    <n v="0"/>
  </r>
  <r>
    <n v="1"/>
    <n v="1405"/>
    <s v="Tarapacá"/>
    <s v="Pica"/>
    <x v="4"/>
    <x v="4"/>
    <n v="1"/>
    <s v="Año"/>
    <n v="2"/>
    <s v="Violencia intrafamiliar"/>
    <s v="Si sufrió el año pasado"/>
    <n v="270107"/>
    <s v="Atenciones médicas"/>
    <n v="270107007"/>
    <s v="Violencia Intrafamiliar"/>
    <n v="0"/>
    <n v="24075.436151055332"/>
    <n v="0"/>
  </r>
  <r>
    <n v="1"/>
    <n v="1405"/>
    <s v="Tarapacá"/>
    <s v="Pica"/>
    <x v="4"/>
    <x v="4"/>
    <n v="2"/>
    <s v="Vida"/>
    <n v="2"/>
    <s v="Violencia intrafamiliar"/>
    <s v="No sufrió antes ni durante el año pasado"/>
    <n v="270107"/>
    <s v="Atenciones médicas"/>
    <n v="270107007"/>
    <s v="Violencia Intrafamiliar"/>
    <n v="0"/>
    <n v="80735.787123203103"/>
    <n v="0"/>
  </r>
  <r>
    <n v="1"/>
    <n v="1405"/>
    <s v="Tarapacá"/>
    <s v="Pica"/>
    <x v="4"/>
    <x v="4"/>
    <n v="2"/>
    <s v="Vida"/>
    <n v="2"/>
    <s v="Violencia intrafamiliar"/>
    <s v="Si sufrió antes o durante el año pasado"/>
    <n v="270107"/>
    <s v="Atenciones médicas"/>
    <n v="270107007"/>
    <s v="Violencia Intrafamiliar"/>
    <n v="0"/>
    <n v="47484.793400188195"/>
    <n v="0"/>
  </r>
  <r>
    <n v="2"/>
    <n v="2101"/>
    <s v="Antofagasta"/>
    <s v="Antofagasta"/>
    <x v="4"/>
    <x v="4"/>
    <n v="1"/>
    <s v="Año"/>
    <n v="2"/>
    <s v="Violencia intrafamiliar"/>
    <s v="No sufrió el año pasado"/>
    <n v="270107"/>
    <s v="Atenciones médicas"/>
    <n v="270107007"/>
    <s v="Violencia Intrafamiliar"/>
    <n v="46838.32777540588"/>
    <n v="58534.343860748435"/>
    <n v="42728.043948596642"/>
  </r>
  <r>
    <n v="2"/>
    <n v="2101"/>
    <s v="Antofagasta"/>
    <s v="Antofagasta"/>
    <x v="4"/>
    <x v="4"/>
    <n v="1"/>
    <s v="Año"/>
    <n v="2"/>
    <s v="Violencia intrafamiliar"/>
    <s v="Si sufrió el año pasado"/>
    <n v="270107"/>
    <s v="Atenciones médicas"/>
    <n v="270107007"/>
    <s v="Violencia Intrafamiliar"/>
    <n v="8398.6245571928048"/>
    <n v="15907.592429356762"/>
    <n v="15950.231675450397"/>
  </r>
  <r>
    <n v="2"/>
    <n v="2101"/>
    <s v="Antofagasta"/>
    <s v="Antofagasta"/>
    <x v="4"/>
    <x v="4"/>
    <n v="2"/>
    <s v="Vida"/>
    <n v="2"/>
    <s v="Violencia intrafamiliar"/>
    <s v="No sufrió antes ni durante el año pasado"/>
    <n v="270107"/>
    <s v="Atenciones médicas"/>
    <n v="270107007"/>
    <s v="Violencia Intrafamiliar"/>
    <n v="43204.135559581366"/>
    <n v="41249.445727998485"/>
    <n v="35966.153794182588"/>
  </r>
  <r>
    <n v="2"/>
    <n v="2101"/>
    <s v="Antofagasta"/>
    <s v="Antofagasta"/>
    <x v="4"/>
    <x v="4"/>
    <n v="2"/>
    <s v="Vida"/>
    <n v="2"/>
    <s v="Violencia intrafamiliar"/>
    <s v="Si sufrió antes o durante el año pasado"/>
    <n v="270107"/>
    <s v="Atenciones médicas"/>
    <n v="270107007"/>
    <s v="Violencia Intrafamiliar"/>
    <n v="12032.816773017319"/>
    <n v="33192.490562106555"/>
    <n v="22712.121829864467"/>
  </r>
  <r>
    <n v="2"/>
    <n v="2104"/>
    <s v="Antofagasta"/>
    <s v="Taltal"/>
    <x v="4"/>
    <x v="4"/>
    <n v="1"/>
    <s v="Año"/>
    <n v="2"/>
    <s v="Violencia intrafamiliar"/>
    <s v="No sufrió el año pasado"/>
    <n v="270107"/>
    <s v="Atenciones médicas"/>
    <n v="270107007"/>
    <s v="Violencia Intrafamiliar"/>
    <n v="0"/>
    <n v="108514.90993372716"/>
    <n v="0"/>
  </r>
  <r>
    <n v="2"/>
    <n v="2104"/>
    <s v="Antofagasta"/>
    <s v="Taltal"/>
    <x v="4"/>
    <x v="4"/>
    <n v="1"/>
    <s v="Año"/>
    <n v="2"/>
    <s v="Violencia intrafamiliar"/>
    <s v="Si sufrió el año pasado"/>
    <n v="270107"/>
    <s v="Atenciones médicas"/>
    <n v="270107007"/>
    <s v="Violencia Intrafamiliar"/>
    <n v="0"/>
    <n v="31278.78688034369"/>
    <n v="0"/>
  </r>
  <r>
    <n v="2"/>
    <n v="2104"/>
    <s v="Antofagasta"/>
    <s v="Taltal"/>
    <x v="4"/>
    <x v="4"/>
    <n v="2"/>
    <s v="Vida"/>
    <n v="2"/>
    <s v="Violencia intrafamiliar"/>
    <s v="No sufrió antes ni durante el año pasado"/>
    <n v="270107"/>
    <s v="Atenciones médicas"/>
    <n v="270107007"/>
    <s v="Violencia Intrafamiliar"/>
    <n v="0"/>
    <n v="63230.531999070365"/>
    <n v="0"/>
  </r>
  <r>
    <n v="2"/>
    <n v="2104"/>
    <s v="Antofagasta"/>
    <s v="Taltal"/>
    <x v="4"/>
    <x v="4"/>
    <n v="2"/>
    <s v="Vida"/>
    <n v="2"/>
    <s v="Violencia intrafamiliar"/>
    <s v="Si sufrió antes o durante el año pasado"/>
    <n v="270107"/>
    <s v="Atenciones médicas"/>
    <n v="270107007"/>
    <s v="Violencia Intrafamiliar"/>
    <n v="0"/>
    <n v="76563.164815000491"/>
    <n v="0"/>
  </r>
  <r>
    <n v="2"/>
    <n v="2201"/>
    <s v="Antofagasta"/>
    <s v="Calama"/>
    <x v="4"/>
    <x v="4"/>
    <n v="1"/>
    <s v="Año"/>
    <n v="2"/>
    <s v="Violencia intrafamiliar"/>
    <s v="No sufrió el año pasado"/>
    <n v="270107"/>
    <s v="Atenciones médicas"/>
    <n v="270107007"/>
    <s v="Violencia Intrafamiliar"/>
    <n v="47115.372452787233"/>
    <n v="41691.112507810336"/>
    <n v="48178.438590468773"/>
  </r>
  <r>
    <n v="2"/>
    <n v="2201"/>
    <s v="Antofagasta"/>
    <s v="Calama"/>
    <x v="4"/>
    <x v="4"/>
    <n v="1"/>
    <s v="Año"/>
    <n v="2"/>
    <s v="Violencia intrafamiliar"/>
    <s v="Si sufrió el año pasado"/>
    <n v="270107"/>
    <s v="Atenciones médicas"/>
    <n v="270107007"/>
    <s v="Violencia Intrafamiliar"/>
    <n v="8662.1045574711916"/>
    <n v="8743.5205537323964"/>
    <n v="10021.148747732492"/>
  </r>
  <r>
    <n v="2"/>
    <n v="2201"/>
    <s v="Antofagasta"/>
    <s v="Calama"/>
    <x v="4"/>
    <x v="4"/>
    <n v="2"/>
    <s v="Vida"/>
    <n v="2"/>
    <s v="Violencia intrafamiliar"/>
    <s v="No sufrió antes ni durante el año pasado"/>
    <n v="270107"/>
    <s v="Atenciones médicas"/>
    <n v="270107007"/>
    <s v="Violencia Intrafamiliar"/>
    <n v="42533.867968680825"/>
    <n v="26493.652222527631"/>
    <n v="44054.313358618208"/>
  </r>
  <r>
    <n v="2"/>
    <n v="2201"/>
    <s v="Antofagasta"/>
    <s v="Calama"/>
    <x v="4"/>
    <x v="4"/>
    <n v="2"/>
    <s v="Vida"/>
    <n v="2"/>
    <s v="Violencia intrafamiliar"/>
    <s v="Si sufrió antes o durante el año pasado"/>
    <n v="270107"/>
    <s v="Atenciones médicas"/>
    <n v="270107007"/>
    <s v="Violencia Intrafamiliar"/>
    <n v="13243.609041577596"/>
    <n v="23940.980839015065"/>
    <n v="14145.273979583057"/>
  </r>
  <r>
    <n v="2"/>
    <n v="2301"/>
    <s v="Antofagasta"/>
    <s v="Tocopilla"/>
    <x v="4"/>
    <x v="4"/>
    <n v="1"/>
    <s v="Año"/>
    <n v="2"/>
    <s v="Violencia intrafamiliar"/>
    <s v="No sufrió el año pasado"/>
    <n v="270107"/>
    <s v="Atenciones médicas"/>
    <n v="270107007"/>
    <s v="Violencia Intrafamiliar"/>
    <n v="0"/>
    <n v="71867.231310805379"/>
    <n v="105690.90891744998"/>
  </r>
  <r>
    <n v="2"/>
    <n v="2301"/>
    <s v="Antofagasta"/>
    <s v="Tocopilla"/>
    <x v="4"/>
    <x v="4"/>
    <n v="1"/>
    <s v="Año"/>
    <n v="2"/>
    <s v="Violencia intrafamiliar"/>
    <s v="Si sufrió el año pasado"/>
    <n v="270107"/>
    <s v="Atenciones médicas"/>
    <n v="270107007"/>
    <s v="Violencia Intrafamiliar"/>
    <n v="0"/>
    <n v="6437.0692290633033"/>
    <n v="44687.399359801493"/>
  </r>
  <r>
    <n v="2"/>
    <n v="2301"/>
    <s v="Antofagasta"/>
    <s v="Tocopilla"/>
    <x v="4"/>
    <x v="4"/>
    <n v="2"/>
    <s v="Vida"/>
    <n v="2"/>
    <s v="Violencia intrafamiliar"/>
    <s v="No sufrió antes ni durante el año pasado"/>
    <n v="270107"/>
    <s v="Atenciones médicas"/>
    <n v="270107007"/>
    <s v="Violencia Intrafamiliar"/>
    <n v="0"/>
    <n v="36719.320662910504"/>
    <n v="96887.938371171564"/>
  </r>
  <r>
    <n v="2"/>
    <n v="2301"/>
    <s v="Antofagasta"/>
    <s v="Tocopilla"/>
    <x v="4"/>
    <x v="4"/>
    <n v="2"/>
    <s v="Vida"/>
    <n v="2"/>
    <s v="Violencia intrafamiliar"/>
    <s v="Si sufrió antes o durante el año pasado"/>
    <n v="270107"/>
    <s v="Atenciones médicas"/>
    <n v="270107007"/>
    <s v="Violencia Intrafamiliar"/>
    <n v="0"/>
    <n v="41584.979876958176"/>
    <n v="53490.369906079919"/>
  </r>
  <r>
    <n v="2"/>
    <n v="2302"/>
    <s v="Antofagasta"/>
    <s v="María Elena"/>
    <x v="4"/>
    <x v="4"/>
    <n v="1"/>
    <s v="Año"/>
    <n v="2"/>
    <s v="Violencia intrafamiliar"/>
    <s v="No sufrió el año pasado"/>
    <n v="270107"/>
    <s v="Atenciones médicas"/>
    <n v="270107007"/>
    <s v="Violencia Intrafamiliar"/>
    <n v="0"/>
    <n v="58311.528202124122"/>
    <n v="0"/>
  </r>
  <r>
    <n v="2"/>
    <n v="2302"/>
    <s v="Antofagasta"/>
    <s v="María Elena"/>
    <x v="4"/>
    <x v="4"/>
    <n v="2"/>
    <s v="Vida"/>
    <n v="2"/>
    <s v="Violencia intrafamiliar"/>
    <s v="No sufrió antes ni durante el año pasado"/>
    <n v="270107"/>
    <s v="Atenciones médicas"/>
    <n v="270107007"/>
    <s v="Violencia Intrafamiliar"/>
    <n v="0"/>
    <n v="58311.528202124122"/>
    <n v="0"/>
  </r>
  <r>
    <n v="3"/>
    <n v="3101"/>
    <s v="Atacama"/>
    <s v="Copiapó"/>
    <x v="4"/>
    <x v="4"/>
    <n v="1"/>
    <s v="Año"/>
    <n v="2"/>
    <s v="Violencia intrafamiliar"/>
    <s v="No sufrió el año pasado"/>
    <n v="270107"/>
    <s v="Atenciones médicas"/>
    <n v="270107007"/>
    <s v="Violencia Intrafamiliar"/>
    <n v="46223.333938152879"/>
    <n v="64849.71092806034"/>
    <n v="45715.477211691308"/>
  </r>
  <r>
    <n v="3"/>
    <n v="3101"/>
    <s v="Atacama"/>
    <s v="Copiapó"/>
    <x v="4"/>
    <x v="4"/>
    <n v="1"/>
    <s v="Año"/>
    <n v="2"/>
    <s v="Violencia intrafamiliar"/>
    <s v="Si sufrió el año pasado"/>
    <n v="270107"/>
    <s v="Atenciones médicas"/>
    <n v="270107007"/>
    <s v="Violencia Intrafamiliar"/>
    <n v="7482.0498198501773"/>
    <n v="7264.3908044614445"/>
    <n v="13624.550813817097"/>
  </r>
  <r>
    <n v="3"/>
    <n v="3101"/>
    <s v="Atacama"/>
    <s v="Copiapó"/>
    <x v="4"/>
    <x v="4"/>
    <n v="2"/>
    <s v="Vida"/>
    <n v="2"/>
    <s v="Violencia intrafamiliar"/>
    <s v="No sufrió antes ni durante el año pasado"/>
    <n v="270107"/>
    <s v="Atenciones médicas"/>
    <n v="270107007"/>
    <s v="Violencia Intrafamiliar"/>
    <n v="35503.771481894291"/>
    <n v="60358.211484518084"/>
    <n v="37121.828851733939"/>
  </r>
  <r>
    <n v="3"/>
    <n v="3101"/>
    <s v="Atacama"/>
    <s v="Copiapó"/>
    <x v="4"/>
    <x v="4"/>
    <n v="2"/>
    <s v="Vida"/>
    <n v="2"/>
    <s v="Violencia intrafamiliar"/>
    <s v="Si sufrió antes o durante el año pasado"/>
    <n v="270107"/>
    <s v="Atenciones médicas"/>
    <n v="270107007"/>
    <s v="Violencia Intrafamiliar"/>
    <n v="18340.288758132661"/>
    <n v="11755.890248003638"/>
    <n v="22218.199173774377"/>
  </r>
  <r>
    <n v="3"/>
    <n v="3102"/>
    <s v="Atacama"/>
    <s v="Caldera"/>
    <x v="4"/>
    <x v="4"/>
    <n v="1"/>
    <s v="Año"/>
    <n v="2"/>
    <s v="Violencia intrafamiliar"/>
    <s v="No sufrió el año pasado"/>
    <n v="270107"/>
    <s v="Atenciones médicas"/>
    <n v="270107007"/>
    <s v="Violencia Intrafamiliar"/>
    <n v="0"/>
    <n v="91102.659829372744"/>
    <n v="46424.738085800316"/>
  </r>
  <r>
    <n v="3"/>
    <n v="3102"/>
    <s v="Atacama"/>
    <s v="Caldera"/>
    <x v="4"/>
    <x v="4"/>
    <n v="1"/>
    <s v="Año"/>
    <n v="2"/>
    <s v="Violencia intrafamiliar"/>
    <s v="Si sufrió el año pasado"/>
    <n v="270107"/>
    <s v="Atenciones médicas"/>
    <n v="270107007"/>
    <s v="Violencia Intrafamiliar"/>
    <n v="0"/>
    <n v="22671.90325508079"/>
    <n v="14043.148085447699"/>
  </r>
  <r>
    <n v="3"/>
    <n v="3102"/>
    <s v="Atacama"/>
    <s v="Caldera"/>
    <x v="4"/>
    <x v="4"/>
    <n v="2"/>
    <s v="Vida"/>
    <n v="2"/>
    <s v="Violencia intrafamiliar"/>
    <s v="No sufrió antes ni durante el año pasado"/>
    <n v="270107"/>
    <s v="Atenciones médicas"/>
    <n v="270107007"/>
    <s v="Violencia Intrafamiliar"/>
    <n v="0"/>
    <n v="66283.349462559941"/>
    <n v="34704.789482430308"/>
  </r>
  <r>
    <n v="3"/>
    <n v="3102"/>
    <s v="Atacama"/>
    <s v="Caldera"/>
    <x v="4"/>
    <x v="4"/>
    <n v="2"/>
    <s v="Vida"/>
    <n v="2"/>
    <s v="Violencia intrafamiliar"/>
    <s v="Si sufrió antes o durante el año pasado"/>
    <n v="270107"/>
    <s v="Atenciones médicas"/>
    <n v="270107007"/>
    <s v="Violencia Intrafamiliar"/>
    <n v="0"/>
    <n v="47491.213621893592"/>
    <n v="25763.096688817703"/>
  </r>
  <r>
    <n v="3"/>
    <n v="3103"/>
    <s v="Atacama"/>
    <s v="Tierra Amarilla"/>
    <x v="4"/>
    <x v="4"/>
    <n v="1"/>
    <s v="Año"/>
    <n v="2"/>
    <s v="Violencia intrafamiliar"/>
    <s v="No sufrió el año pasado"/>
    <n v="270107"/>
    <s v="Atenciones médicas"/>
    <n v="270107007"/>
    <s v="Violencia Intrafamiliar"/>
    <n v="0"/>
    <n v="13646.807665574426"/>
    <n v="87705.893583706638"/>
  </r>
  <r>
    <n v="3"/>
    <n v="3103"/>
    <s v="Atacama"/>
    <s v="Tierra Amarilla"/>
    <x v="4"/>
    <x v="4"/>
    <n v="1"/>
    <s v="Año"/>
    <n v="2"/>
    <s v="Violencia intrafamiliar"/>
    <s v="Si sufrió el año pasado"/>
    <n v="270107"/>
    <s v="Atenciones médicas"/>
    <n v="270107007"/>
    <s v="Violencia Intrafamiliar"/>
    <n v="0"/>
    <n v="2119.5900856496128"/>
    <n v="30360.823420422366"/>
  </r>
  <r>
    <n v="3"/>
    <n v="3103"/>
    <s v="Atacama"/>
    <s v="Tierra Amarilla"/>
    <x v="4"/>
    <x v="4"/>
    <n v="2"/>
    <s v="Vida"/>
    <n v="2"/>
    <s v="Violencia intrafamiliar"/>
    <s v="No sufrió antes ni durante el año pasado"/>
    <n v="270107"/>
    <s v="Atenciones médicas"/>
    <n v="270107007"/>
    <s v="Violencia Intrafamiliar"/>
    <n v="0"/>
    <n v="13646.807665574426"/>
    <n v="53941.163529908903"/>
  </r>
  <r>
    <n v="3"/>
    <n v="3103"/>
    <s v="Atacama"/>
    <s v="Tierra Amarilla"/>
    <x v="4"/>
    <x v="4"/>
    <n v="2"/>
    <s v="Vida"/>
    <n v="2"/>
    <s v="Violencia intrafamiliar"/>
    <s v="Si sufrió antes o durante el año pasado"/>
    <n v="270107"/>
    <s v="Atenciones médicas"/>
    <n v="270107007"/>
    <s v="Violencia Intrafamiliar"/>
    <n v="0"/>
    <n v="2119.5900856496128"/>
    <n v="64125.553474220149"/>
  </r>
  <r>
    <n v="3"/>
    <n v="3201"/>
    <s v="Atacama"/>
    <s v="Chañaral"/>
    <x v="4"/>
    <x v="4"/>
    <n v="1"/>
    <s v="Año"/>
    <n v="2"/>
    <s v="Violencia intrafamiliar"/>
    <s v="No sufrió el año pasado"/>
    <n v="270107"/>
    <s v="Atenciones médicas"/>
    <n v="270107007"/>
    <s v="Violencia Intrafamiliar"/>
    <n v="0"/>
    <n v="59878.65534728342"/>
    <n v="97546.179940461341"/>
  </r>
  <r>
    <n v="3"/>
    <n v="3201"/>
    <s v="Atacama"/>
    <s v="Chañaral"/>
    <x v="4"/>
    <x v="4"/>
    <n v="1"/>
    <s v="Año"/>
    <n v="2"/>
    <s v="Violencia intrafamiliar"/>
    <s v="Si sufrió el año pasado"/>
    <n v="270107"/>
    <s v="Atenciones médicas"/>
    <n v="270107007"/>
    <s v="Violencia Intrafamiliar"/>
    <n v="0"/>
    <n v="6528.9192963478108"/>
    <n v="8451.8875033141976"/>
  </r>
  <r>
    <n v="3"/>
    <n v="3201"/>
    <s v="Atacama"/>
    <s v="Chañaral"/>
    <x v="4"/>
    <x v="4"/>
    <n v="2"/>
    <s v="Vida"/>
    <n v="2"/>
    <s v="Violencia intrafamiliar"/>
    <s v="No sufrió antes ni durante el año pasado"/>
    <n v="270107"/>
    <s v="Atenciones médicas"/>
    <n v="270107007"/>
    <s v="Violencia Intrafamiliar"/>
    <n v="0"/>
    <n v="56222.841876857077"/>
    <n v="65624.044777458723"/>
  </r>
  <r>
    <n v="3"/>
    <n v="3201"/>
    <s v="Atacama"/>
    <s v="Chañaral"/>
    <x v="4"/>
    <x v="4"/>
    <n v="2"/>
    <s v="Vida"/>
    <n v="2"/>
    <s v="Violencia intrafamiliar"/>
    <s v="Si sufrió antes o durante el año pasado"/>
    <n v="270107"/>
    <s v="Atenciones médicas"/>
    <n v="270107007"/>
    <s v="Violencia Intrafamiliar"/>
    <n v="0"/>
    <n v="10184.732766774154"/>
    <n v="40374.02266631688"/>
  </r>
  <r>
    <n v="3"/>
    <n v="3301"/>
    <s v="Atacama"/>
    <s v="Vallenar"/>
    <x v="4"/>
    <x v="4"/>
    <n v="1"/>
    <s v="Año"/>
    <n v="2"/>
    <s v="Violencia intrafamiliar"/>
    <s v="No sufrió el año pasado"/>
    <n v="270107"/>
    <s v="Atenciones médicas"/>
    <n v="270107007"/>
    <s v="Violencia Intrafamiliar"/>
    <n v="42400.562921265089"/>
    <n v="56410.068534937229"/>
    <n v="46096.547038930461"/>
  </r>
  <r>
    <n v="3"/>
    <n v="3301"/>
    <s v="Atacama"/>
    <s v="Vallenar"/>
    <x v="4"/>
    <x v="4"/>
    <n v="1"/>
    <s v="Año"/>
    <n v="2"/>
    <s v="Violencia intrafamiliar"/>
    <s v="Si sufrió el año pasado"/>
    <n v="270107"/>
    <s v="Atenciones médicas"/>
    <n v="270107007"/>
    <s v="Violencia Intrafamiliar"/>
    <n v="12032.442041330272"/>
    <n v="11145.4120563547"/>
    <n v="13107.434037974306"/>
  </r>
  <r>
    <n v="3"/>
    <n v="3301"/>
    <s v="Atacama"/>
    <s v="Vallenar"/>
    <x v="4"/>
    <x v="4"/>
    <n v="2"/>
    <s v="Vida"/>
    <n v="2"/>
    <s v="Violencia intrafamiliar"/>
    <s v="No sufrió antes ni durante el año pasado"/>
    <n v="270107"/>
    <s v="Atenciones médicas"/>
    <n v="270107007"/>
    <s v="Violencia Intrafamiliar"/>
    <n v="36030.664395229986"/>
    <n v="54346.03301876691"/>
    <n v="38647.184263196796"/>
  </r>
  <r>
    <n v="3"/>
    <n v="3301"/>
    <s v="Atacama"/>
    <s v="Vallenar"/>
    <x v="4"/>
    <x v="4"/>
    <n v="2"/>
    <s v="Vida"/>
    <n v="2"/>
    <s v="Violencia intrafamiliar"/>
    <s v="Si sufrió antes o durante el año pasado"/>
    <n v="270107"/>
    <s v="Atenciones médicas"/>
    <n v="270107007"/>
    <s v="Violencia Intrafamiliar"/>
    <n v="18402.34056736538"/>
    <n v="13209.447572525014"/>
    <n v="20556.796813707952"/>
  </r>
  <r>
    <n v="3"/>
    <n v="3303"/>
    <s v="Atacama"/>
    <s v="Freirina"/>
    <x v="4"/>
    <x v="4"/>
    <n v="1"/>
    <s v="Año"/>
    <n v="2"/>
    <s v="Violencia intrafamiliar"/>
    <s v="No sufrió el año pasado"/>
    <n v="270107"/>
    <s v="Atenciones médicas"/>
    <n v="270107007"/>
    <s v="Violencia Intrafamiliar"/>
    <n v="0"/>
    <n v="66307.925934261162"/>
    <n v="0"/>
  </r>
  <r>
    <n v="3"/>
    <n v="3303"/>
    <s v="Atacama"/>
    <s v="Freirina"/>
    <x v="4"/>
    <x v="4"/>
    <n v="1"/>
    <s v="Año"/>
    <n v="2"/>
    <s v="Violencia intrafamiliar"/>
    <s v="Si sufrió el año pasado"/>
    <n v="270107"/>
    <s v="Atenciones médicas"/>
    <n v="270107007"/>
    <s v="Violencia Intrafamiliar"/>
    <n v="0"/>
    <n v="5897.6898923444905"/>
    <n v="0"/>
  </r>
  <r>
    <n v="3"/>
    <n v="3303"/>
    <s v="Atacama"/>
    <s v="Freirina"/>
    <x v="4"/>
    <x v="4"/>
    <n v="2"/>
    <s v="Vida"/>
    <n v="2"/>
    <s v="Violencia intrafamiliar"/>
    <s v="No sufrió antes ni durante el año pasado"/>
    <n v="270107"/>
    <s v="Atenciones médicas"/>
    <n v="270107007"/>
    <s v="Violencia Intrafamiliar"/>
    <n v="0"/>
    <n v="66307.925934261162"/>
    <n v="0"/>
  </r>
  <r>
    <n v="3"/>
    <n v="3303"/>
    <s v="Atacama"/>
    <s v="Freirina"/>
    <x v="4"/>
    <x v="4"/>
    <n v="2"/>
    <s v="Vida"/>
    <n v="2"/>
    <s v="Violencia intrafamiliar"/>
    <s v="Si sufrió antes o durante el año pasado"/>
    <n v="270107"/>
    <s v="Atenciones médicas"/>
    <n v="270107007"/>
    <s v="Violencia Intrafamiliar"/>
    <n v="0"/>
    <n v="5897.6898923444905"/>
    <n v="0"/>
  </r>
  <r>
    <n v="3"/>
    <n v="3304"/>
    <s v="Atacama"/>
    <s v="Huasco"/>
    <x v="4"/>
    <x v="4"/>
    <n v="1"/>
    <s v="Año"/>
    <n v="2"/>
    <s v="Violencia intrafamiliar"/>
    <s v="No sufrió el año pasado"/>
    <n v="270107"/>
    <s v="Atenciones médicas"/>
    <n v="270107007"/>
    <s v="Violencia Intrafamiliar"/>
    <n v="0"/>
    <n v="16475.269692301099"/>
    <n v="0"/>
  </r>
  <r>
    <n v="3"/>
    <n v="3304"/>
    <s v="Atacama"/>
    <s v="Huasco"/>
    <x v="4"/>
    <x v="4"/>
    <n v="2"/>
    <s v="Vida"/>
    <n v="2"/>
    <s v="Violencia intrafamiliar"/>
    <s v="No sufrió antes ni durante el año pasado"/>
    <n v="270107"/>
    <s v="Atenciones médicas"/>
    <n v="270107007"/>
    <s v="Violencia Intrafamiliar"/>
    <n v="0"/>
    <n v="16475.269692301099"/>
    <n v="0"/>
  </r>
  <r>
    <n v="4"/>
    <n v="4101"/>
    <s v="Coquimbo"/>
    <s v="La Serena"/>
    <x v="4"/>
    <x v="4"/>
    <n v="1"/>
    <s v="Año"/>
    <n v="2"/>
    <s v="Violencia intrafamiliar"/>
    <s v="No sufrió el año pasado"/>
    <n v="270107"/>
    <s v="Atenciones médicas"/>
    <n v="270107007"/>
    <s v="Violencia Intrafamiliar"/>
    <n v="43184.837315471399"/>
    <n v="47503.853560239026"/>
    <n v="45626.50218360591"/>
  </r>
  <r>
    <n v="4"/>
    <n v="4101"/>
    <s v="Coquimbo"/>
    <s v="La Serena"/>
    <x v="4"/>
    <x v="4"/>
    <n v="1"/>
    <s v="Año"/>
    <n v="2"/>
    <s v="Violencia intrafamiliar"/>
    <s v="Si sufrió el año pasado"/>
    <n v="270107"/>
    <s v="Atenciones médicas"/>
    <n v="270107007"/>
    <s v="Violencia Intrafamiliar"/>
    <n v="4920.7626246562013"/>
    <n v="14566.829836479565"/>
    <n v="13639.302360617237"/>
  </r>
  <r>
    <n v="4"/>
    <n v="4101"/>
    <s v="Coquimbo"/>
    <s v="La Serena"/>
    <x v="4"/>
    <x v="4"/>
    <n v="2"/>
    <s v="Vida"/>
    <n v="2"/>
    <s v="Violencia intrafamiliar"/>
    <s v="No sufrió antes ni durante el año pasado"/>
    <n v="270107"/>
    <s v="Atenciones médicas"/>
    <n v="270107007"/>
    <s v="Violencia Intrafamiliar"/>
    <n v="37650.382622036785"/>
    <n v="41504.27168286682"/>
    <n v="33562.365293664472"/>
  </r>
  <r>
    <n v="4"/>
    <n v="4101"/>
    <s v="Coquimbo"/>
    <s v="La Serena"/>
    <x v="4"/>
    <x v="4"/>
    <n v="2"/>
    <s v="Vida"/>
    <n v="2"/>
    <s v="Violencia intrafamiliar"/>
    <s v="Si sufrió antes o durante el año pasado"/>
    <n v="270107"/>
    <s v="Atenciones médicas"/>
    <n v="270107007"/>
    <s v="Violencia Intrafamiliar"/>
    <n v="10455.217318090819"/>
    <n v="20566.411713851772"/>
    <n v="25703.439250558757"/>
  </r>
  <r>
    <n v="4"/>
    <n v="4102"/>
    <s v="Coquimbo"/>
    <s v="Coquimbo"/>
    <x v="4"/>
    <x v="4"/>
    <n v="1"/>
    <s v="Año"/>
    <n v="2"/>
    <s v="Violencia intrafamiliar"/>
    <s v="No sufrió el año pasado"/>
    <n v="270107"/>
    <s v="Atenciones médicas"/>
    <n v="270107007"/>
    <s v="Violencia Intrafamiliar"/>
    <n v="42111.484783784028"/>
    <n v="44017.001702835856"/>
    <n v="37218.220346312424"/>
  </r>
  <r>
    <n v="4"/>
    <n v="4102"/>
    <s v="Coquimbo"/>
    <s v="Coquimbo"/>
    <x v="4"/>
    <x v="4"/>
    <n v="1"/>
    <s v="Año"/>
    <n v="2"/>
    <s v="Violencia intrafamiliar"/>
    <s v="Si sufrió el año pasado"/>
    <n v="270107"/>
    <s v="Atenciones médicas"/>
    <n v="270107007"/>
    <s v="Violencia Intrafamiliar"/>
    <n v="6363.2281653486307"/>
    <n v="15513.467268678709"/>
    <n v="17562.915498168149"/>
  </r>
  <r>
    <n v="4"/>
    <n v="4102"/>
    <s v="Coquimbo"/>
    <s v="Coquimbo"/>
    <x v="4"/>
    <x v="4"/>
    <n v="2"/>
    <s v="Vida"/>
    <n v="2"/>
    <s v="Violencia intrafamiliar"/>
    <s v="No sufrió antes ni durante el año pasado"/>
    <n v="270107"/>
    <s v="Atenciones médicas"/>
    <n v="270107007"/>
    <s v="Violencia Intrafamiliar"/>
    <n v="28976.330330715587"/>
    <n v="42783.47798236362"/>
    <n v="28889.324928620514"/>
  </r>
  <r>
    <n v="4"/>
    <n v="4102"/>
    <s v="Coquimbo"/>
    <s v="Coquimbo"/>
    <x v="4"/>
    <x v="4"/>
    <n v="2"/>
    <s v="Vida"/>
    <n v="2"/>
    <s v="Violencia intrafamiliar"/>
    <s v="Si sufrió antes o durante el año pasado"/>
    <n v="270107"/>
    <s v="Atenciones médicas"/>
    <n v="270107007"/>
    <s v="Violencia Intrafamiliar"/>
    <n v="19498.382618417072"/>
    <n v="16746.990989150945"/>
    <n v="25891.8109158601"/>
  </r>
  <r>
    <n v="4"/>
    <n v="4103"/>
    <s v="Coquimbo"/>
    <s v="Andacollo"/>
    <x v="4"/>
    <x v="4"/>
    <n v="1"/>
    <s v="Año"/>
    <n v="2"/>
    <s v="Violencia intrafamiliar"/>
    <s v="No sufrió el año pasado"/>
    <n v="270107"/>
    <s v="Atenciones médicas"/>
    <n v="270107007"/>
    <s v="Violencia Intrafamiliar"/>
    <n v="0"/>
    <n v="72375.568524484785"/>
    <n v="72001.992999081587"/>
  </r>
  <r>
    <n v="4"/>
    <n v="4103"/>
    <s v="Coquimbo"/>
    <s v="Andacollo"/>
    <x v="4"/>
    <x v="4"/>
    <n v="1"/>
    <s v="Año"/>
    <n v="2"/>
    <s v="Violencia intrafamiliar"/>
    <s v="Si sufrió el año pasado"/>
    <n v="270107"/>
    <s v="Atenciones médicas"/>
    <n v="270107007"/>
    <s v="Violencia Intrafamiliar"/>
    <n v="0"/>
    <n v="0"/>
    <n v="14545.227904888328"/>
  </r>
  <r>
    <n v="4"/>
    <n v="4103"/>
    <s v="Coquimbo"/>
    <s v="Andacollo"/>
    <x v="4"/>
    <x v="4"/>
    <n v="2"/>
    <s v="Vida"/>
    <n v="2"/>
    <s v="Violencia intrafamiliar"/>
    <s v="No sufrió antes ni durante el año pasado"/>
    <n v="270107"/>
    <s v="Atenciones médicas"/>
    <n v="270107007"/>
    <s v="Violencia Intrafamiliar"/>
    <n v="0"/>
    <n v="72375.568524484785"/>
    <n v="61155.686177021285"/>
  </r>
  <r>
    <n v="4"/>
    <n v="4103"/>
    <s v="Coquimbo"/>
    <s v="Andacollo"/>
    <x v="4"/>
    <x v="4"/>
    <n v="2"/>
    <s v="Vida"/>
    <n v="2"/>
    <s v="Violencia intrafamiliar"/>
    <s v="Si sufrió antes o durante el año pasado"/>
    <n v="270107"/>
    <s v="Atenciones médicas"/>
    <n v="270107007"/>
    <s v="Violencia Intrafamiliar"/>
    <n v="0"/>
    <n v="0"/>
    <n v="25391.534726948645"/>
  </r>
  <r>
    <n v="4"/>
    <n v="4106"/>
    <s v="Coquimbo"/>
    <s v="Vicuña"/>
    <x v="4"/>
    <x v="4"/>
    <n v="1"/>
    <s v="Año"/>
    <n v="2"/>
    <s v="Violencia intrafamiliar"/>
    <s v="No sufrió el año pasado"/>
    <n v="270107"/>
    <s v="Atenciones médicas"/>
    <n v="270107007"/>
    <s v="Violencia Intrafamiliar"/>
    <n v="0"/>
    <n v="14246.827434126393"/>
    <n v="75208.588747835238"/>
  </r>
  <r>
    <n v="4"/>
    <n v="4106"/>
    <s v="Coquimbo"/>
    <s v="Vicuña"/>
    <x v="4"/>
    <x v="4"/>
    <n v="1"/>
    <s v="Año"/>
    <n v="2"/>
    <s v="Violencia intrafamiliar"/>
    <s v="Si sufrió el año pasado"/>
    <n v="270107"/>
    <s v="Atenciones médicas"/>
    <n v="270107007"/>
    <s v="Violencia Intrafamiliar"/>
    <n v="0"/>
    <n v="0"/>
    <n v="28638.280609338097"/>
  </r>
  <r>
    <n v="4"/>
    <n v="4106"/>
    <s v="Coquimbo"/>
    <s v="Vicuña"/>
    <x v="4"/>
    <x v="4"/>
    <n v="2"/>
    <s v="Vida"/>
    <n v="2"/>
    <s v="Violencia intrafamiliar"/>
    <s v="No sufrió antes ni durante el año pasado"/>
    <n v="270107"/>
    <s v="Atenciones médicas"/>
    <n v="270107007"/>
    <s v="Violencia Intrafamiliar"/>
    <n v="0"/>
    <n v="14246.827434126393"/>
    <n v="45991.807292802398"/>
  </r>
  <r>
    <n v="4"/>
    <n v="4106"/>
    <s v="Coquimbo"/>
    <s v="Vicuña"/>
    <x v="4"/>
    <x v="4"/>
    <n v="2"/>
    <s v="Vida"/>
    <n v="2"/>
    <s v="Violencia intrafamiliar"/>
    <s v="Si sufrió antes o durante el año pasado"/>
    <n v="270107"/>
    <s v="Atenciones médicas"/>
    <n v="270107007"/>
    <s v="Violencia Intrafamiliar"/>
    <n v="0"/>
    <n v="0"/>
    <n v="57855.062064370926"/>
  </r>
  <r>
    <n v="4"/>
    <n v="4201"/>
    <s v="Coquimbo"/>
    <s v="Illapel"/>
    <x v="4"/>
    <x v="4"/>
    <n v="1"/>
    <s v="Año"/>
    <n v="2"/>
    <s v="Violencia intrafamiliar"/>
    <s v="No sufrió el año pasado"/>
    <n v="270107"/>
    <s v="Atenciones médicas"/>
    <n v="270107007"/>
    <s v="Violencia Intrafamiliar"/>
    <n v="0"/>
    <n v="59816.0888362103"/>
    <n v="0"/>
  </r>
  <r>
    <n v="4"/>
    <n v="4201"/>
    <s v="Coquimbo"/>
    <s v="Illapel"/>
    <x v="4"/>
    <x v="4"/>
    <n v="1"/>
    <s v="Año"/>
    <n v="2"/>
    <s v="Violencia intrafamiliar"/>
    <s v="Si sufrió el año pasado"/>
    <n v="270107"/>
    <s v="Atenciones médicas"/>
    <n v="270107007"/>
    <s v="Violencia Intrafamiliar"/>
    <n v="0"/>
    <n v="6232.5063781322933"/>
    <n v="0"/>
  </r>
  <r>
    <n v="4"/>
    <n v="4201"/>
    <s v="Coquimbo"/>
    <s v="Illapel"/>
    <x v="4"/>
    <x v="4"/>
    <n v="2"/>
    <s v="Vida"/>
    <n v="2"/>
    <s v="Violencia intrafamiliar"/>
    <s v="No sufrió antes ni durante el año pasado"/>
    <n v="270107"/>
    <s v="Atenciones médicas"/>
    <n v="270107007"/>
    <s v="Violencia Intrafamiliar"/>
    <n v="0"/>
    <n v="59816.0888362103"/>
    <n v="0"/>
  </r>
  <r>
    <n v="4"/>
    <n v="4201"/>
    <s v="Coquimbo"/>
    <s v="Illapel"/>
    <x v="4"/>
    <x v="4"/>
    <n v="2"/>
    <s v="Vida"/>
    <n v="2"/>
    <s v="Violencia intrafamiliar"/>
    <s v="Si sufrió antes o durante el año pasado"/>
    <n v="270107"/>
    <s v="Atenciones médicas"/>
    <n v="270107007"/>
    <s v="Violencia Intrafamiliar"/>
    <n v="0"/>
    <n v="6232.5063781322933"/>
    <n v="0"/>
  </r>
  <r>
    <n v="4"/>
    <n v="4202"/>
    <s v="Coquimbo"/>
    <s v="Canela"/>
    <x v="4"/>
    <x v="4"/>
    <n v="1"/>
    <s v="Año"/>
    <n v="2"/>
    <s v="Violencia intrafamiliar"/>
    <s v="No sufrió el año pasado"/>
    <n v="270107"/>
    <s v="Atenciones médicas"/>
    <n v="270107007"/>
    <s v="Violencia Intrafamiliar"/>
    <n v="0"/>
    <n v="37951.921952660428"/>
    <n v="0"/>
  </r>
  <r>
    <n v="4"/>
    <n v="4202"/>
    <s v="Coquimbo"/>
    <s v="Canela"/>
    <x v="4"/>
    <x v="4"/>
    <n v="2"/>
    <s v="Vida"/>
    <n v="2"/>
    <s v="Violencia intrafamiliar"/>
    <s v="No sufrió antes ni durante el año pasado"/>
    <n v="270107"/>
    <s v="Atenciones médicas"/>
    <n v="270107007"/>
    <s v="Violencia Intrafamiliar"/>
    <n v="0"/>
    <n v="37951.921952660428"/>
    <n v="0"/>
  </r>
  <r>
    <n v="4"/>
    <n v="4203"/>
    <s v="Coquimbo"/>
    <s v="Los Vilos"/>
    <x v="4"/>
    <x v="4"/>
    <n v="1"/>
    <s v="Año"/>
    <n v="2"/>
    <s v="Violencia intrafamiliar"/>
    <s v="No sufrió el año pasado"/>
    <n v="270107"/>
    <s v="Atenciones médicas"/>
    <n v="270107007"/>
    <s v="Violencia Intrafamiliar"/>
    <n v="0"/>
    <n v="123372.14495404149"/>
    <n v="0"/>
  </r>
  <r>
    <n v="4"/>
    <n v="4203"/>
    <s v="Coquimbo"/>
    <s v="Los Vilos"/>
    <x v="4"/>
    <x v="4"/>
    <n v="1"/>
    <s v="Año"/>
    <n v="2"/>
    <s v="Violencia intrafamiliar"/>
    <s v="Si sufrió el año pasado"/>
    <n v="270107"/>
    <s v="Atenciones médicas"/>
    <n v="270107007"/>
    <s v="Violencia Intrafamiliar"/>
    <n v="0"/>
    <n v="39663.197389047396"/>
    <n v="0"/>
  </r>
  <r>
    <n v="4"/>
    <n v="4203"/>
    <s v="Coquimbo"/>
    <s v="Los Vilos"/>
    <x v="4"/>
    <x v="4"/>
    <n v="2"/>
    <s v="Vida"/>
    <n v="2"/>
    <s v="Violencia intrafamiliar"/>
    <s v="No sufrió antes ni durante el año pasado"/>
    <n v="270107"/>
    <s v="Atenciones médicas"/>
    <n v="270107007"/>
    <s v="Violencia Intrafamiliar"/>
    <n v="0"/>
    <n v="123372.14495404149"/>
    <n v="0"/>
  </r>
  <r>
    <n v="4"/>
    <n v="4203"/>
    <s v="Coquimbo"/>
    <s v="Los Vilos"/>
    <x v="4"/>
    <x v="4"/>
    <n v="2"/>
    <s v="Vida"/>
    <n v="2"/>
    <s v="Violencia intrafamiliar"/>
    <s v="Si sufrió antes o durante el año pasado"/>
    <n v="270107"/>
    <s v="Atenciones médicas"/>
    <n v="270107007"/>
    <s v="Violencia Intrafamiliar"/>
    <n v="0"/>
    <n v="39663.197389047396"/>
    <n v="0"/>
  </r>
  <r>
    <n v="4"/>
    <n v="4301"/>
    <s v="Coquimbo"/>
    <s v="Ovalle"/>
    <x v="4"/>
    <x v="4"/>
    <n v="1"/>
    <s v="Año"/>
    <n v="2"/>
    <s v="Violencia intrafamiliar"/>
    <s v="No sufrió el año pasado"/>
    <n v="270107"/>
    <s v="Atenciones médicas"/>
    <n v="270107007"/>
    <s v="Violencia Intrafamiliar"/>
    <n v="37408.682214105087"/>
    <n v="34684.968526349636"/>
    <n v="35701.789762060398"/>
  </r>
  <r>
    <n v="4"/>
    <n v="4301"/>
    <s v="Coquimbo"/>
    <s v="Ovalle"/>
    <x v="4"/>
    <x v="4"/>
    <n v="1"/>
    <s v="Año"/>
    <n v="2"/>
    <s v="Violencia intrafamiliar"/>
    <s v="Si sufrió el año pasado"/>
    <n v="270107"/>
    <s v="Atenciones médicas"/>
    <n v="270107007"/>
    <s v="Violencia Intrafamiliar"/>
    <n v="6699.5644844057324"/>
    <n v="12995.264244942793"/>
    <n v="25558.431841347316"/>
  </r>
  <r>
    <n v="4"/>
    <n v="4301"/>
    <s v="Coquimbo"/>
    <s v="Ovalle"/>
    <x v="4"/>
    <x v="4"/>
    <n v="2"/>
    <s v="Vida"/>
    <n v="2"/>
    <s v="Violencia intrafamiliar"/>
    <s v="No sufrió antes ni durante el año pasado"/>
    <n v="270107"/>
    <s v="Atenciones médicas"/>
    <n v="270107007"/>
    <s v="Violencia Intrafamiliar"/>
    <n v="30596.726608597921"/>
    <n v="22961.359658259746"/>
    <n v="27286.174491998219"/>
  </r>
  <r>
    <n v="4"/>
    <n v="4301"/>
    <s v="Coquimbo"/>
    <s v="Ovalle"/>
    <x v="4"/>
    <x v="4"/>
    <n v="2"/>
    <s v="Vida"/>
    <n v="2"/>
    <s v="Violencia intrafamiliar"/>
    <s v="Si sufrió antes o durante el año pasado"/>
    <n v="270107"/>
    <s v="Atenciones médicas"/>
    <n v="270107007"/>
    <s v="Violencia Intrafamiliar"/>
    <n v="13511.520089912898"/>
    <n v="24718.873113032674"/>
    <n v="33974.047111409498"/>
  </r>
  <r>
    <n v="4"/>
    <n v="4302"/>
    <s v="Coquimbo"/>
    <s v="Combarbalá"/>
    <x v="4"/>
    <x v="4"/>
    <n v="1"/>
    <s v="Año"/>
    <n v="2"/>
    <s v="Violencia intrafamiliar"/>
    <s v="No sufrió el año pasado"/>
    <n v="270107"/>
    <s v="Atenciones médicas"/>
    <n v="270107007"/>
    <s v="Violencia Intrafamiliar"/>
    <n v="0"/>
    <n v="21836.953561228798"/>
    <n v="0"/>
  </r>
  <r>
    <n v="4"/>
    <n v="4302"/>
    <s v="Coquimbo"/>
    <s v="Combarbalá"/>
    <x v="4"/>
    <x v="4"/>
    <n v="1"/>
    <s v="Año"/>
    <n v="2"/>
    <s v="Violencia intrafamiliar"/>
    <s v="Si sufrió el año pasado"/>
    <n v="270107"/>
    <s v="Atenciones médicas"/>
    <n v="270107007"/>
    <s v="Violencia Intrafamiliar"/>
    <n v="0"/>
    <n v="6015.984952712115"/>
    <n v="0"/>
  </r>
  <r>
    <n v="4"/>
    <n v="4302"/>
    <s v="Coquimbo"/>
    <s v="Combarbalá"/>
    <x v="4"/>
    <x v="4"/>
    <n v="2"/>
    <s v="Vida"/>
    <n v="2"/>
    <s v="Violencia intrafamiliar"/>
    <s v="No sufrió antes ni durante el año pasado"/>
    <n v="270107"/>
    <s v="Atenciones médicas"/>
    <n v="270107007"/>
    <s v="Violencia Intrafamiliar"/>
    <n v="0"/>
    <n v="21836.953561228798"/>
    <n v="0"/>
  </r>
  <r>
    <n v="4"/>
    <n v="4302"/>
    <s v="Coquimbo"/>
    <s v="Combarbalá"/>
    <x v="4"/>
    <x v="4"/>
    <n v="2"/>
    <s v="Vida"/>
    <n v="2"/>
    <s v="Violencia intrafamiliar"/>
    <s v="Si sufrió antes o durante el año pasado"/>
    <n v="270107"/>
    <s v="Atenciones médicas"/>
    <n v="270107007"/>
    <s v="Violencia Intrafamiliar"/>
    <n v="0"/>
    <n v="6015.984952712115"/>
    <n v="0"/>
  </r>
  <r>
    <n v="4"/>
    <n v="4303"/>
    <s v="Coquimbo"/>
    <s v="Monte Patria"/>
    <x v="4"/>
    <x v="4"/>
    <n v="1"/>
    <s v="Año"/>
    <n v="2"/>
    <s v="Violencia intrafamiliar"/>
    <s v="No sufrió el año pasado"/>
    <n v="270107"/>
    <s v="Atenciones médicas"/>
    <n v="270107007"/>
    <s v="Violencia Intrafamiliar"/>
    <n v="0"/>
    <n v="37505.055539375862"/>
    <n v="51686.779852207437"/>
  </r>
  <r>
    <n v="4"/>
    <n v="4303"/>
    <s v="Coquimbo"/>
    <s v="Monte Patria"/>
    <x v="4"/>
    <x v="4"/>
    <n v="1"/>
    <s v="Año"/>
    <n v="2"/>
    <s v="Violencia intrafamiliar"/>
    <s v="Si sufrió el año pasado"/>
    <n v="270107"/>
    <s v="Atenciones médicas"/>
    <n v="270107007"/>
    <s v="Violencia Intrafamiliar"/>
    <n v="0"/>
    <n v="0"/>
    <n v="16019.665812365738"/>
  </r>
  <r>
    <n v="4"/>
    <n v="4303"/>
    <s v="Coquimbo"/>
    <s v="Monte Patria"/>
    <x v="4"/>
    <x v="4"/>
    <n v="2"/>
    <s v="Vida"/>
    <n v="2"/>
    <s v="Violencia intrafamiliar"/>
    <s v="No sufrió antes ni durante el año pasado"/>
    <n v="270107"/>
    <s v="Atenciones médicas"/>
    <n v="270107007"/>
    <s v="Violencia Intrafamiliar"/>
    <n v="0"/>
    <n v="37505.055539375862"/>
    <n v="48762.127180064657"/>
  </r>
  <r>
    <n v="4"/>
    <n v="4303"/>
    <s v="Coquimbo"/>
    <s v="Monte Patria"/>
    <x v="4"/>
    <x v="4"/>
    <n v="2"/>
    <s v="Vida"/>
    <n v="2"/>
    <s v="Violencia intrafamiliar"/>
    <s v="Si sufrió antes o durante el año pasado"/>
    <n v="270107"/>
    <s v="Atenciones médicas"/>
    <n v="270107007"/>
    <s v="Violencia Intrafamiliar"/>
    <n v="0"/>
    <n v="0"/>
    <n v="18944.31848450852"/>
  </r>
  <r>
    <n v="5"/>
    <n v="5101"/>
    <s v="Valparaíso"/>
    <s v="Valparaíso"/>
    <x v="4"/>
    <x v="4"/>
    <n v="1"/>
    <s v="Año"/>
    <n v="2"/>
    <s v="Violencia intrafamiliar"/>
    <s v="No sufrió el año pasado"/>
    <n v="270107"/>
    <s v="Atenciones médicas"/>
    <n v="270107007"/>
    <s v="Violencia Intrafamiliar"/>
    <n v="39752.230902494033"/>
    <n v="25154.970834869757"/>
    <n v="51910.775017229927"/>
  </r>
  <r>
    <n v="5"/>
    <n v="5101"/>
    <s v="Valparaíso"/>
    <s v="Valparaíso"/>
    <x v="4"/>
    <x v="4"/>
    <n v="1"/>
    <s v="Año"/>
    <n v="2"/>
    <s v="Violencia intrafamiliar"/>
    <s v="Si sufrió el año pasado"/>
    <n v="270107"/>
    <s v="Atenciones médicas"/>
    <n v="270107007"/>
    <s v="Violencia Intrafamiliar"/>
    <n v="21995.227666459647"/>
    <n v="28586.087297553131"/>
    <n v="30405.829626903451"/>
  </r>
  <r>
    <n v="5"/>
    <n v="5101"/>
    <s v="Valparaíso"/>
    <s v="Valparaíso"/>
    <x v="4"/>
    <x v="4"/>
    <n v="2"/>
    <s v="Vida"/>
    <n v="2"/>
    <s v="Violencia intrafamiliar"/>
    <s v="No sufrió antes ni durante el año pasado"/>
    <n v="270107"/>
    <s v="Atenciones médicas"/>
    <n v="270107007"/>
    <s v="Violencia Intrafamiliar"/>
    <n v="38385.905272447948"/>
    <n v="24406.054656798289"/>
    <n v="48600.123532556652"/>
  </r>
  <r>
    <n v="5"/>
    <n v="5101"/>
    <s v="Valparaíso"/>
    <s v="Valparaíso"/>
    <x v="4"/>
    <x v="4"/>
    <n v="2"/>
    <s v="Vida"/>
    <n v="2"/>
    <s v="Violencia intrafamiliar"/>
    <s v="Si sufrió antes o durante el año pasado"/>
    <n v="270107"/>
    <s v="Atenciones médicas"/>
    <n v="270107007"/>
    <s v="Violencia Intrafamiliar"/>
    <n v="23361.553296505735"/>
    <n v="29335.003475624595"/>
    <n v="33716.48111157673"/>
  </r>
  <r>
    <n v="5"/>
    <n v="5102"/>
    <s v="Valparaíso"/>
    <s v="Casablanca"/>
    <x v="4"/>
    <x v="4"/>
    <n v="1"/>
    <s v="Año"/>
    <n v="2"/>
    <s v="Violencia intrafamiliar"/>
    <s v="No sufrió el año pasado"/>
    <n v="270107"/>
    <s v="Atenciones médicas"/>
    <n v="270107007"/>
    <s v="Violencia Intrafamiliar"/>
    <n v="0"/>
    <n v="199192.05021049012"/>
    <n v="0"/>
  </r>
  <r>
    <n v="5"/>
    <n v="5102"/>
    <s v="Valparaíso"/>
    <s v="Casablanca"/>
    <x v="4"/>
    <x v="4"/>
    <n v="1"/>
    <s v="Año"/>
    <n v="2"/>
    <s v="Violencia intrafamiliar"/>
    <s v="Si sufrió el año pasado"/>
    <n v="270107"/>
    <s v="Atenciones médicas"/>
    <n v="270107007"/>
    <s v="Violencia Intrafamiliar"/>
    <n v="0"/>
    <n v="23856.273387789606"/>
    <n v="0"/>
  </r>
  <r>
    <n v="5"/>
    <n v="5102"/>
    <s v="Valparaíso"/>
    <s v="Casablanca"/>
    <x v="4"/>
    <x v="4"/>
    <n v="2"/>
    <s v="Vida"/>
    <n v="2"/>
    <s v="Violencia intrafamiliar"/>
    <s v="No sufrió antes ni durante el año pasado"/>
    <n v="270107"/>
    <s v="Atenciones médicas"/>
    <n v="270107007"/>
    <s v="Violencia Intrafamiliar"/>
    <n v="0"/>
    <n v="187413.01295019221"/>
    <n v="0"/>
  </r>
  <r>
    <n v="5"/>
    <n v="5102"/>
    <s v="Valparaíso"/>
    <s v="Casablanca"/>
    <x v="4"/>
    <x v="4"/>
    <n v="2"/>
    <s v="Vida"/>
    <n v="2"/>
    <s v="Violencia intrafamiliar"/>
    <s v="Si sufrió antes o durante el año pasado"/>
    <n v="270107"/>
    <s v="Atenciones médicas"/>
    <n v="270107007"/>
    <s v="Violencia Intrafamiliar"/>
    <n v="0"/>
    <n v="35635.310648087521"/>
    <n v="0"/>
  </r>
  <r>
    <n v="5"/>
    <n v="5103"/>
    <s v="Valparaíso"/>
    <s v="Concón"/>
    <x v="4"/>
    <x v="4"/>
    <n v="1"/>
    <s v="Año"/>
    <n v="2"/>
    <s v="Violencia intrafamiliar"/>
    <s v="No sufrió el año pasado"/>
    <n v="270107"/>
    <s v="Atenciones médicas"/>
    <n v="270107007"/>
    <s v="Violencia Intrafamiliar"/>
    <n v="0"/>
    <n v="64500.780050088782"/>
    <n v="151805.164404515"/>
  </r>
  <r>
    <n v="5"/>
    <n v="5103"/>
    <s v="Valparaíso"/>
    <s v="Concón"/>
    <x v="4"/>
    <x v="4"/>
    <n v="1"/>
    <s v="Año"/>
    <n v="2"/>
    <s v="Violencia intrafamiliar"/>
    <s v="Si sufrió el año pasado"/>
    <n v="270107"/>
    <s v="Atenciones médicas"/>
    <n v="270107007"/>
    <s v="Violencia Intrafamiliar"/>
    <n v="0"/>
    <n v="15068.471103263091"/>
    <n v="3828.0919830798284"/>
  </r>
  <r>
    <n v="5"/>
    <n v="5103"/>
    <s v="Valparaíso"/>
    <s v="Concón"/>
    <x v="4"/>
    <x v="4"/>
    <n v="2"/>
    <s v="Vida"/>
    <n v="2"/>
    <s v="Violencia intrafamiliar"/>
    <s v="No sufrió antes ni durante el año pasado"/>
    <n v="270107"/>
    <s v="Atenciones médicas"/>
    <n v="270107007"/>
    <s v="Violencia Intrafamiliar"/>
    <n v="0"/>
    <n v="49526.485454201626"/>
    <n v="125284.70057395876"/>
  </r>
  <r>
    <n v="5"/>
    <n v="5103"/>
    <s v="Valparaíso"/>
    <s v="Concón"/>
    <x v="4"/>
    <x v="4"/>
    <n v="2"/>
    <s v="Vida"/>
    <n v="2"/>
    <s v="Violencia intrafamiliar"/>
    <s v="Si sufrió antes o durante el año pasado"/>
    <n v="270107"/>
    <s v="Atenciones médicas"/>
    <n v="270107007"/>
    <s v="Violencia Intrafamiliar"/>
    <n v="0"/>
    <n v="30042.765699150241"/>
    <n v="30348.555813636078"/>
  </r>
  <r>
    <n v="5"/>
    <n v="5105"/>
    <s v="Valparaíso"/>
    <s v="Puchuncaví"/>
    <x v="4"/>
    <x v="4"/>
    <n v="1"/>
    <s v="Año"/>
    <n v="2"/>
    <s v="Violencia intrafamiliar"/>
    <s v="No sufrió el año pasado"/>
    <n v="270107"/>
    <s v="Atenciones médicas"/>
    <n v="270107007"/>
    <s v="Violencia Intrafamiliar"/>
    <n v="0"/>
    <n v="165726.45899616179"/>
    <n v="0"/>
  </r>
  <r>
    <n v="5"/>
    <n v="5105"/>
    <s v="Valparaíso"/>
    <s v="Puchuncaví"/>
    <x v="4"/>
    <x v="4"/>
    <n v="2"/>
    <s v="Vida"/>
    <n v="2"/>
    <s v="Violencia intrafamiliar"/>
    <s v="No sufrió antes ni durante el año pasado"/>
    <n v="270107"/>
    <s v="Atenciones médicas"/>
    <n v="270107007"/>
    <s v="Violencia Intrafamiliar"/>
    <n v="0"/>
    <n v="153376.88939716955"/>
    <n v="0"/>
  </r>
  <r>
    <n v="5"/>
    <n v="5105"/>
    <s v="Valparaíso"/>
    <s v="Puchuncaví"/>
    <x v="4"/>
    <x v="4"/>
    <n v="2"/>
    <s v="Vida"/>
    <n v="2"/>
    <s v="Violencia intrafamiliar"/>
    <s v="Si sufrió antes o durante el año pasado"/>
    <n v="270107"/>
    <s v="Atenciones médicas"/>
    <n v="270107007"/>
    <s v="Violencia Intrafamiliar"/>
    <n v="0"/>
    <n v="12349.569598992231"/>
    <n v="0"/>
  </r>
  <r>
    <n v="5"/>
    <n v="5107"/>
    <s v="Valparaíso"/>
    <s v="Quintero"/>
    <x v="4"/>
    <x v="4"/>
    <n v="1"/>
    <s v="Año"/>
    <n v="2"/>
    <s v="Violencia intrafamiliar"/>
    <s v="No sufrió el año pasado"/>
    <n v="270107"/>
    <s v="Atenciones médicas"/>
    <n v="270107007"/>
    <s v="Violencia Intrafamiliar"/>
    <n v="0"/>
    <n v="85076.622983416761"/>
    <n v="0"/>
  </r>
  <r>
    <n v="5"/>
    <n v="5107"/>
    <s v="Valparaíso"/>
    <s v="Quintero"/>
    <x v="4"/>
    <x v="4"/>
    <n v="2"/>
    <s v="Vida"/>
    <n v="2"/>
    <s v="Violencia intrafamiliar"/>
    <s v="No sufrió antes ni durante el año pasado"/>
    <n v="270107"/>
    <s v="Atenciones médicas"/>
    <n v="270107007"/>
    <s v="Violencia Intrafamiliar"/>
    <n v="0"/>
    <n v="85076.622983416761"/>
    <n v="0"/>
  </r>
  <r>
    <n v="5"/>
    <n v="5109"/>
    <s v="Valparaíso"/>
    <s v="Viña del Mar"/>
    <x v="4"/>
    <x v="4"/>
    <n v="1"/>
    <s v="Año"/>
    <n v="2"/>
    <s v="Violencia intrafamiliar"/>
    <s v="No sufrió el año pasado"/>
    <n v="270107"/>
    <s v="Atenciones médicas"/>
    <n v="270107007"/>
    <s v="Violencia Intrafamiliar"/>
    <n v="52296.137715619348"/>
    <n v="48634.042837176014"/>
    <n v="38237.669515581038"/>
  </r>
  <r>
    <n v="5"/>
    <n v="5109"/>
    <s v="Valparaíso"/>
    <s v="Viña del Mar"/>
    <x v="4"/>
    <x v="4"/>
    <n v="1"/>
    <s v="Año"/>
    <n v="2"/>
    <s v="Violencia intrafamiliar"/>
    <s v="Si sufrió el año pasado"/>
    <n v="270107"/>
    <s v="Atenciones médicas"/>
    <n v="270107007"/>
    <s v="Violencia Intrafamiliar"/>
    <n v="7218.6054129304348"/>
    <n v="8473.6543804726261"/>
    <n v="17250.734627710655"/>
  </r>
  <r>
    <n v="5"/>
    <n v="5109"/>
    <s v="Valparaíso"/>
    <s v="Viña del Mar"/>
    <x v="4"/>
    <x v="4"/>
    <n v="2"/>
    <s v="Vida"/>
    <n v="2"/>
    <s v="Violencia intrafamiliar"/>
    <s v="No sufrió antes ni durante el año pasado"/>
    <n v="270107"/>
    <s v="Atenciones médicas"/>
    <n v="270107007"/>
    <s v="Violencia Intrafamiliar"/>
    <n v="43076.491129555863"/>
    <n v="43310.718870556011"/>
    <n v="26847.69686955693"/>
  </r>
  <r>
    <n v="5"/>
    <n v="5109"/>
    <s v="Valparaíso"/>
    <s v="Viña del Mar"/>
    <x v="4"/>
    <x v="4"/>
    <n v="2"/>
    <s v="Vida"/>
    <n v="2"/>
    <s v="Violencia intrafamiliar"/>
    <s v="Si sufrió antes o durante el año pasado"/>
    <n v="270107"/>
    <s v="Atenciones médicas"/>
    <n v="270107007"/>
    <s v="Violencia Intrafamiliar"/>
    <n v="16438.251998993921"/>
    <n v="13796.978347092625"/>
    <n v="28640.707273734763"/>
  </r>
  <r>
    <n v="5"/>
    <n v="5301"/>
    <s v="Valparaíso"/>
    <s v="Los Andes"/>
    <x v="4"/>
    <x v="4"/>
    <n v="1"/>
    <s v="Año"/>
    <n v="2"/>
    <s v="Violencia intrafamiliar"/>
    <s v="No sufrió el año pasado"/>
    <n v="270107"/>
    <s v="Atenciones médicas"/>
    <n v="270107007"/>
    <s v="Violencia Intrafamiliar"/>
    <n v="47989.972515026129"/>
    <n v="10578.238898388081"/>
    <n v="79608.773054874837"/>
  </r>
  <r>
    <n v="5"/>
    <n v="5301"/>
    <s v="Valparaíso"/>
    <s v="Los Andes"/>
    <x v="4"/>
    <x v="4"/>
    <n v="1"/>
    <s v="Año"/>
    <n v="2"/>
    <s v="Violencia intrafamiliar"/>
    <s v="Si sufrió el año pasado"/>
    <n v="270107"/>
    <s v="Atenciones médicas"/>
    <n v="270107007"/>
    <s v="Violencia Intrafamiliar"/>
    <n v="8203.2075870609206"/>
    <n v="2240.1989429890332"/>
    <n v="0"/>
  </r>
  <r>
    <n v="5"/>
    <n v="5301"/>
    <s v="Valparaíso"/>
    <s v="Los Andes"/>
    <x v="4"/>
    <x v="4"/>
    <n v="2"/>
    <s v="Vida"/>
    <n v="2"/>
    <s v="Violencia intrafamiliar"/>
    <s v="No sufrió antes ni durante el año pasado"/>
    <n v="270107"/>
    <s v="Atenciones médicas"/>
    <n v="270107007"/>
    <s v="Violencia Intrafamiliar"/>
    <n v="40605.27349059168"/>
    <n v="0"/>
    <n v="46193.741811571541"/>
  </r>
  <r>
    <n v="5"/>
    <n v="5301"/>
    <s v="Valparaíso"/>
    <s v="Los Andes"/>
    <x v="4"/>
    <x v="4"/>
    <n v="2"/>
    <s v="Vida"/>
    <n v="2"/>
    <s v="Violencia intrafamiliar"/>
    <s v="Si sufrió antes o durante el año pasado"/>
    <n v="270107"/>
    <s v="Atenciones médicas"/>
    <n v="270107007"/>
    <s v="Violencia Intrafamiliar"/>
    <n v="15587.906611495364"/>
    <n v="12818.437841377116"/>
    <n v="33415.031243303296"/>
  </r>
  <r>
    <n v="5"/>
    <n v="5302"/>
    <s v="Valparaíso"/>
    <s v="Calle Larga"/>
    <x v="4"/>
    <x v="4"/>
    <n v="1"/>
    <s v="Año"/>
    <n v="2"/>
    <s v="Violencia intrafamiliar"/>
    <s v="No sufrió el año pasado"/>
    <n v="270107"/>
    <s v="Atenciones médicas"/>
    <n v="270107007"/>
    <s v="Violencia Intrafamiliar"/>
    <n v="0"/>
    <n v="63465.44477576849"/>
    <n v="0"/>
  </r>
  <r>
    <n v="5"/>
    <n v="5302"/>
    <s v="Valparaíso"/>
    <s v="Calle Larga"/>
    <x v="4"/>
    <x v="4"/>
    <n v="1"/>
    <s v="Año"/>
    <n v="2"/>
    <s v="Violencia intrafamiliar"/>
    <s v="Si sufrió el año pasado"/>
    <n v="270107"/>
    <s v="Atenciones médicas"/>
    <n v="270107007"/>
    <s v="Violencia Intrafamiliar"/>
    <n v="0"/>
    <n v="21282.939197521737"/>
    <n v="0"/>
  </r>
  <r>
    <n v="5"/>
    <n v="5302"/>
    <s v="Valparaíso"/>
    <s v="Calle Larga"/>
    <x v="4"/>
    <x v="4"/>
    <n v="2"/>
    <s v="Vida"/>
    <n v="2"/>
    <s v="Violencia intrafamiliar"/>
    <s v="No sufrió antes ni durante el año pasado"/>
    <n v="270107"/>
    <s v="Atenciones médicas"/>
    <n v="270107007"/>
    <s v="Violencia Intrafamiliar"/>
    <n v="0"/>
    <n v="63465.44477576849"/>
    <n v="0"/>
  </r>
  <r>
    <n v="5"/>
    <n v="5302"/>
    <s v="Valparaíso"/>
    <s v="Calle Larga"/>
    <x v="4"/>
    <x v="4"/>
    <n v="2"/>
    <s v="Vida"/>
    <n v="2"/>
    <s v="Violencia intrafamiliar"/>
    <s v="Si sufrió antes o durante el año pasado"/>
    <n v="270107"/>
    <s v="Atenciones médicas"/>
    <n v="270107007"/>
    <s v="Violencia Intrafamiliar"/>
    <n v="0"/>
    <n v="21282.939197521737"/>
    <n v="0"/>
  </r>
  <r>
    <n v="5"/>
    <n v="5402"/>
    <s v="Valparaíso"/>
    <s v="Cabildo"/>
    <x v="4"/>
    <x v="4"/>
    <n v="1"/>
    <s v="Año"/>
    <n v="2"/>
    <s v="Violencia intrafamiliar"/>
    <s v="No sufrió el año pasado"/>
    <n v="270107"/>
    <s v="Atenciones médicas"/>
    <n v="270107007"/>
    <s v="Violencia Intrafamiliar"/>
    <n v="0"/>
    <n v="159338.52883778224"/>
    <n v="0"/>
  </r>
  <r>
    <n v="5"/>
    <n v="5402"/>
    <s v="Valparaíso"/>
    <s v="Cabildo"/>
    <x v="4"/>
    <x v="4"/>
    <n v="1"/>
    <s v="Año"/>
    <n v="2"/>
    <s v="Violencia intrafamiliar"/>
    <s v="Si sufrió el año pasado"/>
    <n v="270107"/>
    <s v="Atenciones médicas"/>
    <n v="270107007"/>
    <s v="Violencia Intrafamiliar"/>
    <n v="0"/>
    <n v="16053.311107969139"/>
    <n v="0"/>
  </r>
  <r>
    <n v="5"/>
    <n v="5402"/>
    <s v="Valparaíso"/>
    <s v="Cabildo"/>
    <x v="4"/>
    <x v="4"/>
    <n v="2"/>
    <s v="Vida"/>
    <n v="2"/>
    <s v="Violencia intrafamiliar"/>
    <s v="No sufrió antes ni durante el año pasado"/>
    <n v="270107"/>
    <s v="Atenciones médicas"/>
    <n v="270107007"/>
    <s v="Violencia Intrafamiliar"/>
    <n v="0"/>
    <n v="159338.52883778224"/>
    <n v="0"/>
  </r>
  <r>
    <n v="5"/>
    <n v="5402"/>
    <s v="Valparaíso"/>
    <s v="Cabildo"/>
    <x v="4"/>
    <x v="4"/>
    <n v="2"/>
    <s v="Vida"/>
    <n v="2"/>
    <s v="Violencia intrafamiliar"/>
    <s v="Si sufrió antes o durante el año pasado"/>
    <n v="270107"/>
    <s v="Atenciones médicas"/>
    <n v="270107007"/>
    <s v="Violencia Intrafamiliar"/>
    <n v="0"/>
    <n v="16053.311107969139"/>
    <n v="0"/>
  </r>
  <r>
    <n v="5"/>
    <n v="5403"/>
    <s v="Valparaíso"/>
    <s v="Papudo"/>
    <x v="4"/>
    <x v="4"/>
    <n v="1"/>
    <s v="Año"/>
    <n v="2"/>
    <s v="Violencia intrafamiliar"/>
    <s v="No sufrió el año pasado"/>
    <n v="270107"/>
    <s v="Atenciones médicas"/>
    <n v="270107007"/>
    <s v="Violencia Intrafamiliar"/>
    <n v="0"/>
    <n v="90642.770224907683"/>
    <n v="0"/>
  </r>
  <r>
    <n v="5"/>
    <n v="5403"/>
    <s v="Valparaíso"/>
    <s v="Papudo"/>
    <x v="4"/>
    <x v="4"/>
    <n v="1"/>
    <s v="Año"/>
    <n v="2"/>
    <s v="Violencia intrafamiliar"/>
    <s v="Si sufrió el año pasado"/>
    <n v="270107"/>
    <s v="Atenciones médicas"/>
    <n v="270107007"/>
    <s v="Violencia Intrafamiliar"/>
    <n v="0"/>
    <n v="39490.433031218527"/>
    <n v="0"/>
  </r>
  <r>
    <n v="5"/>
    <n v="5403"/>
    <s v="Valparaíso"/>
    <s v="Papudo"/>
    <x v="4"/>
    <x v="4"/>
    <n v="2"/>
    <s v="Vida"/>
    <n v="2"/>
    <s v="Violencia intrafamiliar"/>
    <s v="No sufrió antes ni durante el año pasado"/>
    <n v="270107"/>
    <s v="Atenciones médicas"/>
    <n v="270107007"/>
    <s v="Violencia Intrafamiliar"/>
    <n v="0"/>
    <n v="90642.770224907683"/>
    <n v="0"/>
  </r>
  <r>
    <n v="5"/>
    <n v="5403"/>
    <s v="Valparaíso"/>
    <s v="Papudo"/>
    <x v="4"/>
    <x v="4"/>
    <n v="2"/>
    <s v="Vida"/>
    <n v="2"/>
    <s v="Violencia intrafamiliar"/>
    <s v="Si sufrió antes o durante el año pasado"/>
    <n v="270107"/>
    <s v="Atenciones médicas"/>
    <n v="270107007"/>
    <s v="Violencia Intrafamiliar"/>
    <n v="0"/>
    <n v="39490.433031218527"/>
    <n v="0"/>
  </r>
  <r>
    <n v="5"/>
    <n v="5404"/>
    <s v="Valparaíso"/>
    <s v="Petorca"/>
    <x v="4"/>
    <x v="4"/>
    <n v="1"/>
    <s v="Año"/>
    <n v="2"/>
    <s v="Violencia intrafamiliar"/>
    <s v="No sufrió el año pasado"/>
    <n v="270107"/>
    <s v="Atenciones médicas"/>
    <n v="270107007"/>
    <s v="Violencia Intrafamiliar"/>
    <n v="0"/>
    <n v="78548.079838503836"/>
    <n v="0"/>
  </r>
  <r>
    <n v="5"/>
    <n v="5404"/>
    <s v="Valparaíso"/>
    <s v="Petorca"/>
    <x v="4"/>
    <x v="4"/>
    <n v="1"/>
    <s v="Año"/>
    <n v="2"/>
    <s v="Violencia intrafamiliar"/>
    <s v="Si sufrió el año pasado"/>
    <n v="270107"/>
    <s v="Atenciones médicas"/>
    <n v="270107007"/>
    <s v="Violencia Intrafamiliar"/>
    <n v="0"/>
    <n v="31777.68612084967"/>
    <n v="0"/>
  </r>
  <r>
    <n v="5"/>
    <n v="5404"/>
    <s v="Valparaíso"/>
    <s v="Petorca"/>
    <x v="4"/>
    <x v="4"/>
    <n v="2"/>
    <s v="Vida"/>
    <n v="2"/>
    <s v="Violencia intrafamiliar"/>
    <s v="No sufrió antes ni durante el año pasado"/>
    <n v="270107"/>
    <s v="Atenciones médicas"/>
    <n v="270107007"/>
    <s v="Violencia Intrafamiliar"/>
    <n v="0"/>
    <n v="78548.079838503836"/>
    <n v="0"/>
  </r>
  <r>
    <n v="5"/>
    <n v="5404"/>
    <s v="Valparaíso"/>
    <s v="Petorca"/>
    <x v="4"/>
    <x v="4"/>
    <n v="2"/>
    <s v="Vida"/>
    <n v="2"/>
    <s v="Violencia intrafamiliar"/>
    <s v="Si sufrió antes o durante el año pasado"/>
    <n v="270107"/>
    <s v="Atenciones médicas"/>
    <n v="270107007"/>
    <s v="Violencia Intrafamiliar"/>
    <n v="0"/>
    <n v="31777.68612084967"/>
    <n v="0"/>
  </r>
  <r>
    <n v="5"/>
    <n v="5405"/>
    <s v="Valparaíso"/>
    <s v="Zapallar"/>
    <x v="4"/>
    <x v="4"/>
    <n v="1"/>
    <s v="Año"/>
    <n v="2"/>
    <s v="Violencia intrafamiliar"/>
    <s v="No sufrió el año pasado"/>
    <n v="270107"/>
    <s v="Atenciones médicas"/>
    <n v="270107007"/>
    <s v="Violencia Intrafamiliar"/>
    <n v="0"/>
    <n v="276642.40130080644"/>
    <n v="0"/>
  </r>
  <r>
    <n v="5"/>
    <n v="5405"/>
    <s v="Valparaíso"/>
    <s v="Zapallar"/>
    <x v="4"/>
    <x v="4"/>
    <n v="2"/>
    <s v="Vida"/>
    <n v="2"/>
    <s v="Violencia intrafamiliar"/>
    <s v="No sufrió antes ni durante el año pasado"/>
    <n v="270107"/>
    <s v="Atenciones médicas"/>
    <n v="270107007"/>
    <s v="Violencia Intrafamiliar"/>
    <n v="0"/>
    <n v="276642.40130080644"/>
    <n v="0"/>
  </r>
  <r>
    <n v="5"/>
    <n v="5501"/>
    <s v="Valparaíso"/>
    <s v="Quillota"/>
    <x v="4"/>
    <x v="4"/>
    <n v="1"/>
    <s v="Año"/>
    <n v="2"/>
    <s v="Violencia intrafamiliar"/>
    <s v="No sufrió el año pasado"/>
    <n v="270107"/>
    <s v="Atenciones médicas"/>
    <n v="270107007"/>
    <s v="Violencia Intrafamiliar"/>
    <n v="47133.352363804042"/>
    <n v="16497.55869113556"/>
    <n v="46740.343391944509"/>
  </r>
  <r>
    <n v="5"/>
    <n v="5501"/>
    <s v="Valparaíso"/>
    <s v="Quillota"/>
    <x v="4"/>
    <x v="4"/>
    <n v="1"/>
    <s v="Año"/>
    <n v="2"/>
    <s v="Violencia intrafamiliar"/>
    <s v="Si sufrió el año pasado"/>
    <n v="270107"/>
    <s v="Atenciones médicas"/>
    <n v="270107007"/>
    <s v="Violencia Intrafamiliar"/>
    <n v="2652.554840693002"/>
    <n v="0"/>
    <n v="27236.005982367766"/>
  </r>
  <r>
    <n v="5"/>
    <n v="5501"/>
    <s v="Valparaíso"/>
    <s v="Quillota"/>
    <x v="4"/>
    <x v="4"/>
    <n v="2"/>
    <s v="Vida"/>
    <n v="2"/>
    <s v="Violencia intrafamiliar"/>
    <s v="No sufrió antes ni durante el año pasado"/>
    <n v="270107"/>
    <s v="Atenciones médicas"/>
    <n v="270107007"/>
    <s v="Violencia Intrafamiliar"/>
    <n v="42713.159570496915"/>
    <n v="11418.00717510898"/>
    <n v="34294.627253300874"/>
  </r>
  <r>
    <n v="5"/>
    <n v="5501"/>
    <s v="Valparaíso"/>
    <s v="Quillota"/>
    <x v="4"/>
    <x v="4"/>
    <n v="2"/>
    <s v="Vida"/>
    <n v="2"/>
    <s v="Violencia intrafamiliar"/>
    <s v="Si sufrió antes o durante el año pasado"/>
    <n v="270107"/>
    <s v="Atenciones médicas"/>
    <n v="270107007"/>
    <s v="Violencia Intrafamiliar"/>
    <n v="7072.7476340001322"/>
    <n v="5079.5515160265804"/>
    <n v="39681.722121011408"/>
  </r>
  <r>
    <n v="5"/>
    <n v="5502"/>
    <s v="Valparaíso"/>
    <s v="Calera"/>
    <x v="4"/>
    <x v="4"/>
    <n v="1"/>
    <s v="Año"/>
    <n v="2"/>
    <s v="Violencia intrafamiliar"/>
    <s v="No sufrió el año pasado"/>
    <n v="270107"/>
    <s v="Atenciones médicas"/>
    <n v="270107007"/>
    <s v="Violencia Intrafamiliar"/>
    <n v="54644.149577804586"/>
    <n v="30640.03206439779"/>
    <n v="66722.385329539495"/>
  </r>
  <r>
    <n v="5"/>
    <n v="5502"/>
    <s v="Valparaíso"/>
    <s v="Calera"/>
    <x v="4"/>
    <x v="4"/>
    <n v="1"/>
    <s v="Año"/>
    <n v="2"/>
    <s v="Violencia intrafamiliar"/>
    <s v="Si sufrió el año pasado"/>
    <n v="270107"/>
    <s v="Atenciones médicas"/>
    <n v="270107007"/>
    <s v="Violencia Intrafamiliar"/>
    <n v="6675.9650180940889"/>
    <n v="0"/>
    <n v="17256.951226790814"/>
  </r>
  <r>
    <n v="5"/>
    <n v="5502"/>
    <s v="Valparaíso"/>
    <s v="Calera"/>
    <x v="4"/>
    <x v="4"/>
    <n v="2"/>
    <s v="Vida"/>
    <n v="2"/>
    <s v="Violencia intrafamiliar"/>
    <s v="No sufrió antes ni durante el año pasado"/>
    <n v="270107"/>
    <s v="Atenciones médicas"/>
    <n v="270107007"/>
    <s v="Violencia Intrafamiliar"/>
    <n v="54644.149577804586"/>
    <n v="30640.03206439779"/>
    <n v="49874.639880123941"/>
  </r>
  <r>
    <n v="5"/>
    <n v="5502"/>
    <s v="Valparaíso"/>
    <s v="Calera"/>
    <x v="4"/>
    <x v="4"/>
    <n v="2"/>
    <s v="Vida"/>
    <n v="2"/>
    <s v="Violencia intrafamiliar"/>
    <s v="Si sufrió antes o durante el año pasado"/>
    <n v="270107"/>
    <s v="Atenciones médicas"/>
    <n v="270107007"/>
    <s v="Violencia Intrafamiliar"/>
    <n v="6675.9650180940889"/>
    <n v="0"/>
    <n v="34104.696676206346"/>
  </r>
  <r>
    <n v="5"/>
    <n v="5504"/>
    <s v="Valparaíso"/>
    <s v="La Cruz"/>
    <x v="4"/>
    <x v="4"/>
    <n v="1"/>
    <s v="Año"/>
    <n v="2"/>
    <s v="Violencia intrafamiliar"/>
    <s v="No sufrió el año pasado"/>
    <n v="270107"/>
    <s v="Atenciones médicas"/>
    <n v="270107007"/>
    <s v="Violencia Intrafamiliar"/>
    <n v="0"/>
    <n v="56233.76846456201"/>
    <n v="195234.13793071342"/>
  </r>
  <r>
    <n v="5"/>
    <n v="5504"/>
    <s v="Valparaíso"/>
    <s v="La Cruz"/>
    <x v="4"/>
    <x v="4"/>
    <n v="1"/>
    <s v="Año"/>
    <n v="2"/>
    <s v="Violencia intrafamiliar"/>
    <s v="Si sufrió el año pasado"/>
    <n v="270107"/>
    <s v="Atenciones médicas"/>
    <n v="270107007"/>
    <s v="Violencia Intrafamiliar"/>
    <n v="0"/>
    <n v="0"/>
    <n v="48026.683757697108"/>
  </r>
  <r>
    <n v="5"/>
    <n v="5504"/>
    <s v="Valparaíso"/>
    <s v="La Cruz"/>
    <x v="4"/>
    <x v="4"/>
    <n v="2"/>
    <s v="Vida"/>
    <n v="2"/>
    <s v="Violencia intrafamiliar"/>
    <s v="No sufrió antes ni durante el año pasado"/>
    <n v="270107"/>
    <s v="Atenciones médicas"/>
    <n v="270107007"/>
    <s v="Violencia Intrafamiliar"/>
    <n v="0"/>
    <n v="56233.76846456201"/>
    <n v="116452.62789207759"/>
  </r>
  <r>
    <n v="5"/>
    <n v="5504"/>
    <s v="Valparaíso"/>
    <s v="La Cruz"/>
    <x v="4"/>
    <x v="4"/>
    <n v="2"/>
    <s v="Vida"/>
    <n v="2"/>
    <s v="Violencia intrafamiliar"/>
    <s v="Si sufrió antes o durante el año pasado"/>
    <n v="270107"/>
    <s v="Atenciones médicas"/>
    <n v="270107007"/>
    <s v="Violencia Intrafamiliar"/>
    <n v="0"/>
    <n v="0"/>
    <n v="126808.19379633298"/>
  </r>
  <r>
    <n v="5"/>
    <n v="5506"/>
    <s v="Valparaíso"/>
    <s v="Nogales"/>
    <x v="4"/>
    <x v="4"/>
    <n v="1"/>
    <s v="Año"/>
    <n v="2"/>
    <s v="Violencia intrafamiliar"/>
    <s v="No sufrió el año pasado"/>
    <n v="270107"/>
    <s v="Atenciones médicas"/>
    <n v="270107007"/>
    <s v="Violencia Intrafamiliar"/>
    <n v="0"/>
    <n v="37400.18801704004"/>
    <n v="0"/>
  </r>
  <r>
    <n v="5"/>
    <n v="5506"/>
    <s v="Valparaíso"/>
    <s v="Nogales"/>
    <x v="4"/>
    <x v="4"/>
    <n v="2"/>
    <s v="Vida"/>
    <n v="2"/>
    <s v="Violencia intrafamiliar"/>
    <s v="No sufrió antes ni durante el año pasado"/>
    <n v="270107"/>
    <s v="Atenciones médicas"/>
    <n v="270107007"/>
    <s v="Violencia Intrafamiliar"/>
    <n v="0"/>
    <n v="37400.18801704004"/>
    <n v="0"/>
  </r>
  <r>
    <n v="5"/>
    <n v="5601"/>
    <s v="Valparaíso"/>
    <s v="San Antonio"/>
    <x v="4"/>
    <x v="4"/>
    <n v="1"/>
    <s v="Año"/>
    <n v="2"/>
    <s v="Violencia intrafamiliar"/>
    <s v="No sufrió el año pasado"/>
    <n v="270107"/>
    <s v="Atenciones médicas"/>
    <n v="270107007"/>
    <s v="Violencia Intrafamiliar"/>
    <n v="55563.589961718419"/>
    <n v="62202.29751121041"/>
    <n v="70681.049562712622"/>
  </r>
  <r>
    <n v="5"/>
    <n v="5601"/>
    <s v="Valparaíso"/>
    <s v="San Antonio"/>
    <x v="4"/>
    <x v="4"/>
    <n v="1"/>
    <s v="Año"/>
    <n v="2"/>
    <s v="Violencia intrafamiliar"/>
    <s v="Si sufrió el año pasado"/>
    <n v="270107"/>
    <s v="Atenciones médicas"/>
    <n v="270107007"/>
    <s v="Violencia Intrafamiliar"/>
    <n v="4615.0574223734584"/>
    <n v="17872.5771292022"/>
    <n v="22740.055115092902"/>
  </r>
  <r>
    <n v="5"/>
    <n v="5601"/>
    <s v="Valparaíso"/>
    <s v="San Antonio"/>
    <x v="4"/>
    <x v="4"/>
    <n v="2"/>
    <s v="Vida"/>
    <n v="2"/>
    <s v="Violencia intrafamiliar"/>
    <s v="No sufrió antes ni durante el año pasado"/>
    <n v="270107"/>
    <s v="Atenciones médicas"/>
    <n v="270107007"/>
    <s v="Violencia Intrafamiliar"/>
    <n v="45610.378562313912"/>
    <n v="62202.29751121041"/>
    <n v="54692.786723129684"/>
  </r>
  <r>
    <n v="5"/>
    <n v="5601"/>
    <s v="Valparaíso"/>
    <s v="San Antonio"/>
    <x v="4"/>
    <x v="4"/>
    <n v="2"/>
    <s v="Vida"/>
    <n v="2"/>
    <s v="Violencia intrafamiliar"/>
    <s v="Si sufrió antes o durante el año pasado"/>
    <n v="270107"/>
    <s v="Atenciones médicas"/>
    <n v="270107007"/>
    <s v="Violencia Intrafamiliar"/>
    <n v="14568.268821777967"/>
    <n v="17872.5771292022"/>
    <n v="38728.317954675826"/>
  </r>
  <r>
    <n v="5"/>
    <n v="5602"/>
    <s v="Valparaíso"/>
    <s v="Algarrobo"/>
    <x v="4"/>
    <x v="4"/>
    <n v="1"/>
    <s v="Año"/>
    <n v="2"/>
    <s v="Violencia intrafamiliar"/>
    <s v="No sufrió el año pasado"/>
    <n v="270107"/>
    <s v="Atenciones médicas"/>
    <n v="270107007"/>
    <s v="Violencia Intrafamiliar"/>
    <n v="0"/>
    <n v="80351.004387177003"/>
    <n v="0"/>
  </r>
  <r>
    <n v="5"/>
    <n v="5602"/>
    <s v="Valparaíso"/>
    <s v="Algarrobo"/>
    <x v="4"/>
    <x v="4"/>
    <n v="1"/>
    <s v="Año"/>
    <n v="2"/>
    <s v="Violencia intrafamiliar"/>
    <s v="Si sufrió el año pasado"/>
    <n v="270107"/>
    <s v="Atenciones médicas"/>
    <n v="270107007"/>
    <s v="Violencia Intrafamiliar"/>
    <n v="0"/>
    <n v="33748.099487852705"/>
    <n v="0"/>
  </r>
  <r>
    <n v="5"/>
    <n v="5602"/>
    <s v="Valparaíso"/>
    <s v="Algarrobo"/>
    <x v="4"/>
    <x v="4"/>
    <n v="2"/>
    <s v="Vida"/>
    <n v="2"/>
    <s v="Violencia intrafamiliar"/>
    <s v="No sufrió antes ni durante el año pasado"/>
    <n v="270107"/>
    <s v="Atenciones médicas"/>
    <n v="270107007"/>
    <s v="Violencia Intrafamiliar"/>
    <n v="0"/>
    <n v="80351.004387177003"/>
    <n v="0"/>
  </r>
  <r>
    <n v="5"/>
    <n v="5602"/>
    <s v="Valparaíso"/>
    <s v="Algarrobo"/>
    <x v="4"/>
    <x v="4"/>
    <n v="2"/>
    <s v="Vida"/>
    <n v="2"/>
    <s v="Violencia intrafamiliar"/>
    <s v="Si sufrió antes o durante el año pasado"/>
    <n v="270107"/>
    <s v="Atenciones médicas"/>
    <n v="270107007"/>
    <s v="Violencia Intrafamiliar"/>
    <n v="0"/>
    <n v="33748.099487852705"/>
    <n v="0"/>
  </r>
  <r>
    <n v="5"/>
    <n v="5603"/>
    <s v="Valparaíso"/>
    <s v="Cartagena"/>
    <x v="4"/>
    <x v="4"/>
    <n v="1"/>
    <s v="Año"/>
    <n v="2"/>
    <s v="Violencia intrafamiliar"/>
    <s v="No sufrió el año pasado"/>
    <n v="270107"/>
    <s v="Atenciones médicas"/>
    <n v="270107007"/>
    <s v="Violencia Intrafamiliar"/>
    <n v="0"/>
    <n v="107721.26578899228"/>
    <n v="0"/>
  </r>
  <r>
    <n v="5"/>
    <n v="5603"/>
    <s v="Valparaíso"/>
    <s v="Cartagena"/>
    <x v="4"/>
    <x v="4"/>
    <n v="1"/>
    <s v="Año"/>
    <n v="2"/>
    <s v="Violencia intrafamiliar"/>
    <s v="Si sufrió el año pasado"/>
    <n v="270107"/>
    <s v="Atenciones médicas"/>
    <n v="270107007"/>
    <s v="Violencia Intrafamiliar"/>
    <n v="0"/>
    <n v="27881.796871343951"/>
    <n v="0"/>
  </r>
  <r>
    <n v="5"/>
    <n v="5603"/>
    <s v="Valparaíso"/>
    <s v="Cartagena"/>
    <x v="4"/>
    <x v="4"/>
    <n v="2"/>
    <s v="Vida"/>
    <n v="2"/>
    <s v="Violencia intrafamiliar"/>
    <s v="No sufrió antes ni durante el año pasado"/>
    <n v="270107"/>
    <s v="Atenciones médicas"/>
    <n v="270107007"/>
    <s v="Violencia Intrafamiliar"/>
    <n v="0"/>
    <n v="107721.26578899228"/>
    <n v="0"/>
  </r>
  <r>
    <n v="5"/>
    <n v="5603"/>
    <s v="Valparaíso"/>
    <s v="Cartagena"/>
    <x v="4"/>
    <x v="4"/>
    <n v="2"/>
    <s v="Vida"/>
    <n v="2"/>
    <s v="Violencia intrafamiliar"/>
    <s v="Si sufrió antes o durante el año pasado"/>
    <n v="270107"/>
    <s v="Atenciones médicas"/>
    <n v="270107007"/>
    <s v="Violencia Intrafamiliar"/>
    <n v="0"/>
    <n v="27881.796871343951"/>
    <n v="0"/>
  </r>
  <r>
    <n v="5"/>
    <n v="5604"/>
    <s v="Valparaíso"/>
    <s v="El Quisco"/>
    <x v="4"/>
    <x v="4"/>
    <n v="1"/>
    <s v="Año"/>
    <n v="2"/>
    <s v="Violencia intrafamiliar"/>
    <s v="No sufrió el año pasado"/>
    <n v="270107"/>
    <s v="Atenciones médicas"/>
    <n v="270107007"/>
    <s v="Violencia Intrafamiliar"/>
    <n v="0"/>
    <n v="46804.756871880061"/>
    <n v="0"/>
  </r>
  <r>
    <n v="5"/>
    <n v="5604"/>
    <s v="Valparaíso"/>
    <s v="El Quisco"/>
    <x v="4"/>
    <x v="4"/>
    <n v="2"/>
    <s v="Vida"/>
    <n v="2"/>
    <s v="Violencia intrafamiliar"/>
    <s v="No sufrió antes ni durante el año pasado"/>
    <n v="270107"/>
    <s v="Atenciones médicas"/>
    <n v="270107007"/>
    <s v="Violencia Intrafamiliar"/>
    <n v="0"/>
    <n v="46804.756871880061"/>
    <n v="0"/>
  </r>
  <r>
    <n v="5"/>
    <n v="5605"/>
    <s v="Valparaíso"/>
    <s v="El Tabo"/>
    <x v="4"/>
    <x v="4"/>
    <n v="1"/>
    <s v="Año"/>
    <n v="2"/>
    <s v="Violencia intrafamiliar"/>
    <s v="No sufrió el año pasado"/>
    <n v="270107"/>
    <s v="Atenciones médicas"/>
    <n v="270107007"/>
    <s v="Violencia Intrafamiliar"/>
    <n v="0"/>
    <n v="127580.62508554614"/>
    <n v="0"/>
  </r>
  <r>
    <n v="5"/>
    <n v="5605"/>
    <s v="Valparaíso"/>
    <s v="El Tabo"/>
    <x v="4"/>
    <x v="4"/>
    <n v="1"/>
    <s v="Año"/>
    <n v="2"/>
    <s v="Violencia intrafamiliar"/>
    <s v="Si sufrió el año pasado"/>
    <n v="270107"/>
    <s v="Atenciones médicas"/>
    <n v="270107007"/>
    <s v="Violencia Intrafamiliar"/>
    <n v="0"/>
    <n v="34887.900355871883"/>
    <n v="0"/>
  </r>
  <r>
    <n v="5"/>
    <n v="5605"/>
    <s v="Valparaíso"/>
    <s v="El Tabo"/>
    <x v="4"/>
    <x v="4"/>
    <n v="2"/>
    <s v="Vida"/>
    <n v="2"/>
    <s v="Violencia intrafamiliar"/>
    <s v="No sufrió antes ni durante el año pasado"/>
    <n v="270107"/>
    <s v="Atenciones médicas"/>
    <n v="270107007"/>
    <s v="Violencia Intrafamiliar"/>
    <n v="0"/>
    <n v="127580.62508554614"/>
    <n v="0"/>
  </r>
  <r>
    <n v="5"/>
    <n v="5605"/>
    <s v="Valparaíso"/>
    <s v="El Tabo"/>
    <x v="4"/>
    <x v="4"/>
    <n v="2"/>
    <s v="Vida"/>
    <n v="2"/>
    <s v="Violencia intrafamiliar"/>
    <s v="Si sufrió antes o durante el año pasado"/>
    <n v="270107"/>
    <s v="Atenciones médicas"/>
    <n v="270107007"/>
    <s v="Violencia Intrafamiliar"/>
    <n v="0"/>
    <n v="34887.900355871883"/>
    <n v="0"/>
  </r>
  <r>
    <n v="5"/>
    <n v="5606"/>
    <s v="Valparaíso"/>
    <s v="Santo Domingo"/>
    <x v="4"/>
    <x v="4"/>
    <n v="1"/>
    <s v="Año"/>
    <n v="2"/>
    <s v="Violencia intrafamiliar"/>
    <s v="No sufrió el año pasado"/>
    <n v="270107"/>
    <s v="Atenciones médicas"/>
    <n v="270107007"/>
    <s v="Violencia Intrafamiliar"/>
    <n v="0"/>
    <n v="74485.949441504956"/>
    <n v="0"/>
  </r>
  <r>
    <n v="5"/>
    <n v="5606"/>
    <s v="Valparaíso"/>
    <s v="Santo Domingo"/>
    <x v="4"/>
    <x v="4"/>
    <n v="1"/>
    <s v="Año"/>
    <n v="2"/>
    <s v="Violencia intrafamiliar"/>
    <s v="Si sufrió el año pasado"/>
    <n v="270107"/>
    <s v="Atenciones médicas"/>
    <n v="270107007"/>
    <s v="Violencia Intrafamiliar"/>
    <n v="0"/>
    <n v="50385.465563243386"/>
    <n v="0"/>
  </r>
  <r>
    <n v="5"/>
    <n v="5606"/>
    <s v="Valparaíso"/>
    <s v="Santo Domingo"/>
    <x v="4"/>
    <x v="4"/>
    <n v="2"/>
    <s v="Vida"/>
    <n v="2"/>
    <s v="Violencia intrafamiliar"/>
    <s v="No sufrió antes ni durante el año pasado"/>
    <n v="270107"/>
    <s v="Atenciones médicas"/>
    <n v="270107007"/>
    <s v="Violencia Intrafamiliar"/>
    <n v="0"/>
    <n v="74485.949441504956"/>
    <n v="0"/>
  </r>
  <r>
    <n v="5"/>
    <n v="5606"/>
    <s v="Valparaíso"/>
    <s v="Santo Domingo"/>
    <x v="4"/>
    <x v="4"/>
    <n v="2"/>
    <s v="Vida"/>
    <n v="2"/>
    <s v="Violencia intrafamiliar"/>
    <s v="Si sufrió antes o durante el año pasado"/>
    <n v="270107"/>
    <s v="Atenciones médicas"/>
    <n v="270107007"/>
    <s v="Violencia Intrafamiliar"/>
    <n v="0"/>
    <n v="50385.465563243386"/>
    <n v="0"/>
  </r>
  <r>
    <n v="5"/>
    <n v="5701"/>
    <s v="Valparaíso"/>
    <s v="San Felipe"/>
    <x v="4"/>
    <x v="4"/>
    <n v="1"/>
    <s v="Año"/>
    <n v="2"/>
    <s v="Violencia intrafamiliar"/>
    <s v="No sufrió el año pasado"/>
    <n v="270107"/>
    <s v="Atenciones médicas"/>
    <n v="270107007"/>
    <s v="Violencia Intrafamiliar"/>
    <n v="38465.937150729085"/>
    <n v="65566.395771673662"/>
    <n v="98082.257734419502"/>
  </r>
  <r>
    <n v="5"/>
    <n v="5701"/>
    <s v="Valparaíso"/>
    <s v="San Felipe"/>
    <x v="4"/>
    <x v="4"/>
    <n v="1"/>
    <s v="Año"/>
    <n v="2"/>
    <s v="Violencia intrafamiliar"/>
    <s v="Si sufrió el año pasado"/>
    <n v="270107"/>
    <s v="Atenciones médicas"/>
    <n v="270107007"/>
    <s v="Violencia Intrafamiliar"/>
    <n v="12468.484391651287"/>
    <n v="34804.009718634225"/>
    <n v="19047.666820475319"/>
  </r>
  <r>
    <n v="5"/>
    <n v="5701"/>
    <s v="Valparaíso"/>
    <s v="San Felipe"/>
    <x v="4"/>
    <x v="4"/>
    <n v="2"/>
    <s v="Vida"/>
    <n v="2"/>
    <s v="Violencia intrafamiliar"/>
    <s v="No sufrió antes ni durante el año pasado"/>
    <n v="270107"/>
    <s v="Atenciones médicas"/>
    <n v="270107007"/>
    <s v="Violencia Intrafamiliar"/>
    <n v="38465.937150729085"/>
    <n v="53837.339782788556"/>
    <n v="90493.884367123959"/>
  </r>
  <r>
    <n v="5"/>
    <n v="5701"/>
    <s v="Valparaíso"/>
    <s v="San Felipe"/>
    <x v="4"/>
    <x v="4"/>
    <n v="2"/>
    <s v="Vida"/>
    <n v="2"/>
    <s v="Violencia intrafamiliar"/>
    <s v="Si sufrió antes o durante el año pasado"/>
    <n v="270107"/>
    <s v="Atenciones médicas"/>
    <n v="270107007"/>
    <s v="Violencia Intrafamiliar"/>
    <n v="12468.484391651287"/>
    <n v="46533.065707519338"/>
    <n v="26636.040187770879"/>
  </r>
  <r>
    <n v="5"/>
    <n v="5703"/>
    <s v="Valparaíso"/>
    <s v="Llaillay"/>
    <x v="4"/>
    <x v="4"/>
    <n v="1"/>
    <s v="Año"/>
    <n v="2"/>
    <s v="Violencia intrafamiliar"/>
    <s v="No sufrió el año pasado"/>
    <n v="270107"/>
    <s v="Atenciones médicas"/>
    <n v="270107007"/>
    <s v="Violencia Intrafamiliar"/>
    <n v="0"/>
    <n v="107126.3741913033"/>
    <n v="0"/>
  </r>
  <r>
    <n v="5"/>
    <n v="5703"/>
    <s v="Valparaíso"/>
    <s v="Llaillay"/>
    <x v="4"/>
    <x v="4"/>
    <n v="1"/>
    <s v="Año"/>
    <n v="2"/>
    <s v="Violencia intrafamiliar"/>
    <s v="Si sufrió el año pasado"/>
    <n v="270107"/>
    <s v="Atenciones médicas"/>
    <n v="270107007"/>
    <s v="Violencia Intrafamiliar"/>
    <n v="0"/>
    <n v="70956.551827773292"/>
    <n v="0"/>
  </r>
  <r>
    <n v="5"/>
    <n v="5703"/>
    <s v="Valparaíso"/>
    <s v="Llaillay"/>
    <x v="4"/>
    <x v="4"/>
    <n v="2"/>
    <s v="Vida"/>
    <n v="2"/>
    <s v="Violencia intrafamiliar"/>
    <s v="No sufrió antes ni durante el año pasado"/>
    <n v="270107"/>
    <s v="Atenciones médicas"/>
    <n v="270107007"/>
    <s v="Violencia Intrafamiliar"/>
    <n v="0"/>
    <n v="81371.696009111198"/>
    <n v="0"/>
  </r>
  <r>
    <n v="5"/>
    <n v="5703"/>
    <s v="Valparaíso"/>
    <s v="Llaillay"/>
    <x v="4"/>
    <x v="4"/>
    <n v="2"/>
    <s v="Vida"/>
    <n v="2"/>
    <s v="Violencia intrafamiliar"/>
    <s v="Si sufrió antes o durante el año pasado"/>
    <n v="270107"/>
    <s v="Atenciones médicas"/>
    <n v="270107007"/>
    <s v="Violencia Intrafamiliar"/>
    <n v="0"/>
    <n v="83914.879229345635"/>
    <n v="0"/>
  </r>
  <r>
    <n v="5"/>
    <n v="5706"/>
    <s v="Valparaíso"/>
    <s v="Santa María"/>
    <x v="4"/>
    <x v="4"/>
    <n v="1"/>
    <s v="Año"/>
    <n v="2"/>
    <s v="Violencia intrafamiliar"/>
    <s v="No sufrió el año pasado"/>
    <n v="270107"/>
    <s v="Atenciones médicas"/>
    <n v="270107007"/>
    <s v="Violencia Intrafamiliar"/>
    <n v="0"/>
    <n v="55137.621427764629"/>
    <n v="0"/>
  </r>
  <r>
    <n v="5"/>
    <n v="5706"/>
    <s v="Valparaíso"/>
    <s v="Santa María"/>
    <x v="4"/>
    <x v="4"/>
    <n v="2"/>
    <s v="Vida"/>
    <n v="2"/>
    <s v="Violencia intrafamiliar"/>
    <s v="No sufrió antes ni durante el año pasado"/>
    <n v="270107"/>
    <s v="Atenciones médicas"/>
    <n v="270107007"/>
    <s v="Violencia Intrafamiliar"/>
    <n v="0"/>
    <n v="24396.904499685337"/>
    <n v="0"/>
  </r>
  <r>
    <n v="5"/>
    <n v="5706"/>
    <s v="Valparaíso"/>
    <s v="Santa María"/>
    <x v="4"/>
    <x v="4"/>
    <n v="2"/>
    <s v="Vida"/>
    <n v="2"/>
    <s v="Violencia intrafamiliar"/>
    <s v="Si sufrió antes o durante el año pasado"/>
    <n v="270107"/>
    <s v="Atenciones médicas"/>
    <n v="270107007"/>
    <s v="Violencia Intrafamiliar"/>
    <n v="0"/>
    <n v="30740.716928079299"/>
    <n v="0"/>
  </r>
  <r>
    <n v="5"/>
    <n v="5801"/>
    <s v="Valparaíso"/>
    <s v="Quilpué"/>
    <x v="4"/>
    <x v="4"/>
    <n v="1"/>
    <s v="Año"/>
    <n v="2"/>
    <s v="Violencia intrafamiliar"/>
    <s v="No sufrió el año pasado"/>
    <n v="270107"/>
    <s v="Atenciones médicas"/>
    <n v="270107007"/>
    <s v="Violencia Intrafamiliar"/>
    <n v="40479.066539875093"/>
    <n v="56057.332321960101"/>
    <n v="34672.443085523417"/>
  </r>
  <r>
    <n v="5"/>
    <n v="5801"/>
    <s v="Valparaíso"/>
    <s v="Quilpué"/>
    <x v="4"/>
    <x v="4"/>
    <n v="1"/>
    <s v="Año"/>
    <n v="2"/>
    <s v="Violencia intrafamiliar"/>
    <s v="Si sufrió el año pasado"/>
    <n v="270107"/>
    <s v="Atenciones médicas"/>
    <n v="270107007"/>
    <s v="Violencia Intrafamiliar"/>
    <n v="16654.244519262895"/>
    <n v="7692.9724665422937"/>
    <n v="7563.8674597456065"/>
  </r>
  <r>
    <n v="5"/>
    <n v="5801"/>
    <s v="Valparaíso"/>
    <s v="Quilpué"/>
    <x v="4"/>
    <x v="4"/>
    <n v="2"/>
    <s v="Vida"/>
    <n v="2"/>
    <s v="Violencia intrafamiliar"/>
    <s v="No sufrió antes ni durante el año pasado"/>
    <n v="270107"/>
    <s v="Atenciones médicas"/>
    <n v="270107007"/>
    <s v="Violencia Intrafamiliar"/>
    <n v="28452.286103472205"/>
    <n v="53709.031986979127"/>
    <n v="32585.186002161452"/>
  </r>
  <r>
    <n v="5"/>
    <n v="5801"/>
    <s v="Valparaíso"/>
    <s v="Quilpué"/>
    <x v="4"/>
    <x v="4"/>
    <n v="2"/>
    <s v="Vida"/>
    <n v="2"/>
    <s v="Violencia intrafamiliar"/>
    <s v="Si sufrió antes o durante el año pasado"/>
    <n v="270107"/>
    <s v="Atenciones médicas"/>
    <n v="270107007"/>
    <s v="Violencia Intrafamiliar"/>
    <n v="28681.024955665784"/>
    <n v="10041.272801523273"/>
    <n v="9651.1245431075677"/>
  </r>
  <r>
    <n v="5"/>
    <n v="5802"/>
    <s v="Valparaíso"/>
    <s v="Limache"/>
    <x v="4"/>
    <x v="4"/>
    <n v="1"/>
    <s v="Año"/>
    <n v="2"/>
    <s v="Violencia intrafamiliar"/>
    <s v="No sufrió el año pasado"/>
    <n v="270107"/>
    <s v="Atenciones médicas"/>
    <n v="270107007"/>
    <s v="Violencia Intrafamiliar"/>
    <n v="40195.655921392863"/>
    <n v="32133.357415848262"/>
    <n v="45732.1711324762"/>
  </r>
  <r>
    <n v="5"/>
    <n v="5802"/>
    <s v="Valparaíso"/>
    <s v="Limache"/>
    <x v="4"/>
    <x v="4"/>
    <n v="1"/>
    <s v="Año"/>
    <n v="2"/>
    <s v="Violencia intrafamiliar"/>
    <s v="Si sufrió el año pasado"/>
    <n v="270107"/>
    <s v="Atenciones médicas"/>
    <n v="270107007"/>
    <s v="Violencia Intrafamiliar"/>
    <n v="9843.130494742285"/>
    <n v="0"/>
    <n v="13786.841899413739"/>
  </r>
  <r>
    <n v="5"/>
    <n v="5802"/>
    <s v="Valparaíso"/>
    <s v="Limache"/>
    <x v="4"/>
    <x v="4"/>
    <n v="2"/>
    <s v="Vida"/>
    <n v="2"/>
    <s v="Violencia intrafamiliar"/>
    <s v="No sufrió antes ni durante el año pasado"/>
    <n v="270107"/>
    <s v="Atenciones médicas"/>
    <n v="270107007"/>
    <s v="Violencia Intrafamiliar"/>
    <n v="40195.655921392863"/>
    <n v="32133.357415848262"/>
    <n v="32464.211761966766"/>
  </r>
  <r>
    <n v="5"/>
    <n v="5802"/>
    <s v="Valparaíso"/>
    <s v="Limache"/>
    <x v="4"/>
    <x v="4"/>
    <n v="2"/>
    <s v="Vida"/>
    <n v="2"/>
    <s v="Violencia intrafamiliar"/>
    <s v="Si sufrió antes o durante el año pasado"/>
    <n v="270107"/>
    <s v="Atenciones médicas"/>
    <n v="270107007"/>
    <s v="Violencia Intrafamiliar"/>
    <n v="9843.130494742285"/>
    <n v="0"/>
    <n v="27054.801269923173"/>
  </r>
  <r>
    <n v="5"/>
    <n v="5803"/>
    <s v="Valparaíso"/>
    <s v="Olmué"/>
    <x v="4"/>
    <x v="4"/>
    <n v="1"/>
    <s v="Año"/>
    <n v="2"/>
    <s v="Violencia intrafamiliar"/>
    <s v="No sufrió el año pasado"/>
    <n v="270107"/>
    <s v="Atenciones médicas"/>
    <n v="270107007"/>
    <s v="Violencia Intrafamiliar"/>
    <n v="0"/>
    <n v="66261.828108757196"/>
    <n v="0"/>
  </r>
  <r>
    <n v="5"/>
    <n v="5803"/>
    <s v="Valparaíso"/>
    <s v="Olmué"/>
    <x v="4"/>
    <x v="4"/>
    <n v="2"/>
    <s v="Vida"/>
    <n v="2"/>
    <s v="Violencia intrafamiliar"/>
    <s v="No sufrió antes ni durante el año pasado"/>
    <n v="270107"/>
    <s v="Atenciones médicas"/>
    <n v="270107007"/>
    <s v="Violencia Intrafamiliar"/>
    <n v="0"/>
    <n v="66261.828108757196"/>
    <n v="0"/>
  </r>
  <r>
    <n v="5"/>
    <n v="5804"/>
    <s v="Valparaíso"/>
    <s v="Villa Alemana"/>
    <x v="4"/>
    <x v="4"/>
    <n v="1"/>
    <s v="Año"/>
    <n v="2"/>
    <s v="Violencia intrafamiliar"/>
    <s v="No sufrió el año pasado"/>
    <n v="270107"/>
    <s v="Atenciones médicas"/>
    <n v="270107007"/>
    <s v="Violencia Intrafamiliar"/>
    <n v="46417.040142643731"/>
    <n v="31971.226127116024"/>
    <n v="57992.685322227495"/>
  </r>
  <r>
    <n v="5"/>
    <n v="5804"/>
    <s v="Valparaíso"/>
    <s v="Villa Alemana"/>
    <x v="4"/>
    <x v="4"/>
    <n v="1"/>
    <s v="Año"/>
    <n v="2"/>
    <s v="Violencia intrafamiliar"/>
    <s v="Si sufrió el año pasado"/>
    <n v="270107"/>
    <s v="Atenciones médicas"/>
    <n v="270107007"/>
    <s v="Violencia Intrafamiliar"/>
    <n v="6505.7105681653893"/>
    <n v="8178.9474014422167"/>
    <n v="0"/>
  </r>
  <r>
    <n v="5"/>
    <n v="5804"/>
    <s v="Valparaíso"/>
    <s v="Villa Alemana"/>
    <x v="4"/>
    <x v="4"/>
    <n v="2"/>
    <s v="Vida"/>
    <n v="2"/>
    <s v="Violencia intrafamiliar"/>
    <s v="No sufrió antes ni durante el año pasado"/>
    <n v="270107"/>
    <s v="Atenciones médicas"/>
    <n v="270107007"/>
    <s v="Violencia Intrafamiliar"/>
    <n v="32252.260935215974"/>
    <n v="29528.875412953224"/>
    <n v="50585.976066373216"/>
  </r>
  <r>
    <n v="5"/>
    <n v="5804"/>
    <s v="Valparaíso"/>
    <s v="Villa Alemana"/>
    <x v="4"/>
    <x v="4"/>
    <n v="2"/>
    <s v="Vida"/>
    <n v="2"/>
    <s v="Violencia intrafamiliar"/>
    <s v="Si sufrió antes o durante el año pasado"/>
    <n v="270107"/>
    <s v="Atenciones médicas"/>
    <n v="270107007"/>
    <s v="Violencia Intrafamiliar"/>
    <n v="20670.489775593145"/>
    <n v="10621.298115605014"/>
    <n v="7406.7092558542636"/>
  </r>
  <r>
    <n v="6"/>
    <n v="6101"/>
    <s v="O'Higgins"/>
    <s v="Rancagua"/>
    <x v="4"/>
    <x v="4"/>
    <n v="1"/>
    <s v="Año"/>
    <n v="2"/>
    <s v="Violencia intrafamiliar"/>
    <s v="No sufrió el año pasado"/>
    <n v="270107"/>
    <s v="Atenciones médicas"/>
    <n v="270107007"/>
    <s v="Violencia Intrafamiliar"/>
    <n v="52971.839671120244"/>
    <n v="41123.404125532688"/>
    <n v="50799.859091579063"/>
  </r>
  <r>
    <n v="6"/>
    <n v="6101"/>
    <s v="O'Higgins"/>
    <s v="Rancagua"/>
    <x v="4"/>
    <x v="4"/>
    <n v="1"/>
    <s v="Año"/>
    <n v="2"/>
    <s v="Violencia intrafamiliar"/>
    <s v="Si sufrió el año pasado"/>
    <n v="270107"/>
    <s v="Atenciones médicas"/>
    <n v="270107007"/>
    <s v="Violencia Intrafamiliar"/>
    <n v="5533.4018499486128"/>
    <n v="17440.325975196094"/>
    <n v="18833.566574096905"/>
  </r>
  <r>
    <n v="6"/>
    <n v="6101"/>
    <s v="O'Higgins"/>
    <s v="Rancagua"/>
    <x v="4"/>
    <x v="4"/>
    <n v="2"/>
    <s v="Vida"/>
    <n v="2"/>
    <s v="Violencia intrafamiliar"/>
    <s v="No sufrió antes ni durante el año pasado"/>
    <n v="270107"/>
    <s v="Atenciones médicas"/>
    <n v="270107007"/>
    <s v="Violencia Intrafamiliar"/>
    <n v="40181.706063720449"/>
    <n v="21485.706960281383"/>
    <n v="32295.468728302254"/>
  </r>
  <r>
    <n v="6"/>
    <n v="6101"/>
    <s v="O'Higgins"/>
    <s v="Rancagua"/>
    <x v="4"/>
    <x v="4"/>
    <n v="2"/>
    <s v="Vida"/>
    <n v="2"/>
    <s v="Violencia intrafamiliar"/>
    <s v="Si sufrió antes o durante el año pasado"/>
    <n v="270107"/>
    <s v="Atenciones médicas"/>
    <n v="270107007"/>
    <s v="Violencia Intrafamiliar"/>
    <n v="18323.535457348407"/>
    <n v="37078.023140447411"/>
    <n v="37337.956937373725"/>
  </r>
  <r>
    <n v="6"/>
    <n v="6102"/>
    <s v="O'Higgins"/>
    <s v="Codegua"/>
    <x v="4"/>
    <x v="4"/>
    <n v="1"/>
    <s v="Año"/>
    <n v="2"/>
    <s v="Violencia intrafamiliar"/>
    <s v="No sufrió el año pasado"/>
    <n v="270107"/>
    <s v="Atenciones médicas"/>
    <n v="270107007"/>
    <s v="Violencia Intrafamiliar"/>
    <n v="0"/>
    <n v="29199.438689247509"/>
    <n v="34526.02473602727"/>
  </r>
  <r>
    <n v="6"/>
    <n v="6102"/>
    <s v="O'Higgins"/>
    <s v="Codegua"/>
    <x v="4"/>
    <x v="4"/>
    <n v="1"/>
    <s v="Año"/>
    <n v="2"/>
    <s v="Violencia intrafamiliar"/>
    <s v="Si sufrió el año pasado"/>
    <n v="270107"/>
    <s v="Atenciones médicas"/>
    <n v="270107007"/>
    <s v="Violencia Intrafamiliar"/>
    <n v="0"/>
    <n v="0"/>
    <n v="4625.7911527372617"/>
  </r>
  <r>
    <n v="6"/>
    <n v="6102"/>
    <s v="O'Higgins"/>
    <s v="Codegua"/>
    <x v="4"/>
    <x v="4"/>
    <n v="2"/>
    <s v="Vida"/>
    <n v="2"/>
    <s v="Violencia intrafamiliar"/>
    <s v="No sufrió antes ni durante el año pasado"/>
    <n v="270107"/>
    <s v="Atenciones médicas"/>
    <n v="270107007"/>
    <s v="Violencia Intrafamiliar"/>
    <n v="0"/>
    <n v="6712.7938579181719"/>
    <n v="34526.02473602727"/>
  </r>
  <r>
    <n v="6"/>
    <n v="6102"/>
    <s v="O'Higgins"/>
    <s v="Codegua"/>
    <x v="4"/>
    <x v="4"/>
    <n v="2"/>
    <s v="Vida"/>
    <n v="2"/>
    <s v="Violencia intrafamiliar"/>
    <s v="Si sufrió antes o durante el año pasado"/>
    <n v="270107"/>
    <s v="Atenciones médicas"/>
    <n v="270107007"/>
    <s v="Violencia Intrafamiliar"/>
    <n v="0"/>
    <n v="22486.64483132934"/>
    <n v="4625.7911527372617"/>
  </r>
  <r>
    <n v="6"/>
    <n v="6103"/>
    <s v="O'Higgins"/>
    <s v="Coinco"/>
    <x v="4"/>
    <x v="4"/>
    <n v="1"/>
    <s v="Año"/>
    <n v="2"/>
    <s v="Violencia intrafamiliar"/>
    <s v="No sufrió el año pasado"/>
    <n v="270107"/>
    <s v="Atenciones médicas"/>
    <n v="270107007"/>
    <s v="Violencia Intrafamiliar"/>
    <n v="0"/>
    <n v="18437.441395261609"/>
    <n v="0"/>
  </r>
  <r>
    <n v="6"/>
    <n v="6103"/>
    <s v="O'Higgins"/>
    <s v="Coinco"/>
    <x v="4"/>
    <x v="4"/>
    <n v="1"/>
    <s v="Año"/>
    <n v="2"/>
    <s v="Violencia intrafamiliar"/>
    <s v="Si sufrió el año pasado"/>
    <n v="270107"/>
    <s v="Atenciones médicas"/>
    <n v="270107007"/>
    <s v="Violencia Intrafamiliar"/>
    <n v="0"/>
    <n v="56981.718584597234"/>
    <n v="0"/>
  </r>
  <r>
    <n v="6"/>
    <n v="6103"/>
    <s v="O'Higgins"/>
    <s v="Coinco"/>
    <x v="4"/>
    <x v="4"/>
    <n v="2"/>
    <s v="Vida"/>
    <n v="2"/>
    <s v="Violencia intrafamiliar"/>
    <s v="No sufrió antes ni durante el año pasado"/>
    <n v="270107"/>
    <s v="Atenciones médicas"/>
    <n v="270107007"/>
    <s v="Violencia Intrafamiliar"/>
    <n v="0"/>
    <n v="18437.441395261609"/>
    <n v="0"/>
  </r>
  <r>
    <n v="6"/>
    <n v="6103"/>
    <s v="O'Higgins"/>
    <s v="Coinco"/>
    <x v="4"/>
    <x v="4"/>
    <n v="2"/>
    <s v="Vida"/>
    <n v="2"/>
    <s v="Violencia intrafamiliar"/>
    <s v="Si sufrió antes o durante el año pasado"/>
    <n v="270107"/>
    <s v="Atenciones médicas"/>
    <n v="270107007"/>
    <s v="Violencia Intrafamiliar"/>
    <n v="0"/>
    <n v="56981.718584597234"/>
    <n v="0"/>
  </r>
  <r>
    <n v="6"/>
    <n v="6104"/>
    <s v="O'Higgins"/>
    <s v="Coltauco"/>
    <x v="4"/>
    <x v="4"/>
    <n v="1"/>
    <s v="Año"/>
    <n v="2"/>
    <s v="Violencia intrafamiliar"/>
    <s v="No sufrió el año pasado"/>
    <n v="270107"/>
    <s v="Atenciones médicas"/>
    <n v="270107007"/>
    <s v="Violencia Intrafamiliar"/>
    <n v="0"/>
    <n v="27646.274794508055"/>
    <n v="0"/>
  </r>
  <r>
    <n v="6"/>
    <n v="6104"/>
    <s v="O'Higgins"/>
    <s v="Coltauco"/>
    <x v="4"/>
    <x v="4"/>
    <n v="2"/>
    <s v="Vida"/>
    <n v="2"/>
    <s v="Violencia intrafamiliar"/>
    <s v="No sufrió antes ni durante el año pasado"/>
    <n v="270107"/>
    <s v="Atenciones médicas"/>
    <n v="270107007"/>
    <s v="Violencia Intrafamiliar"/>
    <n v="0"/>
    <n v="27646.274794508055"/>
    <n v="0"/>
  </r>
  <r>
    <n v="6"/>
    <n v="6105"/>
    <s v="O'Higgins"/>
    <s v="Doñihue"/>
    <x v="4"/>
    <x v="4"/>
    <n v="1"/>
    <s v="Año"/>
    <n v="2"/>
    <s v="Violencia intrafamiliar"/>
    <s v="No sufrió el año pasado"/>
    <n v="270107"/>
    <s v="Atenciones médicas"/>
    <n v="270107007"/>
    <s v="Violencia Intrafamiliar"/>
    <n v="0"/>
    <n v="25064.730178173893"/>
    <n v="0"/>
  </r>
  <r>
    <n v="6"/>
    <n v="6105"/>
    <s v="O'Higgins"/>
    <s v="Doñihue"/>
    <x v="4"/>
    <x v="4"/>
    <n v="1"/>
    <s v="Año"/>
    <n v="2"/>
    <s v="Violencia intrafamiliar"/>
    <s v="Si sufrió el año pasado"/>
    <n v="270107"/>
    <s v="Atenciones médicas"/>
    <n v="270107007"/>
    <s v="Violencia Intrafamiliar"/>
    <n v="0"/>
    <n v="12307.027808822557"/>
    <n v="0"/>
  </r>
  <r>
    <n v="6"/>
    <n v="6105"/>
    <s v="O'Higgins"/>
    <s v="Doñihue"/>
    <x v="4"/>
    <x v="4"/>
    <n v="2"/>
    <s v="Vida"/>
    <n v="2"/>
    <s v="Violencia intrafamiliar"/>
    <s v="No sufrió antes ni durante el año pasado"/>
    <n v="270107"/>
    <s v="Atenciones médicas"/>
    <n v="270107007"/>
    <s v="Violencia Intrafamiliar"/>
    <n v="0"/>
    <n v="20619.465364754462"/>
    <n v="0"/>
  </r>
  <r>
    <n v="6"/>
    <n v="6105"/>
    <s v="O'Higgins"/>
    <s v="Doñihue"/>
    <x v="4"/>
    <x v="4"/>
    <n v="2"/>
    <s v="Vida"/>
    <n v="2"/>
    <s v="Violencia intrafamiliar"/>
    <s v="Si sufrió antes o durante el año pasado"/>
    <n v="270107"/>
    <s v="Atenciones médicas"/>
    <n v="270107007"/>
    <s v="Violencia Intrafamiliar"/>
    <n v="0"/>
    <n v="16752.292622241996"/>
    <n v="0"/>
  </r>
  <r>
    <n v="6"/>
    <n v="6106"/>
    <s v="O'Higgins"/>
    <s v="Graneros"/>
    <x v="4"/>
    <x v="4"/>
    <n v="1"/>
    <s v="Año"/>
    <n v="2"/>
    <s v="Violencia intrafamiliar"/>
    <s v="No sufrió el año pasado"/>
    <n v="270107"/>
    <s v="Atenciones médicas"/>
    <n v="270107007"/>
    <s v="Violencia Intrafamiliar"/>
    <n v="0"/>
    <n v="24544.324412036949"/>
    <n v="59245.087077741409"/>
  </r>
  <r>
    <n v="6"/>
    <n v="6106"/>
    <s v="O'Higgins"/>
    <s v="Graneros"/>
    <x v="4"/>
    <x v="4"/>
    <n v="1"/>
    <s v="Año"/>
    <n v="2"/>
    <s v="Violencia intrafamiliar"/>
    <s v="Si sufrió el año pasado"/>
    <n v="270107"/>
    <s v="Atenciones médicas"/>
    <n v="270107007"/>
    <s v="Violencia Intrafamiliar"/>
    <n v="0"/>
    <n v="19459.080252046973"/>
    <n v="15382.632526903288"/>
  </r>
  <r>
    <n v="6"/>
    <n v="6106"/>
    <s v="O'Higgins"/>
    <s v="Graneros"/>
    <x v="4"/>
    <x v="4"/>
    <n v="2"/>
    <s v="Vida"/>
    <n v="2"/>
    <s v="Violencia intrafamiliar"/>
    <s v="No sufrió antes ni durante el año pasado"/>
    <n v="270107"/>
    <s v="Atenciones médicas"/>
    <n v="270107007"/>
    <s v="Violencia Intrafamiliar"/>
    <n v="0"/>
    <n v="21769.06714617461"/>
    <n v="43995.036793948115"/>
  </r>
  <r>
    <n v="6"/>
    <n v="6106"/>
    <s v="O'Higgins"/>
    <s v="Graneros"/>
    <x v="4"/>
    <x v="4"/>
    <n v="2"/>
    <s v="Vida"/>
    <n v="2"/>
    <s v="Violencia intrafamiliar"/>
    <s v="Si sufrió antes o durante el año pasado"/>
    <n v="270107"/>
    <s v="Atenciones médicas"/>
    <n v="270107007"/>
    <s v="Violencia Intrafamiliar"/>
    <n v="0"/>
    <n v="22234.337517909309"/>
    <n v="30632.682810696573"/>
  </r>
  <r>
    <n v="6"/>
    <n v="6107"/>
    <s v="O'Higgins"/>
    <s v="Las Cabras"/>
    <x v="4"/>
    <x v="4"/>
    <n v="1"/>
    <s v="Año"/>
    <n v="2"/>
    <s v="Violencia intrafamiliar"/>
    <s v="No sufrió el año pasado"/>
    <n v="270107"/>
    <s v="Atenciones médicas"/>
    <n v="270107007"/>
    <s v="Violencia Intrafamiliar"/>
    <n v="0"/>
    <n v="10933.41386295825"/>
    <n v="0"/>
  </r>
  <r>
    <n v="6"/>
    <n v="6107"/>
    <s v="O'Higgins"/>
    <s v="Las Cabras"/>
    <x v="4"/>
    <x v="4"/>
    <n v="1"/>
    <s v="Año"/>
    <n v="2"/>
    <s v="Violencia intrafamiliar"/>
    <s v="Si sufrió el año pasado"/>
    <n v="270107"/>
    <s v="Atenciones médicas"/>
    <n v="270107007"/>
    <s v="Violencia Intrafamiliar"/>
    <n v="0"/>
    <n v="3804.4743755653567"/>
    <n v="0"/>
  </r>
  <r>
    <n v="6"/>
    <n v="6107"/>
    <s v="O'Higgins"/>
    <s v="Las Cabras"/>
    <x v="4"/>
    <x v="4"/>
    <n v="2"/>
    <s v="Vida"/>
    <n v="2"/>
    <s v="Violencia intrafamiliar"/>
    <s v="No sufrió antes ni durante el año pasado"/>
    <n v="270107"/>
    <s v="Atenciones médicas"/>
    <n v="270107007"/>
    <s v="Violencia Intrafamiliar"/>
    <n v="0"/>
    <n v="10933.41386295825"/>
    <n v="0"/>
  </r>
  <r>
    <n v="6"/>
    <n v="6107"/>
    <s v="O'Higgins"/>
    <s v="Las Cabras"/>
    <x v="4"/>
    <x v="4"/>
    <n v="2"/>
    <s v="Vida"/>
    <n v="2"/>
    <s v="Violencia intrafamiliar"/>
    <s v="Si sufrió antes o durante el año pasado"/>
    <n v="270107"/>
    <s v="Atenciones médicas"/>
    <n v="270107007"/>
    <s v="Violencia Intrafamiliar"/>
    <n v="0"/>
    <n v="3804.4743755653567"/>
    <n v="0"/>
  </r>
  <r>
    <n v="6"/>
    <n v="6108"/>
    <s v="O'Higgins"/>
    <s v="Machalí"/>
    <x v="4"/>
    <x v="4"/>
    <n v="1"/>
    <s v="Año"/>
    <n v="2"/>
    <s v="Violencia intrafamiliar"/>
    <s v="No sufrió el año pasado"/>
    <n v="270107"/>
    <s v="Atenciones médicas"/>
    <n v="270107007"/>
    <s v="Violencia Intrafamiliar"/>
    <n v="0"/>
    <n v="26306.394539155895"/>
    <n v="36665.187858689278"/>
  </r>
  <r>
    <n v="6"/>
    <n v="6108"/>
    <s v="O'Higgins"/>
    <s v="Machalí"/>
    <x v="4"/>
    <x v="4"/>
    <n v="1"/>
    <s v="Año"/>
    <n v="2"/>
    <s v="Violencia intrafamiliar"/>
    <s v="Si sufrió el año pasado"/>
    <n v="270107"/>
    <s v="Atenciones médicas"/>
    <n v="270107007"/>
    <s v="Violencia Intrafamiliar"/>
    <n v="0"/>
    <n v="6199.4065378965261"/>
    <n v="11281.640032660573"/>
  </r>
  <r>
    <n v="6"/>
    <n v="6108"/>
    <s v="O'Higgins"/>
    <s v="Machalí"/>
    <x v="4"/>
    <x v="4"/>
    <n v="2"/>
    <s v="Vida"/>
    <n v="2"/>
    <s v="Violencia intrafamiliar"/>
    <s v="No sufrió antes ni durante el año pasado"/>
    <n v="270107"/>
    <s v="Atenciones médicas"/>
    <n v="270107007"/>
    <s v="Violencia Intrafamiliar"/>
    <n v="0"/>
    <n v="23341.070945570238"/>
    <n v="33177.835162018018"/>
  </r>
  <r>
    <n v="6"/>
    <n v="6108"/>
    <s v="O'Higgins"/>
    <s v="Machalí"/>
    <x v="4"/>
    <x v="4"/>
    <n v="2"/>
    <s v="Vida"/>
    <n v="2"/>
    <s v="Violencia intrafamiliar"/>
    <s v="Si sufrió antes o durante el año pasado"/>
    <n v="270107"/>
    <s v="Atenciones médicas"/>
    <n v="270107007"/>
    <s v="Violencia Intrafamiliar"/>
    <n v="0"/>
    <n v="9164.7301314821798"/>
    <n v="14768.992729331838"/>
  </r>
  <r>
    <n v="6"/>
    <n v="6110"/>
    <s v="O'Higgins"/>
    <s v="Mostazal"/>
    <x v="4"/>
    <x v="4"/>
    <n v="1"/>
    <s v="Año"/>
    <n v="2"/>
    <s v="Violencia intrafamiliar"/>
    <s v="No sufrió el año pasado"/>
    <n v="270107"/>
    <s v="Atenciones médicas"/>
    <n v="270107007"/>
    <s v="Violencia Intrafamiliar"/>
    <n v="0"/>
    <n v="43613.770040947857"/>
    <n v="52536.127688444416"/>
  </r>
  <r>
    <n v="6"/>
    <n v="6110"/>
    <s v="O'Higgins"/>
    <s v="Mostazal"/>
    <x v="4"/>
    <x v="4"/>
    <n v="1"/>
    <s v="Año"/>
    <n v="2"/>
    <s v="Violencia intrafamiliar"/>
    <s v="Si sufrió el año pasado"/>
    <n v="270107"/>
    <s v="Atenciones médicas"/>
    <n v="270107007"/>
    <s v="Violencia Intrafamiliar"/>
    <n v="0"/>
    <n v="3436.693506206911"/>
    <n v="23321.441014501921"/>
  </r>
  <r>
    <n v="6"/>
    <n v="6110"/>
    <s v="O'Higgins"/>
    <s v="Mostazal"/>
    <x v="4"/>
    <x v="4"/>
    <n v="2"/>
    <s v="Vida"/>
    <n v="2"/>
    <s v="Violencia intrafamiliar"/>
    <s v="No sufrió antes ni durante el año pasado"/>
    <n v="270107"/>
    <s v="Atenciones médicas"/>
    <n v="270107007"/>
    <s v="Violencia Intrafamiliar"/>
    <n v="0"/>
    <n v="43613.770040947857"/>
    <n v="29743.685069623043"/>
  </r>
  <r>
    <n v="6"/>
    <n v="6110"/>
    <s v="O'Higgins"/>
    <s v="Mostazal"/>
    <x v="4"/>
    <x v="4"/>
    <n v="2"/>
    <s v="Vida"/>
    <n v="2"/>
    <s v="Violencia intrafamiliar"/>
    <s v="Si sufrió antes o durante el año pasado"/>
    <n v="270107"/>
    <s v="Atenciones médicas"/>
    <n v="270107007"/>
    <s v="Violencia Intrafamiliar"/>
    <n v="0"/>
    <n v="3436.693506206911"/>
    <n v="46113.883633323298"/>
  </r>
  <r>
    <n v="6"/>
    <n v="6111"/>
    <s v="O'Higgins"/>
    <s v="Olivar"/>
    <x v="4"/>
    <x v="4"/>
    <n v="1"/>
    <s v="Año"/>
    <n v="2"/>
    <s v="Violencia intrafamiliar"/>
    <s v="No sufrió el año pasado"/>
    <n v="270107"/>
    <s v="Atenciones médicas"/>
    <n v="270107007"/>
    <s v="Violencia Intrafamiliar"/>
    <n v="0"/>
    <n v="23070.54721871631"/>
    <n v="0"/>
  </r>
  <r>
    <n v="6"/>
    <n v="6111"/>
    <s v="O'Higgins"/>
    <s v="Olivar"/>
    <x v="4"/>
    <x v="4"/>
    <n v="1"/>
    <s v="Año"/>
    <n v="2"/>
    <s v="Violencia intrafamiliar"/>
    <s v="Si sufrió el año pasado"/>
    <n v="270107"/>
    <s v="Atenciones médicas"/>
    <n v="270107007"/>
    <s v="Violencia Intrafamiliar"/>
    <n v="0"/>
    <n v="13702.797273517923"/>
    <n v="0"/>
  </r>
  <r>
    <n v="6"/>
    <n v="6111"/>
    <s v="O'Higgins"/>
    <s v="Olivar"/>
    <x v="4"/>
    <x v="4"/>
    <n v="2"/>
    <s v="Vida"/>
    <n v="2"/>
    <s v="Violencia intrafamiliar"/>
    <s v="No sufrió antes ni durante el año pasado"/>
    <n v="270107"/>
    <s v="Atenciones médicas"/>
    <n v="270107007"/>
    <s v="Violencia Intrafamiliar"/>
    <n v="0"/>
    <n v="23070.54721871631"/>
    <n v="0"/>
  </r>
  <r>
    <n v="6"/>
    <n v="6111"/>
    <s v="O'Higgins"/>
    <s v="Olivar"/>
    <x v="4"/>
    <x v="4"/>
    <n v="2"/>
    <s v="Vida"/>
    <n v="2"/>
    <s v="Violencia intrafamiliar"/>
    <s v="Si sufrió antes o durante el año pasado"/>
    <n v="270107"/>
    <s v="Atenciones médicas"/>
    <n v="270107007"/>
    <s v="Violencia Intrafamiliar"/>
    <n v="0"/>
    <n v="13702.797273517923"/>
    <n v="0"/>
  </r>
  <r>
    <n v="6"/>
    <n v="6112"/>
    <s v="O'Higgins"/>
    <s v="Peumo"/>
    <x v="4"/>
    <x v="4"/>
    <n v="1"/>
    <s v="Año"/>
    <n v="2"/>
    <s v="Violencia intrafamiliar"/>
    <s v="No sufrió el año pasado"/>
    <n v="270107"/>
    <s v="Atenciones médicas"/>
    <n v="270107007"/>
    <s v="Violencia Intrafamiliar"/>
    <n v="0"/>
    <n v="129362.55494936339"/>
    <n v="0"/>
  </r>
  <r>
    <n v="6"/>
    <n v="6112"/>
    <s v="O'Higgins"/>
    <s v="Peumo"/>
    <x v="4"/>
    <x v="4"/>
    <n v="1"/>
    <s v="Año"/>
    <n v="2"/>
    <s v="Violencia intrafamiliar"/>
    <s v="Si sufrió el año pasado"/>
    <n v="270107"/>
    <s v="Atenciones médicas"/>
    <n v="270107007"/>
    <s v="Violencia Intrafamiliar"/>
    <n v="0"/>
    <n v="5027.6340865777292"/>
    <n v="0"/>
  </r>
  <r>
    <n v="6"/>
    <n v="6112"/>
    <s v="O'Higgins"/>
    <s v="Peumo"/>
    <x v="4"/>
    <x v="4"/>
    <n v="2"/>
    <s v="Vida"/>
    <n v="2"/>
    <s v="Violencia intrafamiliar"/>
    <s v="No sufrió antes ni durante el año pasado"/>
    <n v="270107"/>
    <s v="Atenciones médicas"/>
    <n v="270107007"/>
    <s v="Violencia Intrafamiliar"/>
    <n v="0"/>
    <n v="104224.38451647472"/>
    <n v="0"/>
  </r>
  <r>
    <n v="6"/>
    <n v="6112"/>
    <s v="O'Higgins"/>
    <s v="Peumo"/>
    <x v="4"/>
    <x v="4"/>
    <n v="2"/>
    <s v="Vida"/>
    <n v="2"/>
    <s v="Violencia intrafamiliar"/>
    <s v="Si sufrió antes o durante el año pasado"/>
    <n v="270107"/>
    <s v="Atenciones médicas"/>
    <n v="270107007"/>
    <s v="Violencia Intrafamiliar"/>
    <n v="0"/>
    <n v="30165.804519466375"/>
    <n v="0"/>
  </r>
  <r>
    <n v="6"/>
    <n v="6115"/>
    <s v="O'Higgins"/>
    <s v="Rengo"/>
    <x v="4"/>
    <x v="4"/>
    <n v="1"/>
    <s v="Año"/>
    <n v="2"/>
    <s v="Violencia intrafamiliar"/>
    <s v="No sufrió el año pasado"/>
    <n v="270107"/>
    <s v="Atenciones médicas"/>
    <n v="270107007"/>
    <s v="Violencia Intrafamiliar"/>
    <n v="37104.956468088021"/>
    <n v="26264.082979130359"/>
    <n v="51551.529380310771"/>
  </r>
  <r>
    <n v="6"/>
    <n v="6115"/>
    <s v="O'Higgins"/>
    <s v="Rengo"/>
    <x v="4"/>
    <x v="4"/>
    <n v="1"/>
    <s v="Año"/>
    <n v="2"/>
    <s v="Violencia intrafamiliar"/>
    <s v="Si sufrió el año pasado"/>
    <n v="270107"/>
    <s v="Atenciones médicas"/>
    <n v="270107007"/>
    <s v="Violencia Intrafamiliar"/>
    <n v="4929.0464111880437"/>
    <n v="13221.493293124193"/>
    <n v="6732.2746074584829"/>
  </r>
  <r>
    <n v="6"/>
    <n v="6115"/>
    <s v="O'Higgins"/>
    <s v="Rengo"/>
    <x v="4"/>
    <x v="4"/>
    <n v="2"/>
    <s v="Vida"/>
    <n v="2"/>
    <s v="Violencia intrafamiliar"/>
    <s v="No sufrió antes ni durante el año pasado"/>
    <n v="270107"/>
    <s v="Atenciones médicas"/>
    <n v="270107007"/>
    <s v="Violencia Intrafamiliar"/>
    <n v="25563.85822993076"/>
    <n v="23497.208475890449"/>
    <n v="42823.689998141977"/>
  </r>
  <r>
    <n v="6"/>
    <n v="6115"/>
    <s v="O'Higgins"/>
    <s v="Rengo"/>
    <x v="4"/>
    <x v="4"/>
    <n v="2"/>
    <s v="Vida"/>
    <n v="2"/>
    <s v="Violencia intrafamiliar"/>
    <s v="Si sufrió antes o durante el año pasado"/>
    <n v="270107"/>
    <s v="Atenciones médicas"/>
    <n v="270107007"/>
    <s v="Violencia Intrafamiliar"/>
    <n v="16470.144649345308"/>
    <n v="15988.367796364104"/>
    <n v="15460.113989627273"/>
  </r>
  <r>
    <n v="6"/>
    <n v="6116"/>
    <s v="O'Higgins"/>
    <s v="Requínoa"/>
    <x v="4"/>
    <x v="4"/>
    <n v="1"/>
    <s v="Año"/>
    <n v="2"/>
    <s v="Violencia intrafamiliar"/>
    <s v="No sufrió el año pasado"/>
    <n v="270107"/>
    <s v="Atenciones médicas"/>
    <n v="270107007"/>
    <s v="Violencia Intrafamiliar"/>
    <n v="0"/>
    <n v="62312.091090898684"/>
    <n v="31823.305598322659"/>
  </r>
  <r>
    <n v="6"/>
    <n v="6116"/>
    <s v="O'Higgins"/>
    <s v="Requínoa"/>
    <x v="4"/>
    <x v="4"/>
    <n v="1"/>
    <s v="Año"/>
    <n v="2"/>
    <s v="Violencia intrafamiliar"/>
    <s v="Si sufrió el año pasado"/>
    <n v="270107"/>
    <s v="Atenciones médicas"/>
    <n v="270107007"/>
    <s v="Violencia Intrafamiliar"/>
    <n v="0"/>
    <n v="6269.6146028716867"/>
    <n v="7118.841209389263"/>
  </r>
  <r>
    <n v="6"/>
    <n v="6116"/>
    <s v="O'Higgins"/>
    <s v="Requínoa"/>
    <x v="4"/>
    <x v="4"/>
    <n v="2"/>
    <s v="Vida"/>
    <n v="2"/>
    <s v="Violencia intrafamiliar"/>
    <s v="No sufrió antes ni durante el año pasado"/>
    <n v="270107"/>
    <s v="Atenciones médicas"/>
    <n v="270107007"/>
    <s v="Violencia Intrafamiliar"/>
    <n v="0"/>
    <n v="62312.091090898684"/>
    <n v="15911.652799161329"/>
  </r>
  <r>
    <n v="6"/>
    <n v="6116"/>
    <s v="O'Higgins"/>
    <s v="Requínoa"/>
    <x v="4"/>
    <x v="4"/>
    <n v="2"/>
    <s v="Vida"/>
    <n v="2"/>
    <s v="Violencia intrafamiliar"/>
    <s v="Si sufrió antes o durante el año pasado"/>
    <n v="270107"/>
    <s v="Atenciones médicas"/>
    <n v="270107007"/>
    <s v="Violencia Intrafamiliar"/>
    <n v="0"/>
    <n v="6269.6146028716867"/>
    <n v="23030.494008550595"/>
  </r>
  <r>
    <n v="6"/>
    <n v="6117"/>
    <s v="O'Higgins"/>
    <s v="San Vicente"/>
    <x v="4"/>
    <x v="4"/>
    <n v="1"/>
    <s v="Año"/>
    <n v="2"/>
    <s v="Violencia intrafamiliar"/>
    <s v="No sufrió el año pasado"/>
    <n v="270107"/>
    <s v="Atenciones médicas"/>
    <n v="270107007"/>
    <s v="Violencia Intrafamiliar"/>
    <n v="29454.545454545456"/>
    <n v="23804.976534231049"/>
    <n v="0"/>
  </r>
  <r>
    <n v="6"/>
    <n v="6117"/>
    <s v="O'Higgins"/>
    <s v="San Vicente"/>
    <x v="4"/>
    <x v="4"/>
    <n v="1"/>
    <s v="Año"/>
    <n v="2"/>
    <s v="Violencia intrafamiliar"/>
    <s v="Si sufrió el año pasado"/>
    <n v="270107"/>
    <s v="Atenciones médicas"/>
    <n v="270107007"/>
    <s v="Violencia Intrafamiliar"/>
    <n v="2316.0173160173158"/>
    <n v="0"/>
    <n v="0"/>
  </r>
  <r>
    <n v="6"/>
    <n v="6117"/>
    <s v="O'Higgins"/>
    <s v="San Vicente"/>
    <x v="4"/>
    <x v="4"/>
    <n v="2"/>
    <s v="Vida"/>
    <n v="2"/>
    <s v="Violencia intrafamiliar"/>
    <s v="No sufrió antes ni durante el año pasado"/>
    <n v="270107"/>
    <s v="Atenciones médicas"/>
    <n v="270107007"/>
    <s v="Violencia Intrafamiliar"/>
    <n v="23000"/>
    <n v="18109.102485333751"/>
    <n v="0"/>
  </r>
  <r>
    <n v="6"/>
    <n v="6117"/>
    <s v="O'Higgins"/>
    <s v="San Vicente"/>
    <x v="4"/>
    <x v="4"/>
    <n v="2"/>
    <s v="Vida"/>
    <n v="2"/>
    <s v="Violencia intrafamiliar"/>
    <s v="Si sufrió antes o durante el año pasado"/>
    <n v="270107"/>
    <s v="Atenciones médicas"/>
    <n v="270107007"/>
    <s v="Violencia Intrafamiliar"/>
    <n v="8770.5627705627703"/>
    <n v="5695.8740488972999"/>
    <n v="0"/>
  </r>
  <r>
    <n v="6"/>
    <n v="6201"/>
    <s v="O'Higgins"/>
    <s v="Pichilemu"/>
    <x v="4"/>
    <x v="4"/>
    <n v="1"/>
    <s v="Año"/>
    <n v="2"/>
    <s v="Violencia intrafamiliar"/>
    <s v="No sufrió el año pasado"/>
    <n v="270107"/>
    <s v="Atenciones médicas"/>
    <n v="270107007"/>
    <s v="Violencia Intrafamiliar"/>
    <n v="0"/>
    <n v="145145.24095981708"/>
    <n v="0"/>
  </r>
  <r>
    <n v="6"/>
    <n v="6201"/>
    <s v="O'Higgins"/>
    <s v="Pichilemu"/>
    <x v="4"/>
    <x v="4"/>
    <n v="1"/>
    <s v="Año"/>
    <n v="2"/>
    <s v="Violencia intrafamiliar"/>
    <s v="Si sufrió el año pasado"/>
    <n v="270107"/>
    <s v="Atenciones médicas"/>
    <n v="270107007"/>
    <s v="Violencia Intrafamiliar"/>
    <n v="0"/>
    <n v="83620.169343015135"/>
    <n v="0"/>
  </r>
  <r>
    <n v="6"/>
    <n v="6201"/>
    <s v="O'Higgins"/>
    <s v="Pichilemu"/>
    <x v="4"/>
    <x v="4"/>
    <n v="2"/>
    <s v="Vida"/>
    <n v="2"/>
    <s v="Violencia intrafamiliar"/>
    <s v="No sufrió antes ni durante el año pasado"/>
    <n v="270107"/>
    <s v="Atenciones médicas"/>
    <n v="270107007"/>
    <s v="Violencia Intrafamiliar"/>
    <n v="0"/>
    <n v="135033.62603541298"/>
    <n v="0"/>
  </r>
  <r>
    <n v="6"/>
    <n v="6201"/>
    <s v="O'Higgins"/>
    <s v="Pichilemu"/>
    <x v="4"/>
    <x v="4"/>
    <n v="2"/>
    <s v="Vida"/>
    <n v="2"/>
    <s v="Violencia intrafamiliar"/>
    <s v="Si sufrió antes o durante el año pasado"/>
    <n v="270107"/>
    <s v="Atenciones médicas"/>
    <n v="270107007"/>
    <s v="Violencia Intrafamiliar"/>
    <n v="0"/>
    <n v="93731.784267419251"/>
    <n v="0"/>
  </r>
  <r>
    <n v="6"/>
    <n v="6203"/>
    <s v="O'Higgins"/>
    <s v="Litueche"/>
    <x v="4"/>
    <x v="4"/>
    <n v="1"/>
    <s v="Año"/>
    <n v="2"/>
    <s v="Violencia intrafamiliar"/>
    <s v="No sufrió el año pasado"/>
    <n v="270107"/>
    <s v="Atenciones médicas"/>
    <n v="270107007"/>
    <s v="Violencia Intrafamiliar"/>
    <n v="0"/>
    <n v="36494.986545602136"/>
    <n v="0"/>
  </r>
  <r>
    <n v="6"/>
    <n v="6203"/>
    <s v="O'Higgins"/>
    <s v="Litueche"/>
    <x v="4"/>
    <x v="4"/>
    <n v="1"/>
    <s v="Año"/>
    <n v="2"/>
    <s v="Violencia intrafamiliar"/>
    <s v="Si sufrió el año pasado"/>
    <n v="270107"/>
    <s v="Atenciones médicas"/>
    <n v="270107007"/>
    <s v="Violencia Intrafamiliar"/>
    <n v="0"/>
    <n v="32971.016871865024"/>
    <n v="0"/>
  </r>
  <r>
    <n v="6"/>
    <n v="6203"/>
    <s v="O'Higgins"/>
    <s v="Litueche"/>
    <x v="4"/>
    <x v="4"/>
    <n v="2"/>
    <s v="Vida"/>
    <n v="2"/>
    <s v="Violencia intrafamiliar"/>
    <s v="No sufrió antes ni durante el año pasado"/>
    <n v="270107"/>
    <s v="Atenciones médicas"/>
    <n v="270107007"/>
    <s v="Violencia Intrafamiliar"/>
    <n v="0"/>
    <n v="14976.062696992931"/>
    <n v="0"/>
  </r>
  <r>
    <n v="6"/>
    <n v="6203"/>
    <s v="O'Higgins"/>
    <s v="Litueche"/>
    <x v="4"/>
    <x v="4"/>
    <n v="2"/>
    <s v="Vida"/>
    <n v="2"/>
    <s v="Violencia intrafamiliar"/>
    <s v="Si sufrió antes o durante el año pasado"/>
    <n v="270107"/>
    <s v="Atenciones médicas"/>
    <n v="270107007"/>
    <s v="Violencia Intrafamiliar"/>
    <n v="0"/>
    <n v="54489.940720474231"/>
    <n v="0"/>
  </r>
  <r>
    <n v="6"/>
    <n v="6205"/>
    <s v="O'Higgins"/>
    <s v="Navidad"/>
    <x v="4"/>
    <x v="4"/>
    <n v="1"/>
    <s v="Año"/>
    <n v="2"/>
    <s v="Violencia intrafamiliar"/>
    <s v="No sufrió el año pasado"/>
    <n v="270107"/>
    <s v="Atenciones médicas"/>
    <n v="270107007"/>
    <s v="Violencia Intrafamiliar"/>
    <n v="0"/>
    <n v="135651.74974012526"/>
    <n v="0"/>
  </r>
  <r>
    <n v="6"/>
    <n v="6205"/>
    <s v="O'Higgins"/>
    <s v="Navidad"/>
    <x v="4"/>
    <x v="4"/>
    <n v="1"/>
    <s v="Año"/>
    <n v="2"/>
    <s v="Violencia intrafamiliar"/>
    <s v="Si sufrió el año pasado"/>
    <n v="270107"/>
    <s v="Atenciones médicas"/>
    <n v="270107007"/>
    <s v="Violencia Intrafamiliar"/>
    <n v="0"/>
    <n v="54629.670494225727"/>
    <n v="0"/>
  </r>
  <r>
    <n v="6"/>
    <n v="6205"/>
    <s v="O'Higgins"/>
    <s v="Navidad"/>
    <x v="4"/>
    <x v="4"/>
    <n v="2"/>
    <s v="Vida"/>
    <n v="2"/>
    <s v="Violencia intrafamiliar"/>
    <s v="No sufrió antes ni durante el año pasado"/>
    <n v="270107"/>
    <s v="Atenciones médicas"/>
    <n v="270107007"/>
    <s v="Violencia Intrafamiliar"/>
    <n v="0"/>
    <n v="103194.01792945228"/>
    <n v="0"/>
  </r>
  <r>
    <n v="6"/>
    <n v="6205"/>
    <s v="O'Higgins"/>
    <s v="Navidad"/>
    <x v="4"/>
    <x v="4"/>
    <n v="2"/>
    <s v="Vida"/>
    <n v="2"/>
    <s v="Violencia intrafamiliar"/>
    <s v="Si sufrió antes o durante el año pasado"/>
    <n v="270107"/>
    <s v="Atenciones médicas"/>
    <n v="270107007"/>
    <s v="Violencia Intrafamiliar"/>
    <n v="0"/>
    <n v="87087.4023048987"/>
    <n v="0"/>
  </r>
  <r>
    <n v="6"/>
    <n v="6301"/>
    <s v="O'Higgins"/>
    <s v="San Fernando"/>
    <x v="4"/>
    <x v="4"/>
    <n v="1"/>
    <s v="Año"/>
    <n v="2"/>
    <s v="Violencia intrafamiliar"/>
    <s v="No sufrió el año pasado"/>
    <n v="270107"/>
    <s v="Atenciones médicas"/>
    <n v="270107007"/>
    <s v="Violencia Intrafamiliar"/>
    <n v="42929.140759812646"/>
    <n v="44884.122640908397"/>
    <n v="72791.547610073787"/>
  </r>
  <r>
    <n v="6"/>
    <n v="6301"/>
    <s v="O'Higgins"/>
    <s v="San Fernando"/>
    <x v="4"/>
    <x v="4"/>
    <n v="1"/>
    <s v="Año"/>
    <n v="2"/>
    <s v="Violencia intrafamiliar"/>
    <s v="Si sufrió el año pasado"/>
    <n v="270107"/>
    <s v="Atenciones médicas"/>
    <n v="270107007"/>
    <s v="Violencia Intrafamiliar"/>
    <n v="5226.108630748583"/>
    <n v="4251.9446547972057"/>
    <n v="4469.9222724941328"/>
  </r>
  <r>
    <n v="6"/>
    <n v="6301"/>
    <s v="O'Higgins"/>
    <s v="San Fernando"/>
    <x v="4"/>
    <x v="4"/>
    <n v="2"/>
    <s v="Vida"/>
    <n v="2"/>
    <s v="Violencia intrafamiliar"/>
    <s v="No sufrió antes ni durante el año pasado"/>
    <n v="270107"/>
    <s v="Atenciones médicas"/>
    <n v="270107007"/>
    <s v="Violencia Intrafamiliar"/>
    <n v="26560.574105015203"/>
    <n v="39038.341751590458"/>
    <n v="62230.278113441702"/>
  </r>
  <r>
    <n v="6"/>
    <n v="6301"/>
    <s v="O'Higgins"/>
    <s v="San Fernando"/>
    <x v="4"/>
    <x v="4"/>
    <n v="2"/>
    <s v="Vida"/>
    <n v="2"/>
    <s v="Violencia intrafamiliar"/>
    <s v="Si sufrió antes o durante el año pasado"/>
    <n v="270107"/>
    <s v="Atenciones médicas"/>
    <n v="270107007"/>
    <s v="Violencia Intrafamiliar"/>
    <n v="21594.675285546029"/>
    <n v="10097.72554411515"/>
    <n v="15031.191769126186"/>
  </r>
  <r>
    <n v="6"/>
    <n v="6302"/>
    <s v="O'Higgins"/>
    <s v="Chépica"/>
    <x v="4"/>
    <x v="4"/>
    <n v="1"/>
    <s v="Año"/>
    <n v="2"/>
    <s v="Violencia intrafamiliar"/>
    <s v="No sufrió el año pasado"/>
    <n v="270107"/>
    <s v="Atenciones médicas"/>
    <n v="270107007"/>
    <s v="Violencia Intrafamiliar"/>
    <n v="0"/>
    <n v="17220.609284963168"/>
    <n v="112599.69392632745"/>
  </r>
  <r>
    <n v="6"/>
    <n v="6302"/>
    <s v="O'Higgins"/>
    <s v="Chépica"/>
    <x v="4"/>
    <x v="4"/>
    <n v="1"/>
    <s v="Año"/>
    <n v="2"/>
    <s v="Violencia intrafamiliar"/>
    <s v="Si sufrió el año pasado"/>
    <n v="270107"/>
    <s v="Atenciones médicas"/>
    <n v="270107007"/>
    <s v="Violencia Intrafamiliar"/>
    <n v="0"/>
    <n v="5835.8193701607424"/>
    <n v="12599.76523920933"/>
  </r>
  <r>
    <n v="6"/>
    <n v="6302"/>
    <s v="O'Higgins"/>
    <s v="Chépica"/>
    <x v="4"/>
    <x v="4"/>
    <n v="2"/>
    <s v="Vida"/>
    <n v="2"/>
    <s v="Violencia intrafamiliar"/>
    <s v="No sufrió antes ni durante el año pasado"/>
    <n v="270107"/>
    <s v="Atenciones médicas"/>
    <n v="270107007"/>
    <s v="Violencia Intrafamiliar"/>
    <n v="0"/>
    <n v="6228.7596334539849"/>
    <n v="86299.1063127425"/>
  </r>
  <r>
    <n v="6"/>
    <n v="6302"/>
    <s v="O'Higgins"/>
    <s v="Chépica"/>
    <x v="4"/>
    <x v="4"/>
    <n v="2"/>
    <s v="Vida"/>
    <n v="2"/>
    <s v="Violencia intrafamiliar"/>
    <s v="Si sufrió antes o durante el año pasado"/>
    <n v="270107"/>
    <s v="Atenciones médicas"/>
    <n v="270107007"/>
    <s v="Violencia Intrafamiliar"/>
    <n v="0"/>
    <n v="16827.669021669924"/>
    <n v="38900.352852794298"/>
  </r>
  <r>
    <n v="6"/>
    <n v="6303"/>
    <s v="O'Higgins"/>
    <s v="Chimbarongo"/>
    <x v="4"/>
    <x v="4"/>
    <n v="1"/>
    <s v="Año"/>
    <n v="2"/>
    <s v="Violencia intrafamiliar"/>
    <s v="No sufrió el año pasado"/>
    <n v="270107"/>
    <s v="Atenciones médicas"/>
    <n v="270107007"/>
    <s v="Violencia Intrafamiliar"/>
    <n v="0"/>
    <n v="33933.243427704467"/>
    <n v="100315.66207749951"/>
  </r>
  <r>
    <n v="6"/>
    <n v="6303"/>
    <s v="O'Higgins"/>
    <s v="Chimbarongo"/>
    <x v="4"/>
    <x v="4"/>
    <n v="1"/>
    <s v="Año"/>
    <n v="2"/>
    <s v="Violencia intrafamiliar"/>
    <s v="Si sufrió el año pasado"/>
    <n v="270107"/>
    <s v="Atenciones médicas"/>
    <n v="270107007"/>
    <s v="Violencia Intrafamiliar"/>
    <n v="0"/>
    <n v="5119.5066816630333"/>
    <n v="19337.771807431262"/>
  </r>
  <r>
    <n v="6"/>
    <n v="6303"/>
    <s v="O'Higgins"/>
    <s v="Chimbarongo"/>
    <x v="4"/>
    <x v="4"/>
    <n v="2"/>
    <s v="Vida"/>
    <n v="2"/>
    <s v="Violencia intrafamiliar"/>
    <s v="No sufrió antes ni durante el año pasado"/>
    <n v="270107"/>
    <s v="Atenciones médicas"/>
    <n v="270107007"/>
    <s v="Violencia Intrafamiliar"/>
    <n v="0"/>
    <n v="33933.243427704467"/>
    <n v="69364.859655197579"/>
  </r>
  <r>
    <n v="6"/>
    <n v="6303"/>
    <s v="O'Higgins"/>
    <s v="Chimbarongo"/>
    <x v="4"/>
    <x v="4"/>
    <n v="2"/>
    <s v="Vida"/>
    <n v="2"/>
    <s v="Violencia intrafamiliar"/>
    <s v="Si sufrió antes o durante el año pasado"/>
    <n v="270107"/>
    <s v="Atenciones médicas"/>
    <n v="270107007"/>
    <s v="Violencia Intrafamiliar"/>
    <n v="0"/>
    <n v="5119.5066816630333"/>
    <n v="50288.574229733182"/>
  </r>
  <r>
    <n v="6"/>
    <n v="6305"/>
    <s v="O'Higgins"/>
    <s v="Nancagua"/>
    <x v="4"/>
    <x v="4"/>
    <n v="1"/>
    <s v="Año"/>
    <n v="2"/>
    <s v="Violencia intrafamiliar"/>
    <s v="No sufrió el año pasado"/>
    <n v="270107"/>
    <s v="Atenciones médicas"/>
    <n v="270107007"/>
    <s v="Violencia Intrafamiliar"/>
    <n v="0"/>
    <n v="108901.7261803289"/>
    <n v="21014.570325706951"/>
  </r>
  <r>
    <n v="6"/>
    <n v="6305"/>
    <s v="O'Higgins"/>
    <s v="Nancagua"/>
    <x v="4"/>
    <x v="4"/>
    <n v="1"/>
    <s v="Año"/>
    <n v="2"/>
    <s v="Violencia intrafamiliar"/>
    <s v="Si sufrió el año pasado"/>
    <n v="270107"/>
    <s v="Atenciones médicas"/>
    <n v="270107007"/>
    <s v="Violencia Intrafamiliar"/>
    <n v="0"/>
    <n v="12707.442410879605"/>
    <n v="7839.072523343476"/>
  </r>
  <r>
    <n v="6"/>
    <n v="6305"/>
    <s v="O'Higgins"/>
    <s v="Nancagua"/>
    <x v="4"/>
    <x v="4"/>
    <n v="2"/>
    <s v="Vida"/>
    <n v="2"/>
    <s v="Violencia intrafamiliar"/>
    <s v="No sufrió antes ni durante el año pasado"/>
    <n v="270107"/>
    <s v="Atenciones médicas"/>
    <n v="270107007"/>
    <s v="Violencia Intrafamiliar"/>
    <n v="0"/>
    <n v="100028.48677240121"/>
    <n v="21014.570325706951"/>
  </r>
  <r>
    <n v="6"/>
    <n v="6305"/>
    <s v="O'Higgins"/>
    <s v="Nancagua"/>
    <x v="4"/>
    <x v="4"/>
    <n v="2"/>
    <s v="Vida"/>
    <n v="2"/>
    <s v="Violencia intrafamiliar"/>
    <s v="Si sufrió antes o durante el año pasado"/>
    <n v="270107"/>
    <s v="Atenciones médicas"/>
    <n v="270107007"/>
    <s v="Violencia Intrafamiliar"/>
    <n v="0"/>
    <n v="21580.681818807305"/>
    <n v="7839.072523343476"/>
  </r>
  <r>
    <n v="6"/>
    <n v="6306"/>
    <s v="O'Higgins"/>
    <s v="Palmilla"/>
    <x v="4"/>
    <x v="4"/>
    <n v="1"/>
    <s v="Año"/>
    <n v="2"/>
    <s v="Violencia intrafamiliar"/>
    <s v="No sufrió el año pasado"/>
    <n v="270107"/>
    <s v="Atenciones médicas"/>
    <n v="270107007"/>
    <s v="Violencia Intrafamiliar"/>
    <n v="0"/>
    <n v="28721.598348900719"/>
    <n v="0"/>
  </r>
  <r>
    <n v="6"/>
    <n v="6306"/>
    <s v="O'Higgins"/>
    <s v="Palmilla"/>
    <x v="4"/>
    <x v="4"/>
    <n v="1"/>
    <s v="Año"/>
    <n v="2"/>
    <s v="Violencia intrafamiliar"/>
    <s v="Si sufrió el año pasado"/>
    <n v="270107"/>
    <s v="Atenciones médicas"/>
    <n v="270107007"/>
    <s v="Violencia Intrafamiliar"/>
    <n v="0"/>
    <n v="7061.6328645796502"/>
    <n v="0"/>
  </r>
  <r>
    <n v="6"/>
    <n v="6306"/>
    <s v="O'Higgins"/>
    <s v="Palmilla"/>
    <x v="4"/>
    <x v="4"/>
    <n v="2"/>
    <s v="Vida"/>
    <n v="2"/>
    <s v="Violencia intrafamiliar"/>
    <s v="No sufrió antes ni durante el año pasado"/>
    <n v="270107"/>
    <s v="Atenciones médicas"/>
    <n v="270107007"/>
    <s v="Violencia Intrafamiliar"/>
    <n v="0"/>
    <n v="28721.598348900719"/>
    <n v="0"/>
  </r>
  <r>
    <n v="6"/>
    <n v="6306"/>
    <s v="O'Higgins"/>
    <s v="Palmilla"/>
    <x v="4"/>
    <x v="4"/>
    <n v="2"/>
    <s v="Vida"/>
    <n v="2"/>
    <s v="Violencia intrafamiliar"/>
    <s v="Si sufrió antes o durante el año pasado"/>
    <n v="270107"/>
    <s v="Atenciones médicas"/>
    <n v="270107007"/>
    <s v="Violencia Intrafamiliar"/>
    <n v="0"/>
    <n v="7061.6328645796502"/>
    <n v="0"/>
  </r>
  <r>
    <n v="6"/>
    <n v="6308"/>
    <s v="O'Higgins"/>
    <s v="Placilla"/>
    <x v="4"/>
    <x v="4"/>
    <n v="1"/>
    <s v="Año"/>
    <n v="2"/>
    <s v="Violencia intrafamiliar"/>
    <s v="No sufrió el año pasado"/>
    <n v="270107"/>
    <s v="Atenciones médicas"/>
    <n v="270107007"/>
    <s v="Violencia Intrafamiliar"/>
    <n v="0"/>
    <n v="0"/>
    <n v="44221.523894267142"/>
  </r>
  <r>
    <n v="6"/>
    <n v="6308"/>
    <s v="O'Higgins"/>
    <s v="Placilla"/>
    <x v="4"/>
    <x v="4"/>
    <n v="1"/>
    <s v="Año"/>
    <n v="2"/>
    <s v="Violencia intrafamiliar"/>
    <s v="Si sufrió el año pasado"/>
    <n v="270107"/>
    <s v="Atenciones médicas"/>
    <n v="270107007"/>
    <s v="Violencia Intrafamiliar"/>
    <n v="0"/>
    <n v="0"/>
    <n v="16495.970535065637"/>
  </r>
  <r>
    <n v="6"/>
    <n v="6308"/>
    <s v="O'Higgins"/>
    <s v="Placilla"/>
    <x v="4"/>
    <x v="4"/>
    <n v="2"/>
    <s v="Vida"/>
    <n v="2"/>
    <s v="Violencia intrafamiliar"/>
    <s v="No sufrió antes ni durante el año pasado"/>
    <n v="270107"/>
    <s v="Atenciones médicas"/>
    <n v="270107007"/>
    <s v="Violencia Intrafamiliar"/>
    <n v="0"/>
    <n v="0"/>
    <n v="44221.523894267142"/>
  </r>
  <r>
    <n v="6"/>
    <n v="6308"/>
    <s v="O'Higgins"/>
    <s v="Placilla"/>
    <x v="4"/>
    <x v="4"/>
    <n v="2"/>
    <s v="Vida"/>
    <n v="2"/>
    <s v="Violencia intrafamiliar"/>
    <s v="Si sufrió antes o durante el año pasado"/>
    <n v="270107"/>
    <s v="Atenciones médicas"/>
    <n v="270107007"/>
    <s v="Violencia Intrafamiliar"/>
    <n v="0"/>
    <n v="0"/>
    <n v="16495.970535065637"/>
  </r>
  <r>
    <n v="6"/>
    <n v="6310"/>
    <s v="O'Higgins"/>
    <s v="Santa Cruz"/>
    <x v="4"/>
    <x v="4"/>
    <n v="1"/>
    <s v="Año"/>
    <n v="2"/>
    <s v="Violencia intrafamiliar"/>
    <s v="No sufrió el año pasado"/>
    <n v="270107"/>
    <s v="Atenciones médicas"/>
    <n v="270107007"/>
    <s v="Violencia Intrafamiliar"/>
    <n v="0"/>
    <n v="37387.470130659"/>
    <n v="47196.772736840343"/>
  </r>
  <r>
    <n v="6"/>
    <n v="6310"/>
    <s v="O'Higgins"/>
    <s v="Santa Cruz"/>
    <x v="4"/>
    <x v="4"/>
    <n v="1"/>
    <s v="Año"/>
    <n v="2"/>
    <s v="Violencia intrafamiliar"/>
    <s v="Si sufrió el año pasado"/>
    <n v="270107"/>
    <s v="Atenciones médicas"/>
    <n v="270107007"/>
    <s v="Violencia Intrafamiliar"/>
    <n v="0"/>
    <n v="6576.7008867957957"/>
    <n v="4877.9096397567182"/>
  </r>
  <r>
    <n v="6"/>
    <n v="6310"/>
    <s v="O'Higgins"/>
    <s v="Santa Cruz"/>
    <x v="4"/>
    <x v="4"/>
    <n v="2"/>
    <s v="Vida"/>
    <n v="2"/>
    <s v="Violencia intrafamiliar"/>
    <s v="No sufrió antes ni durante el año pasado"/>
    <n v="270107"/>
    <s v="Atenciones médicas"/>
    <n v="270107007"/>
    <s v="Violencia Intrafamiliar"/>
    <n v="0"/>
    <n v="37387.470130659"/>
    <n v="37529.911471328167"/>
  </r>
  <r>
    <n v="6"/>
    <n v="6310"/>
    <s v="O'Higgins"/>
    <s v="Santa Cruz"/>
    <x v="4"/>
    <x v="4"/>
    <n v="2"/>
    <s v="Vida"/>
    <n v="2"/>
    <s v="Violencia intrafamiliar"/>
    <s v="Si sufrió antes o durante el año pasado"/>
    <n v="270107"/>
    <s v="Atenciones médicas"/>
    <n v="270107007"/>
    <s v="Violencia Intrafamiliar"/>
    <n v="0"/>
    <n v="6576.7008867957957"/>
    <n v="14544.770905268906"/>
  </r>
  <r>
    <n v="7"/>
    <n v="7101"/>
    <s v="Maule"/>
    <s v="Talca"/>
    <x v="4"/>
    <x v="4"/>
    <n v="1"/>
    <s v="Año"/>
    <n v="2"/>
    <s v="Violencia intrafamiliar"/>
    <s v="No sufrió el año pasado"/>
    <n v="270107"/>
    <s v="Atenciones médicas"/>
    <n v="270107007"/>
    <s v="Violencia Intrafamiliar"/>
    <n v="51614.243533301509"/>
    <n v="45573.654528466795"/>
    <n v="57341.902700143219"/>
  </r>
  <r>
    <n v="7"/>
    <n v="7101"/>
    <s v="Maule"/>
    <s v="Talca"/>
    <x v="4"/>
    <x v="4"/>
    <n v="1"/>
    <s v="Año"/>
    <n v="2"/>
    <s v="Violencia intrafamiliar"/>
    <s v="Si sufrió el año pasado"/>
    <n v="270107"/>
    <s v="Atenciones médicas"/>
    <n v="270107007"/>
    <s v="Violencia Intrafamiliar"/>
    <n v="9046.3056277515516"/>
    <n v="5640.6484809623671"/>
    <n v="14181.078484383945"/>
  </r>
  <r>
    <n v="7"/>
    <n v="7101"/>
    <s v="Maule"/>
    <s v="Talca"/>
    <x v="4"/>
    <x v="4"/>
    <n v="2"/>
    <s v="Vida"/>
    <n v="2"/>
    <s v="Violencia intrafamiliar"/>
    <s v="No sufrió antes ni durante el año pasado"/>
    <n v="270107"/>
    <s v="Atenciones médicas"/>
    <n v="270107007"/>
    <s v="Violencia Intrafamiliar"/>
    <n v="49587.156774341835"/>
    <n v="44890.992997785084"/>
    <n v="37698.437808711176"/>
  </r>
  <r>
    <n v="7"/>
    <n v="7101"/>
    <s v="Maule"/>
    <s v="Talca"/>
    <x v="4"/>
    <x v="4"/>
    <n v="2"/>
    <s v="Vida"/>
    <n v="2"/>
    <s v="Violencia intrafamiliar"/>
    <s v="Si sufrió antes o durante el año pasado"/>
    <n v="270107"/>
    <s v="Atenciones médicas"/>
    <n v="270107007"/>
    <s v="Violencia Intrafamiliar"/>
    <n v="11073.392386711223"/>
    <n v="6323.3100116440864"/>
    <n v="33824.543375815934"/>
  </r>
  <r>
    <n v="7"/>
    <n v="7102"/>
    <s v="Maule"/>
    <s v="Constitución"/>
    <x v="4"/>
    <x v="4"/>
    <n v="1"/>
    <s v="Año"/>
    <n v="2"/>
    <s v="Violencia intrafamiliar"/>
    <s v="No sufrió el año pasado"/>
    <n v="270107"/>
    <s v="Atenciones médicas"/>
    <n v="270107007"/>
    <s v="Violencia Intrafamiliar"/>
    <n v="45539.772727272728"/>
    <n v="80255.767459845534"/>
    <n v="29442.491570903439"/>
  </r>
  <r>
    <n v="7"/>
    <n v="7102"/>
    <s v="Maule"/>
    <s v="Constitución"/>
    <x v="4"/>
    <x v="4"/>
    <n v="1"/>
    <s v="Año"/>
    <n v="2"/>
    <s v="Violencia intrafamiliar"/>
    <s v="Si sufrió el año pasado"/>
    <n v="270107"/>
    <s v="Atenciones médicas"/>
    <n v="270107007"/>
    <s v="Violencia Intrafamiliar"/>
    <n v="0"/>
    <n v="3214.5874073778464"/>
    <n v="9985.8686629846761"/>
  </r>
  <r>
    <n v="7"/>
    <n v="7102"/>
    <s v="Maule"/>
    <s v="Constitución"/>
    <x v="4"/>
    <x v="4"/>
    <n v="2"/>
    <s v="Vida"/>
    <n v="2"/>
    <s v="Violencia intrafamiliar"/>
    <s v="No sufrió antes ni durante el año pasado"/>
    <n v="270107"/>
    <s v="Atenciones médicas"/>
    <n v="270107007"/>
    <s v="Violencia Intrafamiliar"/>
    <n v="43494.318181818184"/>
    <n v="72175.568092181595"/>
    <n v="26591.157791006674"/>
  </r>
  <r>
    <n v="7"/>
    <n v="7102"/>
    <s v="Maule"/>
    <s v="Constitución"/>
    <x v="4"/>
    <x v="4"/>
    <n v="2"/>
    <s v="Vida"/>
    <n v="2"/>
    <s v="Violencia intrafamiliar"/>
    <s v="Si sufrió antes o durante el año pasado"/>
    <n v="270107"/>
    <s v="Atenciones médicas"/>
    <n v="270107007"/>
    <s v="Violencia Intrafamiliar"/>
    <n v="5308.4415584415583"/>
    <n v="11294.786775041797"/>
    <n v="12837.202442881444"/>
  </r>
  <r>
    <n v="7"/>
    <n v="7105"/>
    <s v="Maule"/>
    <s v="Maule"/>
    <x v="4"/>
    <x v="4"/>
    <n v="1"/>
    <s v="Año"/>
    <n v="2"/>
    <s v="Violencia intrafamiliar"/>
    <s v="No sufrió el año pasado"/>
    <n v="270107"/>
    <s v="Atenciones médicas"/>
    <n v="270107007"/>
    <s v="Violencia Intrafamiliar"/>
    <n v="0"/>
    <n v="69960.326082871354"/>
    <n v="78479.173278852904"/>
  </r>
  <r>
    <n v="7"/>
    <n v="7105"/>
    <s v="Maule"/>
    <s v="Maule"/>
    <x v="4"/>
    <x v="4"/>
    <n v="1"/>
    <s v="Año"/>
    <n v="2"/>
    <s v="Violencia intrafamiliar"/>
    <s v="Si sufrió el año pasado"/>
    <n v="270107"/>
    <s v="Atenciones médicas"/>
    <n v="270107007"/>
    <s v="Violencia Intrafamiliar"/>
    <n v="0"/>
    <n v="8396.7049186722816"/>
    <n v="21827.291661518888"/>
  </r>
  <r>
    <n v="7"/>
    <n v="7105"/>
    <s v="Maule"/>
    <s v="Maule"/>
    <x v="4"/>
    <x v="4"/>
    <n v="2"/>
    <s v="Vida"/>
    <n v="2"/>
    <s v="Violencia intrafamiliar"/>
    <s v="No sufrió antes ni durante el año pasado"/>
    <n v="270107"/>
    <s v="Atenciones médicas"/>
    <n v="270107007"/>
    <s v="Violencia Intrafamiliar"/>
    <n v="0"/>
    <n v="64147.797756320244"/>
    <n v="61914.49072073742"/>
  </r>
  <r>
    <n v="7"/>
    <n v="7105"/>
    <s v="Maule"/>
    <s v="Maule"/>
    <x v="4"/>
    <x v="4"/>
    <n v="2"/>
    <s v="Vida"/>
    <n v="2"/>
    <s v="Violencia intrafamiliar"/>
    <s v="Si sufrió antes o durante el año pasado"/>
    <n v="270107"/>
    <s v="Atenciones médicas"/>
    <n v="270107007"/>
    <s v="Violencia Intrafamiliar"/>
    <n v="0"/>
    <n v="14209.23324522339"/>
    <n v="38391.974219634394"/>
  </r>
  <r>
    <n v="7"/>
    <n v="7109"/>
    <s v="Maule"/>
    <s v="San Clemente"/>
    <x v="4"/>
    <x v="4"/>
    <n v="1"/>
    <s v="Año"/>
    <n v="2"/>
    <s v="Violencia intrafamiliar"/>
    <s v="No sufrió el año pasado"/>
    <n v="270107"/>
    <s v="Atenciones médicas"/>
    <n v="270107007"/>
    <s v="Violencia Intrafamiliar"/>
    <n v="20072.15480485405"/>
    <n v="81602.448786352659"/>
    <n v="0"/>
  </r>
  <r>
    <n v="7"/>
    <n v="7109"/>
    <s v="Maule"/>
    <s v="San Clemente"/>
    <x v="4"/>
    <x v="4"/>
    <n v="1"/>
    <s v="Año"/>
    <n v="2"/>
    <s v="Violencia intrafamiliar"/>
    <s v="Si sufrió el año pasado"/>
    <n v="270107"/>
    <s v="Atenciones médicas"/>
    <n v="270107007"/>
    <s v="Violencia Intrafamiliar"/>
    <n v="1044.83905730216"/>
    <n v="10097.076788830716"/>
    <n v="0"/>
  </r>
  <r>
    <n v="7"/>
    <n v="7109"/>
    <s v="Maule"/>
    <s v="San Clemente"/>
    <x v="4"/>
    <x v="4"/>
    <n v="2"/>
    <s v="Vida"/>
    <n v="2"/>
    <s v="Violencia intrafamiliar"/>
    <s v="No sufrió antes ni durante el año pasado"/>
    <n v="270107"/>
    <s v="Atenciones médicas"/>
    <n v="270107007"/>
    <s v="Violencia Intrafamiliar"/>
    <n v="18521.295038185821"/>
    <n v="78340.84615967772"/>
    <n v="0"/>
  </r>
  <r>
    <n v="7"/>
    <n v="7109"/>
    <s v="Maule"/>
    <s v="San Clemente"/>
    <x v="4"/>
    <x v="4"/>
    <n v="2"/>
    <s v="Vida"/>
    <n v="2"/>
    <s v="Violencia intrafamiliar"/>
    <s v="Si sufrió antes o durante el año pasado"/>
    <n v="270107"/>
    <s v="Atenciones médicas"/>
    <n v="270107007"/>
    <s v="Violencia Intrafamiliar"/>
    <n v="2595.6988239703883"/>
    <n v="13358.679415505665"/>
    <n v="0"/>
  </r>
  <r>
    <n v="7"/>
    <n v="7201"/>
    <s v="Maule"/>
    <s v="Cauquenes"/>
    <x v="4"/>
    <x v="4"/>
    <n v="1"/>
    <s v="Año"/>
    <n v="2"/>
    <s v="Violencia intrafamiliar"/>
    <s v="No sufrió el año pasado"/>
    <n v="270107"/>
    <s v="Atenciones médicas"/>
    <n v="270107007"/>
    <s v="Violencia Intrafamiliar"/>
    <n v="34467.678010113435"/>
    <n v="10922.317838560453"/>
    <n v="36248.461076548199"/>
  </r>
  <r>
    <n v="7"/>
    <n v="7201"/>
    <s v="Maule"/>
    <s v="Cauquenes"/>
    <x v="4"/>
    <x v="4"/>
    <n v="1"/>
    <s v="Año"/>
    <n v="2"/>
    <s v="Violencia intrafamiliar"/>
    <s v="Si sufrió el año pasado"/>
    <n v="270107"/>
    <s v="Atenciones médicas"/>
    <n v="270107007"/>
    <s v="Violencia Intrafamiliar"/>
    <n v="12673.682292378478"/>
    <n v="0"/>
    <n v="33229.587548649419"/>
  </r>
  <r>
    <n v="7"/>
    <n v="7201"/>
    <s v="Maule"/>
    <s v="Cauquenes"/>
    <x v="4"/>
    <x v="4"/>
    <n v="2"/>
    <s v="Vida"/>
    <n v="2"/>
    <s v="Violencia intrafamiliar"/>
    <s v="No sufrió antes ni durante el año pasado"/>
    <n v="270107"/>
    <s v="Atenciones médicas"/>
    <n v="270107007"/>
    <s v="Violencia Intrafamiliar"/>
    <n v="28682.064598423764"/>
    <n v="10922.317838560453"/>
    <n v="27921.657361768277"/>
  </r>
  <r>
    <n v="7"/>
    <n v="7201"/>
    <s v="Maule"/>
    <s v="Cauquenes"/>
    <x v="4"/>
    <x v="4"/>
    <n v="2"/>
    <s v="Vida"/>
    <n v="2"/>
    <s v="Violencia intrafamiliar"/>
    <s v="Si sufrió antes o durante el año pasado"/>
    <n v="270107"/>
    <s v="Atenciones médicas"/>
    <n v="270107007"/>
    <s v="Violencia Intrafamiliar"/>
    <n v="18459.29570406815"/>
    <n v="0"/>
    <n v="41556.39126342933"/>
  </r>
  <r>
    <n v="7"/>
    <n v="7301"/>
    <s v="Maule"/>
    <s v="Curicó"/>
    <x v="4"/>
    <x v="4"/>
    <n v="1"/>
    <s v="Año"/>
    <n v="2"/>
    <s v="Violencia intrafamiliar"/>
    <s v="No sufrió el año pasado"/>
    <n v="270107"/>
    <s v="Atenciones médicas"/>
    <n v="270107007"/>
    <s v="Violencia Intrafamiliar"/>
    <n v="39427.953208465755"/>
    <n v="30960.327108195786"/>
    <n v="47356.364780597003"/>
  </r>
  <r>
    <n v="7"/>
    <n v="7301"/>
    <s v="Maule"/>
    <s v="Curicó"/>
    <x v="4"/>
    <x v="4"/>
    <n v="1"/>
    <s v="Año"/>
    <n v="2"/>
    <s v="Violencia intrafamiliar"/>
    <s v="Si sufrió el año pasado"/>
    <n v="270107"/>
    <s v="Atenciones médicas"/>
    <n v="270107007"/>
    <s v="Violencia Intrafamiliar"/>
    <n v="7865.3052944756237"/>
    <n v="9406.9561444384544"/>
    <n v="18237.648148208522"/>
  </r>
  <r>
    <n v="7"/>
    <n v="7301"/>
    <s v="Maule"/>
    <s v="Curicó"/>
    <x v="4"/>
    <x v="4"/>
    <n v="2"/>
    <s v="Vida"/>
    <n v="2"/>
    <s v="Violencia intrafamiliar"/>
    <s v="No sufrió antes ni durante el año pasado"/>
    <n v="270107"/>
    <s v="Atenciones médicas"/>
    <n v="270107007"/>
    <s v="Violencia Intrafamiliar"/>
    <n v="33162.485631212388"/>
    <n v="29114.293030271107"/>
    <n v="20952.039130411162"/>
  </r>
  <r>
    <n v="7"/>
    <n v="7301"/>
    <s v="Maule"/>
    <s v="Curicó"/>
    <x v="4"/>
    <x v="4"/>
    <n v="2"/>
    <s v="Vida"/>
    <n v="2"/>
    <s v="Violencia intrafamiliar"/>
    <s v="Si sufrió antes o durante el año pasado"/>
    <n v="270107"/>
    <s v="Atenciones médicas"/>
    <n v="270107007"/>
    <s v="Violencia Intrafamiliar"/>
    <n v="14130.772871728988"/>
    <n v="11252.990222363143"/>
    <n v="44641.973798394341"/>
  </r>
  <r>
    <n v="7"/>
    <n v="7304"/>
    <s v="Maule"/>
    <s v="Molina"/>
    <x v="4"/>
    <x v="4"/>
    <n v="1"/>
    <s v="Año"/>
    <n v="2"/>
    <s v="Violencia intrafamiliar"/>
    <s v="No sufrió el año pasado"/>
    <n v="270107"/>
    <s v="Atenciones médicas"/>
    <n v="270107007"/>
    <s v="Violencia Intrafamiliar"/>
    <n v="35639.357323064665"/>
    <n v="46464.913633388926"/>
    <n v="89709.722202072749"/>
  </r>
  <r>
    <n v="7"/>
    <n v="7304"/>
    <s v="Maule"/>
    <s v="Molina"/>
    <x v="4"/>
    <x v="4"/>
    <n v="1"/>
    <s v="Año"/>
    <n v="2"/>
    <s v="Violencia intrafamiliar"/>
    <s v="Si sufrió el año pasado"/>
    <n v="270107"/>
    <s v="Atenciones médicas"/>
    <n v="270107007"/>
    <s v="Violencia Intrafamiliar"/>
    <n v="7480.1929801265878"/>
    <n v="26083.524047159859"/>
    <n v="32601.451725935276"/>
  </r>
  <r>
    <n v="7"/>
    <n v="7304"/>
    <s v="Maule"/>
    <s v="Molina"/>
    <x v="4"/>
    <x v="4"/>
    <n v="2"/>
    <s v="Vida"/>
    <n v="2"/>
    <s v="Violencia intrafamiliar"/>
    <s v="No sufrió antes ni durante el año pasado"/>
    <n v="270107"/>
    <s v="Atenciones médicas"/>
    <n v="270107007"/>
    <s v="Violencia Intrafamiliar"/>
    <n v="29898.641172044438"/>
    <n v="46464.913633388926"/>
    <n v="70539.122657462023"/>
  </r>
  <r>
    <n v="7"/>
    <n v="7304"/>
    <s v="Maule"/>
    <s v="Molina"/>
    <x v="4"/>
    <x v="4"/>
    <n v="2"/>
    <s v="Vida"/>
    <n v="2"/>
    <s v="Violencia intrafamiliar"/>
    <s v="Si sufrió antes o durante el año pasado"/>
    <n v="270107"/>
    <s v="Atenciones médicas"/>
    <n v="270107007"/>
    <s v="Violencia Intrafamiliar"/>
    <n v="13220.909131146815"/>
    <n v="26083.524047159859"/>
    <n v="51772.051270546006"/>
  </r>
  <r>
    <n v="7"/>
    <n v="7306"/>
    <s v="Maule"/>
    <s v="Romeral"/>
    <x v="4"/>
    <x v="4"/>
    <n v="1"/>
    <s v="Año"/>
    <n v="2"/>
    <s v="Violencia intrafamiliar"/>
    <s v="No sufrió el año pasado"/>
    <n v="270107"/>
    <s v="Atenciones médicas"/>
    <n v="270107007"/>
    <s v="Violencia Intrafamiliar"/>
    <n v="0"/>
    <n v="53190.331396788912"/>
    <n v="0"/>
  </r>
  <r>
    <n v="7"/>
    <n v="7306"/>
    <s v="Maule"/>
    <s v="Romeral"/>
    <x v="4"/>
    <x v="4"/>
    <n v="1"/>
    <s v="Año"/>
    <n v="2"/>
    <s v="Violencia intrafamiliar"/>
    <s v="Si sufrió el año pasado"/>
    <n v="270107"/>
    <s v="Atenciones médicas"/>
    <n v="270107007"/>
    <s v="Violencia Intrafamiliar"/>
    <n v="0"/>
    <n v="13003.213404258993"/>
    <n v="0"/>
  </r>
  <r>
    <n v="7"/>
    <n v="7306"/>
    <s v="Maule"/>
    <s v="Romeral"/>
    <x v="4"/>
    <x v="4"/>
    <n v="2"/>
    <s v="Vida"/>
    <n v="2"/>
    <s v="Violencia intrafamiliar"/>
    <s v="No sufrió antes ni durante el año pasado"/>
    <n v="270107"/>
    <s v="Atenciones médicas"/>
    <n v="270107007"/>
    <s v="Violencia Intrafamiliar"/>
    <n v="0"/>
    <n v="48421.827798120961"/>
    <n v="0"/>
  </r>
  <r>
    <n v="7"/>
    <n v="7306"/>
    <s v="Maule"/>
    <s v="Romeral"/>
    <x v="4"/>
    <x v="4"/>
    <n v="2"/>
    <s v="Vida"/>
    <n v="2"/>
    <s v="Violencia intrafamiliar"/>
    <s v="Si sufrió antes o durante el año pasado"/>
    <n v="270107"/>
    <s v="Atenciones médicas"/>
    <n v="270107007"/>
    <s v="Violencia Intrafamiliar"/>
    <n v="0"/>
    <n v="17771.717002926947"/>
    <n v="0"/>
  </r>
  <r>
    <n v="7"/>
    <n v="7308"/>
    <s v="Maule"/>
    <s v="Teno"/>
    <x v="4"/>
    <x v="4"/>
    <n v="1"/>
    <s v="Año"/>
    <n v="2"/>
    <s v="Violencia intrafamiliar"/>
    <s v="No sufrió el año pasado"/>
    <n v="270107"/>
    <s v="Atenciones médicas"/>
    <n v="270107007"/>
    <s v="Violencia Intrafamiliar"/>
    <n v="0"/>
    <n v="16633.366374020585"/>
    <n v="0"/>
  </r>
  <r>
    <n v="7"/>
    <n v="7308"/>
    <s v="Maule"/>
    <s v="Teno"/>
    <x v="4"/>
    <x v="4"/>
    <n v="2"/>
    <s v="Vida"/>
    <n v="2"/>
    <s v="Violencia intrafamiliar"/>
    <s v="No sufrió antes ni durante el año pasado"/>
    <n v="270107"/>
    <s v="Atenciones médicas"/>
    <n v="270107007"/>
    <s v="Violencia Intrafamiliar"/>
    <n v="0"/>
    <n v="16633.366374020585"/>
    <n v="0"/>
  </r>
  <r>
    <n v="7"/>
    <n v="7309"/>
    <s v="Maule"/>
    <s v="Vichuquén"/>
    <x v="4"/>
    <x v="4"/>
    <n v="1"/>
    <s v="Año"/>
    <n v="2"/>
    <s v="Violencia intrafamiliar"/>
    <s v="No sufrió el año pasado"/>
    <n v="270107"/>
    <s v="Atenciones médicas"/>
    <n v="270107007"/>
    <s v="Violencia Intrafamiliar"/>
    <n v="0"/>
    <n v="205043.1267779574"/>
    <n v="0"/>
  </r>
  <r>
    <n v="7"/>
    <n v="7309"/>
    <s v="Maule"/>
    <s v="Vichuquén"/>
    <x v="4"/>
    <x v="4"/>
    <n v="1"/>
    <s v="Año"/>
    <n v="2"/>
    <s v="Violencia intrafamiliar"/>
    <s v="Si sufrió el año pasado"/>
    <n v="270107"/>
    <s v="Atenciones médicas"/>
    <n v="270107007"/>
    <s v="Violencia Intrafamiliar"/>
    <n v="0"/>
    <n v="40790.82331008149"/>
    <n v="0"/>
  </r>
  <r>
    <n v="7"/>
    <n v="7309"/>
    <s v="Maule"/>
    <s v="Vichuquén"/>
    <x v="4"/>
    <x v="4"/>
    <n v="2"/>
    <s v="Vida"/>
    <n v="2"/>
    <s v="Violencia intrafamiliar"/>
    <s v="No sufrió antes ni durante el año pasado"/>
    <n v="270107"/>
    <s v="Atenciones médicas"/>
    <n v="270107007"/>
    <s v="Violencia Intrafamiliar"/>
    <n v="0"/>
    <n v="205043.1267779574"/>
    <n v="0"/>
  </r>
  <r>
    <n v="7"/>
    <n v="7309"/>
    <s v="Maule"/>
    <s v="Vichuquén"/>
    <x v="4"/>
    <x v="4"/>
    <n v="2"/>
    <s v="Vida"/>
    <n v="2"/>
    <s v="Violencia intrafamiliar"/>
    <s v="Si sufrió antes o durante el año pasado"/>
    <n v="270107"/>
    <s v="Atenciones médicas"/>
    <n v="270107007"/>
    <s v="Violencia Intrafamiliar"/>
    <n v="0"/>
    <n v="40790.82331008149"/>
    <n v="0"/>
  </r>
  <r>
    <n v="7"/>
    <n v="7401"/>
    <s v="Maule"/>
    <s v="Linares"/>
    <x v="4"/>
    <x v="4"/>
    <n v="1"/>
    <s v="Año"/>
    <n v="2"/>
    <s v="Violencia intrafamiliar"/>
    <s v="No sufrió el año pasado"/>
    <n v="270107"/>
    <s v="Atenciones médicas"/>
    <n v="270107007"/>
    <s v="Violencia Intrafamiliar"/>
    <n v="40629.39263610616"/>
    <n v="31848.850398207451"/>
    <n v="45053.684488870866"/>
  </r>
  <r>
    <n v="7"/>
    <n v="7401"/>
    <s v="Maule"/>
    <s v="Linares"/>
    <x v="4"/>
    <x v="4"/>
    <n v="1"/>
    <s v="Año"/>
    <n v="2"/>
    <s v="Violencia intrafamiliar"/>
    <s v="Si sufrió el año pasado"/>
    <n v="270107"/>
    <s v="Atenciones médicas"/>
    <n v="270107007"/>
    <s v="Violencia Intrafamiliar"/>
    <n v="9082.1357390118537"/>
    <n v="5358.1019142012046"/>
    <n v="17863.232625123641"/>
  </r>
  <r>
    <n v="7"/>
    <n v="7401"/>
    <s v="Maule"/>
    <s v="Linares"/>
    <x v="4"/>
    <x v="4"/>
    <n v="2"/>
    <s v="Vida"/>
    <n v="2"/>
    <s v="Violencia intrafamiliar"/>
    <s v="No sufrió antes ni durante el año pasado"/>
    <n v="270107"/>
    <s v="Atenciones médicas"/>
    <n v="270107007"/>
    <s v="Violencia Intrafamiliar"/>
    <n v="35076.051610196162"/>
    <n v="30802.352460762711"/>
    <n v="45053.684488870866"/>
  </r>
  <r>
    <n v="7"/>
    <n v="7401"/>
    <s v="Maule"/>
    <s v="Linares"/>
    <x v="4"/>
    <x v="4"/>
    <n v="2"/>
    <s v="Vida"/>
    <n v="2"/>
    <s v="Violencia intrafamiliar"/>
    <s v="Si sufrió antes o durante el año pasado"/>
    <n v="270107"/>
    <s v="Atenciones médicas"/>
    <n v="270107007"/>
    <s v="Violencia Intrafamiliar"/>
    <n v="14635.47676492185"/>
    <n v="6404.5998516459485"/>
    <n v="17863.232625123641"/>
  </r>
  <r>
    <n v="7"/>
    <n v="7402"/>
    <s v="Maule"/>
    <s v="Colbún"/>
    <x v="4"/>
    <x v="4"/>
    <n v="1"/>
    <s v="Año"/>
    <n v="2"/>
    <s v="Violencia intrafamiliar"/>
    <s v="No sufrió el año pasado"/>
    <n v="270107"/>
    <s v="Atenciones médicas"/>
    <n v="270107007"/>
    <s v="Violencia Intrafamiliar"/>
    <n v="0"/>
    <n v="81539.688596768217"/>
    <n v="0"/>
  </r>
  <r>
    <n v="7"/>
    <n v="7402"/>
    <s v="Maule"/>
    <s v="Colbún"/>
    <x v="4"/>
    <x v="4"/>
    <n v="1"/>
    <s v="Año"/>
    <n v="2"/>
    <s v="Violencia intrafamiliar"/>
    <s v="Si sufrió el año pasado"/>
    <n v="270107"/>
    <s v="Atenciones médicas"/>
    <n v="270107007"/>
    <s v="Violencia Intrafamiliar"/>
    <n v="0"/>
    <n v="26137.382791588509"/>
    <n v="0"/>
  </r>
  <r>
    <n v="7"/>
    <n v="7402"/>
    <s v="Maule"/>
    <s v="Colbún"/>
    <x v="4"/>
    <x v="4"/>
    <n v="2"/>
    <s v="Vida"/>
    <n v="2"/>
    <s v="Violencia intrafamiliar"/>
    <s v="No sufrió antes ni durante el año pasado"/>
    <n v="270107"/>
    <s v="Atenciones médicas"/>
    <n v="270107007"/>
    <s v="Violencia Intrafamiliar"/>
    <n v="0"/>
    <n v="74849.054210675546"/>
    <n v="0"/>
  </r>
  <r>
    <n v="7"/>
    <n v="7402"/>
    <s v="Maule"/>
    <s v="Colbún"/>
    <x v="4"/>
    <x v="4"/>
    <n v="2"/>
    <s v="Vida"/>
    <n v="2"/>
    <s v="Violencia intrafamiliar"/>
    <s v="Si sufrió antes o durante el año pasado"/>
    <n v="270107"/>
    <s v="Atenciones médicas"/>
    <n v="270107007"/>
    <s v="Violencia Intrafamiliar"/>
    <n v="0"/>
    <n v="32828.017177681162"/>
    <n v="0"/>
  </r>
  <r>
    <n v="7"/>
    <n v="7403"/>
    <s v="Maule"/>
    <s v="Longaví"/>
    <x v="4"/>
    <x v="4"/>
    <n v="1"/>
    <s v="Año"/>
    <n v="2"/>
    <s v="Violencia intrafamiliar"/>
    <s v="No sufrió el año pasado"/>
    <n v="270107"/>
    <s v="Atenciones médicas"/>
    <n v="270107007"/>
    <s v="Violencia Intrafamiliar"/>
    <n v="0"/>
    <n v="11038.209225748207"/>
    <n v="0"/>
  </r>
  <r>
    <n v="7"/>
    <n v="7403"/>
    <s v="Maule"/>
    <s v="Longaví"/>
    <x v="4"/>
    <x v="4"/>
    <n v="2"/>
    <s v="Vida"/>
    <n v="2"/>
    <s v="Violencia intrafamiliar"/>
    <s v="No sufrió antes ni durante el año pasado"/>
    <n v="270107"/>
    <s v="Atenciones médicas"/>
    <n v="270107007"/>
    <s v="Violencia Intrafamiliar"/>
    <n v="0"/>
    <n v="11038.209225748207"/>
    <n v="0"/>
  </r>
  <r>
    <n v="7"/>
    <n v="7404"/>
    <s v="Maule"/>
    <s v="Parral"/>
    <x v="4"/>
    <x v="4"/>
    <n v="1"/>
    <s v="Año"/>
    <n v="2"/>
    <s v="Violencia intrafamiliar"/>
    <s v="No sufrió el año pasado"/>
    <n v="270107"/>
    <s v="Atenciones médicas"/>
    <n v="270107007"/>
    <s v="Violencia Intrafamiliar"/>
    <n v="38750.354207990931"/>
    <n v="56943.509044611754"/>
    <n v="25113.853952091918"/>
  </r>
  <r>
    <n v="7"/>
    <n v="7404"/>
    <s v="Maule"/>
    <s v="Parral"/>
    <x v="4"/>
    <x v="4"/>
    <n v="1"/>
    <s v="Año"/>
    <n v="2"/>
    <s v="Violencia intrafamiliar"/>
    <s v="Si sufrió el año pasado"/>
    <n v="270107"/>
    <s v="Atenciones médicas"/>
    <n v="270107007"/>
    <s v="Violencia Intrafamiliar"/>
    <n v="2640.0302257485596"/>
    <n v="7660.7479933819704"/>
    <n v="3909.8480429435008"/>
  </r>
  <r>
    <n v="7"/>
    <n v="7404"/>
    <s v="Maule"/>
    <s v="Parral"/>
    <x v="4"/>
    <x v="4"/>
    <n v="2"/>
    <s v="Vida"/>
    <n v="2"/>
    <s v="Violencia intrafamiliar"/>
    <s v="No sufrió antes ni durante el año pasado"/>
    <n v="270107"/>
    <s v="Atenciones médicas"/>
    <n v="270107007"/>
    <s v="Violencia Intrafamiliar"/>
    <n v="35146.878246906585"/>
    <n v="54569.272757446015"/>
    <n v="11781.810826782865"/>
  </r>
  <r>
    <n v="7"/>
    <n v="7404"/>
    <s v="Maule"/>
    <s v="Parral"/>
    <x v="4"/>
    <x v="4"/>
    <n v="2"/>
    <s v="Vida"/>
    <n v="2"/>
    <s v="Violencia intrafamiliar"/>
    <s v="Si sufrió antes o durante el año pasado"/>
    <n v="270107"/>
    <s v="Atenciones médicas"/>
    <n v="270107007"/>
    <s v="Violencia Intrafamiliar"/>
    <n v="6243.5061868329085"/>
    <n v="10034.984280547711"/>
    <n v="17241.891168252558"/>
  </r>
  <r>
    <n v="7"/>
    <n v="7405"/>
    <s v="Maule"/>
    <s v="Retiro"/>
    <x v="4"/>
    <x v="4"/>
    <n v="1"/>
    <s v="Año"/>
    <n v="2"/>
    <s v="Violencia intrafamiliar"/>
    <s v="No sufrió el año pasado"/>
    <n v="270107"/>
    <s v="Atenciones médicas"/>
    <n v="270107007"/>
    <s v="Violencia Intrafamiliar"/>
    <n v="0"/>
    <n v="21200.46905332285"/>
    <n v="0"/>
  </r>
  <r>
    <n v="7"/>
    <n v="7405"/>
    <s v="Maule"/>
    <s v="Retiro"/>
    <x v="4"/>
    <x v="4"/>
    <n v="2"/>
    <s v="Vida"/>
    <n v="2"/>
    <s v="Violencia intrafamiliar"/>
    <s v="No sufrió antes ni durante el año pasado"/>
    <n v="270107"/>
    <s v="Atenciones médicas"/>
    <n v="270107007"/>
    <s v="Violencia Intrafamiliar"/>
    <n v="0"/>
    <n v="21200.46905332285"/>
    <n v="0"/>
  </r>
  <r>
    <n v="7"/>
    <n v="7406"/>
    <s v="Maule"/>
    <s v="San Javier"/>
    <x v="4"/>
    <x v="4"/>
    <n v="1"/>
    <s v="Año"/>
    <n v="2"/>
    <s v="Violencia intrafamiliar"/>
    <s v="No sufrió el año pasado"/>
    <n v="270107"/>
    <s v="Atenciones médicas"/>
    <n v="270107007"/>
    <s v="Violencia Intrafamiliar"/>
    <n v="28137.767429600666"/>
    <n v="58791.904076738465"/>
    <n v="12141.851649965049"/>
  </r>
  <r>
    <n v="7"/>
    <n v="7406"/>
    <s v="Maule"/>
    <s v="San Javier"/>
    <x v="4"/>
    <x v="4"/>
    <n v="1"/>
    <s v="Año"/>
    <n v="2"/>
    <s v="Violencia intrafamiliar"/>
    <s v="Si sufrió el año pasado"/>
    <n v="270107"/>
    <s v="Atenciones médicas"/>
    <n v="270107007"/>
    <s v="Violencia Intrafamiliar"/>
    <n v="4849.9758379826908"/>
    <n v="4825.336789892287"/>
    <n v="8795.0760434318072"/>
  </r>
  <r>
    <n v="7"/>
    <n v="7406"/>
    <s v="Maule"/>
    <s v="San Javier"/>
    <x v="4"/>
    <x v="4"/>
    <n v="2"/>
    <s v="Vida"/>
    <n v="2"/>
    <s v="Violencia intrafamiliar"/>
    <s v="No sufrió antes ni durante el año pasado"/>
    <n v="270107"/>
    <s v="Atenciones médicas"/>
    <n v="270107007"/>
    <s v="Violencia Intrafamiliar"/>
    <n v="17198.96322980275"/>
    <n v="58791.904076738465"/>
    <n v="12141.851649965049"/>
  </r>
  <r>
    <n v="7"/>
    <n v="7406"/>
    <s v="Maule"/>
    <s v="San Javier"/>
    <x v="4"/>
    <x v="4"/>
    <n v="2"/>
    <s v="Vida"/>
    <n v="2"/>
    <s v="Violencia intrafamiliar"/>
    <s v="Si sufrió antes o durante el año pasado"/>
    <n v="270107"/>
    <s v="Atenciones médicas"/>
    <n v="270107007"/>
    <s v="Violencia Intrafamiliar"/>
    <n v="15788.780037780609"/>
    <n v="4825.336789892287"/>
    <n v="8795.0760434318072"/>
  </r>
  <r>
    <n v="8"/>
    <n v="8101"/>
    <s v="Biobío"/>
    <s v="Concepción"/>
    <x v="4"/>
    <x v="4"/>
    <n v="1"/>
    <s v="Año"/>
    <n v="2"/>
    <s v="Violencia intrafamiliar"/>
    <s v="No sufrió el año pasado"/>
    <n v="270107"/>
    <s v="Atenciones médicas"/>
    <n v="270107007"/>
    <s v="Violencia Intrafamiliar"/>
    <n v="47802.790321493565"/>
    <n v="56653.432714041061"/>
    <n v="41348.502791768573"/>
  </r>
  <r>
    <n v="8"/>
    <n v="8101"/>
    <s v="Biobío"/>
    <s v="Concepción"/>
    <x v="4"/>
    <x v="4"/>
    <n v="1"/>
    <s v="Año"/>
    <n v="2"/>
    <s v="Violencia intrafamiliar"/>
    <s v="Si sufrió el año pasado"/>
    <n v="270107"/>
    <s v="Atenciones médicas"/>
    <n v="270107007"/>
    <s v="Violencia Intrafamiliar"/>
    <n v="16950.866078048122"/>
    <n v="16080.822957200569"/>
    <n v="13546.864604742763"/>
  </r>
  <r>
    <n v="8"/>
    <n v="8101"/>
    <s v="Biobío"/>
    <s v="Concepción"/>
    <x v="4"/>
    <x v="4"/>
    <n v="2"/>
    <s v="Vida"/>
    <n v="2"/>
    <s v="Violencia intrafamiliar"/>
    <s v="No sufrió antes ni durante el año pasado"/>
    <n v="270107"/>
    <s v="Atenciones médicas"/>
    <n v="270107007"/>
    <s v="Violencia Intrafamiliar"/>
    <n v="36484.801509739169"/>
    <n v="44603.959747069974"/>
    <n v="23897.534239770641"/>
  </r>
  <r>
    <n v="8"/>
    <n v="8101"/>
    <s v="Biobío"/>
    <s v="Concepción"/>
    <x v="4"/>
    <x v="4"/>
    <n v="2"/>
    <s v="Vida"/>
    <n v="2"/>
    <s v="Violencia intrafamiliar"/>
    <s v="Si sufrió antes o durante el año pasado"/>
    <n v="270107"/>
    <s v="Atenciones médicas"/>
    <n v="270107007"/>
    <s v="Violencia Intrafamiliar"/>
    <n v="28268.854889802522"/>
    <n v="28130.295924171674"/>
    <n v="30997.8331567407"/>
  </r>
  <r>
    <n v="8"/>
    <n v="8102"/>
    <s v="Biobío"/>
    <s v="Coronel"/>
    <x v="4"/>
    <x v="4"/>
    <n v="1"/>
    <s v="Año"/>
    <n v="2"/>
    <s v="Violencia intrafamiliar"/>
    <s v="No sufrió el año pasado"/>
    <n v="270107"/>
    <s v="Atenciones médicas"/>
    <n v="270107007"/>
    <s v="Violencia Intrafamiliar"/>
    <n v="46704.157055545264"/>
    <n v="21139.992417843445"/>
    <n v="68728.902417932724"/>
  </r>
  <r>
    <n v="8"/>
    <n v="8102"/>
    <s v="Biobío"/>
    <s v="Coronel"/>
    <x v="4"/>
    <x v="4"/>
    <n v="1"/>
    <s v="Año"/>
    <n v="2"/>
    <s v="Violencia intrafamiliar"/>
    <s v="Si sufrió el año pasado"/>
    <n v="270107"/>
    <s v="Atenciones médicas"/>
    <n v="270107007"/>
    <s v="Violencia Intrafamiliar"/>
    <n v="6291.987271227249"/>
    <n v="13750.769957218929"/>
    <n v="23464.421527831913"/>
  </r>
  <r>
    <n v="8"/>
    <n v="8102"/>
    <s v="Biobío"/>
    <s v="Coronel"/>
    <x v="4"/>
    <x v="4"/>
    <n v="2"/>
    <s v="Vida"/>
    <n v="2"/>
    <s v="Violencia intrafamiliar"/>
    <s v="No sufrió antes ni durante el año pasado"/>
    <n v="270107"/>
    <s v="Atenciones médicas"/>
    <n v="270107007"/>
    <s v="Violencia Intrafamiliar"/>
    <n v="20406.445203980267"/>
    <n v="9851.1322863804398"/>
    <n v="52665.335916625343"/>
  </r>
  <r>
    <n v="8"/>
    <n v="8102"/>
    <s v="Biobío"/>
    <s v="Coronel"/>
    <x v="4"/>
    <x v="4"/>
    <n v="2"/>
    <s v="Vida"/>
    <n v="2"/>
    <s v="Violencia intrafamiliar"/>
    <s v="Si sufrió antes o durante el año pasado"/>
    <n v="270107"/>
    <s v="Atenciones médicas"/>
    <n v="270107007"/>
    <s v="Violencia Intrafamiliar"/>
    <n v="32589.699122792248"/>
    <n v="25039.630088681934"/>
    <n v="39527.988029139306"/>
  </r>
  <r>
    <n v="8"/>
    <n v="8103"/>
    <s v="Biobío"/>
    <s v="Chiguayante"/>
    <x v="4"/>
    <x v="4"/>
    <n v="1"/>
    <s v="Año"/>
    <n v="2"/>
    <s v="Violencia intrafamiliar"/>
    <s v="No sufrió el año pasado"/>
    <n v="270107"/>
    <s v="Atenciones médicas"/>
    <n v="270107007"/>
    <s v="Violencia Intrafamiliar"/>
    <n v="49075.15597786547"/>
    <n v="113720.88141331695"/>
    <n v="45619.313088181807"/>
  </r>
  <r>
    <n v="8"/>
    <n v="8103"/>
    <s v="Biobío"/>
    <s v="Chiguayante"/>
    <x v="4"/>
    <x v="4"/>
    <n v="1"/>
    <s v="Año"/>
    <n v="2"/>
    <s v="Violencia intrafamiliar"/>
    <s v="Si sufrió el año pasado"/>
    <n v="270107"/>
    <s v="Atenciones médicas"/>
    <n v="270107007"/>
    <s v="Violencia Intrafamiliar"/>
    <n v="14451.376794021033"/>
    <n v="12255.657219999144"/>
    <n v="12069.561639468027"/>
  </r>
  <r>
    <n v="8"/>
    <n v="8103"/>
    <s v="Biobío"/>
    <s v="Chiguayante"/>
    <x v="4"/>
    <x v="4"/>
    <n v="2"/>
    <s v="Vida"/>
    <n v="2"/>
    <s v="Violencia intrafamiliar"/>
    <s v="No sufrió antes ni durante el año pasado"/>
    <n v="270107"/>
    <s v="Atenciones médicas"/>
    <n v="270107007"/>
    <s v="Violencia Intrafamiliar"/>
    <n v="35957.582839127848"/>
    <n v="111301.50167149545"/>
    <n v="34458.462922022343"/>
  </r>
  <r>
    <n v="8"/>
    <n v="8103"/>
    <s v="Biobío"/>
    <s v="Chiguayante"/>
    <x v="4"/>
    <x v="4"/>
    <n v="2"/>
    <s v="Vida"/>
    <n v="2"/>
    <s v="Violencia intrafamiliar"/>
    <s v="Si sufrió antes o durante el año pasado"/>
    <n v="270107"/>
    <s v="Atenciones médicas"/>
    <n v="270107007"/>
    <s v="Violencia Intrafamiliar"/>
    <n v="27568.94993275866"/>
    <n v="14675.036961820644"/>
    <n v="23230.411805627497"/>
  </r>
  <r>
    <n v="8"/>
    <n v="8105"/>
    <s v="Biobío"/>
    <s v="Hualqui"/>
    <x v="4"/>
    <x v="4"/>
    <n v="1"/>
    <s v="Año"/>
    <n v="2"/>
    <s v="Violencia intrafamiliar"/>
    <s v="No sufrió el año pasado"/>
    <n v="270107"/>
    <s v="Atenciones médicas"/>
    <n v="270107007"/>
    <s v="Violencia Intrafamiliar"/>
    <n v="0"/>
    <n v="40837.28747419329"/>
    <n v="13185.196446066011"/>
  </r>
  <r>
    <n v="8"/>
    <n v="8105"/>
    <s v="Biobío"/>
    <s v="Hualqui"/>
    <x v="4"/>
    <x v="4"/>
    <n v="1"/>
    <s v="Año"/>
    <n v="2"/>
    <s v="Violencia intrafamiliar"/>
    <s v="Si sufrió el año pasado"/>
    <n v="270107"/>
    <s v="Atenciones médicas"/>
    <n v="270107007"/>
    <s v="Violencia Intrafamiliar"/>
    <n v="0"/>
    <n v="0"/>
    <n v="32764.163128057273"/>
  </r>
  <r>
    <n v="8"/>
    <n v="8105"/>
    <s v="Biobío"/>
    <s v="Hualqui"/>
    <x v="4"/>
    <x v="4"/>
    <n v="2"/>
    <s v="Vida"/>
    <n v="2"/>
    <s v="Violencia intrafamiliar"/>
    <s v="No sufrió antes ni durante el año pasado"/>
    <n v="270107"/>
    <s v="Atenciones médicas"/>
    <n v="270107007"/>
    <s v="Violencia Intrafamiliar"/>
    <n v="0"/>
    <n v="40837.28747419329"/>
    <n v="13185.196446066011"/>
  </r>
  <r>
    <n v="8"/>
    <n v="8105"/>
    <s v="Biobío"/>
    <s v="Hualqui"/>
    <x v="4"/>
    <x v="4"/>
    <n v="2"/>
    <s v="Vida"/>
    <n v="2"/>
    <s v="Violencia intrafamiliar"/>
    <s v="Si sufrió antes o durante el año pasado"/>
    <n v="270107"/>
    <s v="Atenciones médicas"/>
    <n v="270107007"/>
    <s v="Violencia Intrafamiliar"/>
    <n v="0"/>
    <n v="0"/>
    <n v="32764.163128057273"/>
  </r>
  <r>
    <n v="8"/>
    <n v="8106"/>
    <s v="Biobío"/>
    <s v="Lota"/>
    <x v="4"/>
    <x v="4"/>
    <n v="1"/>
    <s v="Año"/>
    <n v="2"/>
    <s v="Violencia intrafamiliar"/>
    <s v="No sufrió el año pasado"/>
    <n v="270107"/>
    <s v="Atenciones médicas"/>
    <n v="270107007"/>
    <s v="Violencia Intrafamiliar"/>
    <n v="47116.029510395711"/>
    <n v="8801.4075019499251"/>
    <n v="53691.734946849749"/>
  </r>
  <r>
    <n v="8"/>
    <n v="8106"/>
    <s v="Biobío"/>
    <s v="Lota"/>
    <x v="4"/>
    <x v="4"/>
    <n v="1"/>
    <s v="Año"/>
    <n v="2"/>
    <s v="Violencia intrafamiliar"/>
    <s v="Si sufrió el año pasado"/>
    <n v="270107"/>
    <s v="Atenciones médicas"/>
    <n v="270107007"/>
    <s v="Violencia Intrafamiliar"/>
    <n v="23528.672032193161"/>
    <n v="26269.616026832038"/>
    <n v="23373.478963077723"/>
  </r>
  <r>
    <n v="8"/>
    <n v="8106"/>
    <s v="Biobío"/>
    <s v="Lota"/>
    <x v="4"/>
    <x v="4"/>
    <n v="2"/>
    <s v="Vida"/>
    <n v="2"/>
    <s v="Violencia intrafamiliar"/>
    <s v="No sufrió antes ni durante el año pasado"/>
    <n v="270107"/>
    <s v="Atenciones médicas"/>
    <n v="270107007"/>
    <s v="Violencia Intrafamiliar"/>
    <n v="18104.460093896712"/>
    <n v="8801.4075019499251"/>
    <n v="38703.700489617469"/>
  </r>
  <r>
    <n v="8"/>
    <n v="8106"/>
    <s v="Biobío"/>
    <s v="Lota"/>
    <x v="4"/>
    <x v="4"/>
    <n v="2"/>
    <s v="Vida"/>
    <n v="2"/>
    <s v="Violencia intrafamiliar"/>
    <s v="Si sufrió antes o durante el año pasado"/>
    <n v="270107"/>
    <s v="Atenciones médicas"/>
    <n v="270107007"/>
    <s v="Violencia Intrafamiliar"/>
    <n v="52540.241448692155"/>
    <n v="26269.616026832038"/>
    <n v="38361.51342031001"/>
  </r>
  <r>
    <n v="8"/>
    <n v="8107"/>
    <s v="Biobío"/>
    <s v="Penco"/>
    <x v="4"/>
    <x v="4"/>
    <n v="1"/>
    <s v="Año"/>
    <n v="2"/>
    <s v="Violencia intrafamiliar"/>
    <s v="No sufrió el año pasado"/>
    <n v="270107"/>
    <s v="Atenciones médicas"/>
    <n v="270107007"/>
    <s v="Violencia Intrafamiliar"/>
    <n v="50226.607307584323"/>
    <n v="32559.279925047405"/>
    <n v="84573.608630003917"/>
  </r>
  <r>
    <n v="8"/>
    <n v="8107"/>
    <s v="Biobío"/>
    <s v="Penco"/>
    <x v="4"/>
    <x v="4"/>
    <n v="1"/>
    <s v="Año"/>
    <n v="2"/>
    <s v="Violencia intrafamiliar"/>
    <s v="Si sufrió el año pasado"/>
    <n v="270107"/>
    <s v="Atenciones médicas"/>
    <n v="270107007"/>
    <s v="Violencia Intrafamiliar"/>
    <n v="14173.986283239081"/>
    <n v="10250.823030465706"/>
    <n v="7615.754496985438"/>
  </r>
  <r>
    <n v="8"/>
    <n v="8107"/>
    <s v="Biobío"/>
    <s v="Penco"/>
    <x v="4"/>
    <x v="4"/>
    <n v="2"/>
    <s v="Vida"/>
    <n v="2"/>
    <s v="Violencia intrafamiliar"/>
    <s v="No sufrió antes ni durante el año pasado"/>
    <n v="270107"/>
    <s v="Atenciones médicas"/>
    <n v="270107007"/>
    <s v="Violencia Intrafamiliar"/>
    <n v="28636.746480567923"/>
    <n v="32559.279925047405"/>
    <n v="40642.72530556003"/>
  </r>
  <r>
    <n v="8"/>
    <n v="8107"/>
    <s v="Biobío"/>
    <s v="Penco"/>
    <x v="4"/>
    <x v="4"/>
    <n v="2"/>
    <s v="Vida"/>
    <n v="2"/>
    <s v="Violencia intrafamiliar"/>
    <s v="Si sufrió antes o durante el año pasado"/>
    <n v="270107"/>
    <s v="Atenciones médicas"/>
    <n v="270107007"/>
    <s v="Violencia Intrafamiliar"/>
    <n v="35763.847110255483"/>
    <n v="10250.823030465706"/>
    <n v="51546.637821429307"/>
  </r>
  <r>
    <n v="8"/>
    <n v="8108"/>
    <s v="Biobío"/>
    <s v="San Pedro de la Paz"/>
    <x v="4"/>
    <x v="4"/>
    <n v="1"/>
    <s v="Año"/>
    <n v="2"/>
    <s v="Violencia intrafamiliar"/>
    <s v="No sufrió el año pasado"/>
    <n v="270107"/>
    <s v="Atenciones médicas"/>
    <n v="270107007"/>
    <s v="Violencia Intrafamiliar"/>
    <n v="37479.304635761589"/>
    <n v="39314.415124820094"/>
    <n v="49095.860113306473"/>
  </r>
  <r>
    <n v="8"/>
    <n v="8108"/>
    <s v="Biobío"/>
    <s v="San Pedro de la Paz"/>
    <x v="4"/>
    <x v="4"/>
    <n v="1"/>
    <s v="Año"/>
    <n v="2"/>
    <s v="Violencia intrafamiliar"/>
    <s v="Si sufrió el año pasado"/>
    <n v="270107"/>
    <s v="Atenciones médicas"/>
    <n v="270107007"/>
    <s v="Violencia Intrafamiliar"/>
    <n v="7964.5313295975548"/>
    <n v="0"/>
    <n v="24306.553982377951"/>
  </r>
  <r>
    <n v="8"/>
    <n v="8108"/>
    <s v="Biobío"/>
    <s v="San Pedro de la Paz"/>
    <x v="4"/>
    <x v="4"/>
    <n v="2"/>
    <s v="Vida"/>
    <n v="2"/>
    <s v="Violencia intrafamiliar"/>
    <s v="No sufrió antes ni durante el año pasado"/>
    <n v="270107"/>
    <s v="Atenciones médicas"/>
    <n v="270107007"/>
    <s v="Violencia Intrafamiliar"/>
    <n v="29019.676515537441"/>
    <n v="31491.321735215213"/>
    <n v="41663.002313753059"/>
  </r>
  <r>
    <n v="8"/>
    <n v="8108"/>
    <s v="Biobío"/>
    <s v="San Pedro de la Paz"/>
    <x v="4"/>
    <x v="4"/>
    <n v="2"/>
    <s v="Vida"/>
    <n v="2"/>
    <s v="Violencia intrafamiliar"/>
    <s v="Si sufrió antes o durante el año pasado"/>
    <n v="270107"/>
    <s v="Atenciones médicas"/>
    <n v="270107007"/>
    <s v="Violencia Intrafamiliar"/>
    <n v="16424.159449821702"/>
    <n v="7823.0933896048691"/>
    <n v="31739.411781931376"/>
  </r>
  <r>
    <n v="8"/>
    <n v="8110"/>
    <s v="Biobío"/>
    <s v="Talcahuano"/>
    <x v="4"/>
    <x v="4"/>
    <n v="1"/>
    <s v="Año"/>
    <n v="2"/>
    <s v="Violencia intrafamiliar"/>
    <s v="No sufrió el año pasado"/>
    <n v="270107"/>
    <s v="Atenciones médicas"/>
    <n v="270107007"/>
    <s v="Violencia Intrafamiliar"/>
    <n v="84142.89575194713"/>
    <n v="29358.923621778384"/>
    <n v="91177.984071184284"/>
  </r>
  <r>
    <n v="8"/>
    <n v="8110"/>
    <s v="Biobío"/>
    <s v="Talcahuano"/>
    <x v="4"/>
    <x v="4"/>
    <n v="1"/>
    <s v="Año"/>
    <n v="2"/>
    <s v="Violencia intrafamiliar"/>
    <s v="Si sufrió el año pasado"/>
    <n v="270107"/>
    <s v="Atenciones médicas"/>
    <n v="270107007"/>
    <s v="Violencia Intrafamiliar"/>
    <n v="23167.735436475763"/>
    <n v="1385.3759252785007"/>
    <n v="25582.813290504244"/>
  </r>
  <r>
    <n v="8"/>
    <n v="8110"/>
    <s v="Biobío"/>
    <s v="Talcahuano"/>
    <x v="4"/>
    <x v="4"/>
    <n v="2"/>
    <s v="Vida"/>
    <n v="2"/>
    <s v="Violencia intrafamiliar"/>
    <s v="No sufrió antes ni durante el año pasado"/>
    <n v="270107"/>
    <s v="Atenciones médicas"/>
    <n v="270107007"/>
    <s v="Violencia Intrafamiliar"/>
    <n v="56134.984398417728"/>
    <n v="20943.451599217635"/>
    <n v="51001.417562033013"/>
  </r>
  <r>
    <n v="8"/>
    <n v="8110"/>
    <s v="Biobío"/>
    <s v="Talcahuano"/>
    <x v="4"/>
    <x v="4"/>
    <n v="2"/>
    <s v="Vida"/>
    <n v="2"/>
    <s v="Violencia intrafamiliar"/>
    <s v="Si sufrió antes o durante el año pasado"/>
    <n v="270107"/>
    <s v="Atenciones médicas"/>
    <n v="270107007"/>
    <s v="Violencia Intrafamiliar"/>
    <n v="51175.646790005158"/>
    <n v="9800.8479478392583"/>
    <n v="65759.379799655551"/>
  </r>
  <r>
    <n v="8"/>
    <n v="8111"/>
    <s v="Biobío"/>
    <s v="Tomé"/>
    <x v="4"/>
    <x v="4"/>
    <n v="1"/>
    <s v="Año"/>
    <n v="2"/>
    <s v="Violencia intrafamiliar"/>
    <s v="No sufrió el año pasado"/>
    <n v="270107"/>
    <s v="Atenciones médicas"/>
    <n v="270107007"/>
    <s v="Violencia Intrafamiliar"/>
    <n v="38526.574165615515"/>
    <n v="50813.963302679789"/>
    <n v="68161.866863890726"/>
  </r>
  <r>
    <n v="8"/>
    <n v="8111"/>
    <s v="Biobío"/>
    <s v="Tomé"/>
    <x v="4"/>
    <x v="4"/>
    <n v="1"/>
    <s v="Año"/>
    <n v="2"/>
    <s v="Violencia intrafamiliar"/>
    <s v="Si sufrió el año pasado"/>
    <n v="270107"/>
    <s v="Atenciones médicas"/>
    <n v="270107007"/>
    <s v="Violencia Intrafamiliar"/>
    <n v="16261.548426686666"/>
    <n v="5386.3023200990538"/>
    <n v="0"/>
  </r>
  <r>
    <n v="8"/>
    <n v="8111"/>
    <s v="Biobío"/>
    <s v="Tomé"/>
    <x v="4"/>
    <x v="4"/>
    <n v="2"/>
    <s v="Vida"/>
    <n v="2"/>
    <s v="Violencia intrafamiliar"/>
    <s v="No sufrió antes ni durante el año pasado"/>
    <n v="270107"/>
    <s v="Atenciones médicas"/>
    <n v="270107007"/>
    <s v="Violencia Intrafamiliar"/>
    <n v="30637.848157365424"/>
    <n v="42124.932278225955"/>
    <n v="40731.766291827873"/>
  </r>
  <r>
    <n v="8"/>
    <n v="8111"/>
    <s v="Biobío"/>
    <s v="Tomé"/>
    <x v="4"/>
    <x v="4"/>
    <n v="2"/>
    <s v="Vida"/>
    <n v="2"/>
    <s v="Violencia intrafamiliar"/>
    <s v="Si sufrió antes o durante el año pasado"/>
    <n v="270107"/>
    <s v="Atenciones médicas"/>
    <n v="270107007"/>
    <s v="Violencia Intrafamiliar"/>
    <n v="24150.27443493676"/>
    <n v="14075.333344552893"/>
    <n v="27430.10057206286"/>
  </r>
  <r>
    <n v="8"/>
    <n v="8112"/>
    <s v="Biobío"/>
    <s v="Hualpén"/>
    <x v="4"/>
    <x v="4"/>
    <n v="1"/>
    <s v="Año"/>
    <n v="2"/>
    <s v="Violencia intrafamiliar"/>
    <s v="No sufrió el año pasado"/>
    <n v="270107"/>
    <s v="Atenciones médicas"/>
    <n v="270107007"/>
    <s v="Violencia Intrafamiliar"/>
    <n v="0"/>
    <n v="87895.574955801072"/>
    <n v="77476.313745837484"/>
  </r>
  <r>
    <n v="8"/>
    <n v="8112"/>
    <s v="Biobío"/>
    <s v="Hualpén"/>
    <x v="4"/>
    <x v="4"/>
    <n v="1"/>
    <s v="Año"/>
    <n v="2"/>
    <s v="Violencia intrafamiliar"/>
    <s v="Si sufrió el año pasado"/>
    <n v="270107"/>
    <s v="Atenciones médicas"/>
    <n v="270107007"/>
    <s v="Violencia Intrafamiliar"/>
    <n v="0"/>
    <n v="27225.896908850929"/>
    <n v="12868.721376958722"/>
  </r>
  <r>
    <n v="8"/>
    <n v="8112"/>
    <s v="Biobío"/>
    <s v="Hualpén"/>
    <x v="4"/>
    <x v="4"/>
    <n v="2"/>
    <s v="Vida"/>
    <n v="2"/>
    <s v="Violencia intrafamiliar"/>
    <s v="No sufrió antes ni durante el año pasado"/>
    <n v="270107"/>
    <s v="Atenciones médicas"/>
    <n v="270107007"/>
    <s v="Violencia Intrafamiliar"/>
    <n v="0"/>
    <n v="87895.574955801072"/>
    <n v="49252.989359746018"/>
  </r>
  <r>
    <n v="8"/>
    <n v="8112"/>
    <s v="Biobío"/>
    <s v="Hualpén"/>
    <x v="4"/>
    <x v="4"/>
    <n v="2"/>
    <s v="Vida"/>
    <n v="2"/>
    <s v="Violencia intrafamiliar"/>
    <s v="Si sufrió antes o durante el año pasado"/>
    <n v="270107"/>
    <s v="Atenciones médicas"/>
    <n v="270107007"/>
    <s v="Violencia Intrafamiliar"/>
    <n v="0"/>
    <n v="27225.896908850929"/>
    <n v="41092.045763050184"/>
  </r>
  <r>
    <n v="8"/>
    <n v="8201"/>
    <s v="Biobío"/>
    <s v="Lebu"/>
    <x v="4"/>
    <x v="4"/>
    <n v="1"/>
    <s v="Año"/>
    <n v="2"/>
    <s v="Violencia intrafamiliar"/>
    <s v="No sufrió el año pasado"/>
    <n v="270107"/>
    <s v="Atenciones médicas"/>
    <n v="270107007"/>
    <s v="Violencia Intrafamiliar"/>
    <n v="0"/>
    <n v="68372.265914743883"/>
    <n v="0"/>
  </r>
  <r>
    <n v="8"/>
    <n v="8201"/>
    <s v="Biobío"/>
    <s v="Lebu"/>
    <x v="4"/>
    <x v="4"/>
    <n v="1"/>
    <s v="Año"/>
    <n v="2"/>
    <s v="Violencia intrafamiliar"/>
    <s v="Si sufrió el año pasado"/>
    <n v="270107"/>
    <s v="Atenciones médicas"/>
    <n v="270107007"/>
    <s v="Violencia Intrafamiliar"/>
    <n v="0"/>
    <n v="21471.05754087714"/>
    <n v="0"/>
  </r>
  <r>
    <n v="8"/>
    <n v="8201"/>
    <s v="Biobío"/>
    <s v="Lebu"/>
    <x v="4"/>
    <x v="4"/>
    <n v="2"/>
    <s v="Vida"/>
    <n v="2"/>
    <s v="Violencia intrafamiliar"/>
    <s v="No sufrió antes ni durante el año pasado"/>
    <n v="270107"/>
    <s v="Atenciones médicas"/>
    <n v="270107007"/>
    <s v="Violencia Intrafamiliar"/>
    <n v="0"/>
    <n v="60210.507166465643"/>
    <n v="0"/>
  </r>
  <r>
    <n v="8"/>
    <n v="8201"/>
    <s v="Biobío"/>
    <s v="Lebu"/>
    <x v="4"/>
    <x v="4"/>
    <n v="2"/>
    <s v="Vida"/>
    <n v="2"/>
    <s v="Violencia intrafamiliar"/>
    <s v="Si sufrió antes o durante el año pasado"/>
    <n v="270107"/>
    <s v="Atenciones médicas"/>
    <n v="270107007"/>
    <s v="Violencia Intrafamiliar"/>
    <n v="0"/>
    <n v="29632.816289155373"/>
    <n v="0"/>
  </r>
  <r>
    <n v="8"/>
    <n v="8202"/>
    <s v="Biobío"/>
    <s v="Arauco"/>
    <x v="4"/>
    <x v="4"/>
    <n v="1"/>
    <s v="Año"/>
    <n v="2"/>
    <s v="Violencia intrafamiliar"/>
    <s v="No sufrió el año pasado"/>
    <n v="270107"/>
    <s v="Atenciones médicas"/>
    <n v="270107007"/>
    <s v="Violencia Intrafamiliar"/>
    <n v="41631.013252634875"/>
    <n v="113139.29027898796"/>
    <n v="0"/>
  </r>
  <r>
    <n v="8"/>
    <n v="8202"/>
    <s v="Biobío"/>
    <s v="Arauco"/>
    <x v="4"/>
    <x v="4"/>
    <n v="1"/>
    <s v="Año"/>
    <n v="2"/>
    <s v="Violencia intrafamiliar"/>
    <s v="Si sufrió el año pasado"/>
    <n v="270107"/>
    <s v="Atenciones médicas"/>
    <n v="270107007"/>
    <s v="Violencia Intrafamiliar"/>
    <n v="0"/>
    <n v="10084.981684981693"/>
    <n v="0"/>
  </r>
  <r>
    <n v="8"/>
    <n v="8202"/>
    <s v="Biobío"/>
    <s v="Arauco"/>
    <x v="4"/>
    <x v="4"/>
    <n v="2"/>
    <s v="Vida"/>
    <n v="2"/>
    <s v="Violencia intrafamiliar"/>
    <s v="No sufrió antes ni durante el año pasado"/>
    <n v="270107"/>
    <s v="Atenciones médicas"/>
    <n v="270107007"/>
    <s v="Violencia Intrafamiliar"/>
    <n v="29380.152353125326"/>
    <n v="113139.29027898796"/>
    <n v="0"/>
  </r>
  <r>
    <n v="8"/>
    <n v="8202"/>
    <s v="Biobío"/>
    <s v="Arauco"/>
    <x v="4"/>
    <x v="4"/>
    <n v="2"/>
    <s v="Vida"/>
    <n v="2"/>
    <s v="Violencia intrafamiliar"/>
    <s v="Si sufrió antes o durante el año pasado"/>
    <n v="270107"/>
    <s v="Atenciones médicas"/>
    <n v="270107007"/>
    <s v="Violencia Intrafamiliar"/>
    <n v="12250.860899509547"/>
    <n v="10084.981684981693"/>
    <n v="0"/>
  </r>
  <r>
    <n v="8"/>
    <n v="8203"/>
    <s v="Biobío"/>
    <s v="Cañete"/>
    <x v="4"/>
    <x v="4"/>
    <n v="1"/>
    <s v="Año"/>
    <n v="2"/>
    <s v="Violencia intrafamiliar"/>
    <s v="No sufrió el año pasado"/>
    <n v="270107"/>
    <s v="Atenciones médicas"/>
    <n v="270107007"/>
    <s v="Violencia Intrafamiliar"/>
    <n v="0"/>
    <n v="60928.536927309535"/>
    <n v="0"/>
  </r>
  <r>
    <n v="8"/>
    <n v="8203"/>
    <s v="Biobío"/>
    <s v="Cañete"/>
    <x v="4"/>
    <x v="4"/>
    <n v="2"/>
    <s v="Vida"/>
    <n v="2"/>
    <s v="Violencia intrafamiliar"/>
    <s v="No sufrió antes ni durante el año pasado"/>
    <n v="270107"/>
    <s v="Atenciones médicas"/>
    <n v="270107007"/>
    <s v="Violencia Intrafamiliar"/>
    <n v="0"/>
    <n v="45107.75768666323"/>
    <n v="0"/>
  </r>
  <r>
    <n v="8"/>
    <n v="8203"/>
    <s v="Biobío"/>
    <s v="Cañete"/>
    <x v="4"/>
    <x v="4"/>
    <n v="2"/>
    <s v="Vida"/>
    <n v="2"/>
    <s v="Violencia intrafamiliar"/>
    <s v="Si sufrió antes o durante el año pasado"/>
    <n v="270107"/>
    <s v="Atenciones médicas"/>
    <n v="270107007"/>
    <s v="Violencia Intrafamiliar"/>
    <n v="0"/>
    <n v="15820.779240646314"/>
    <n v="0"/>
  </r>
  <r>
    <n v="8"/>
    <n v="8205"/>
    <s v="Biobío"/>
    <s v="Curanilahue"/>
    <x v="4"/>
    <x v="4"/>
    <n v="1"/>
    <s v="Año"/>
    <n v="2"/>
    <s v="Violencia intrafamiliar"/>
    <s v="No sufrió el año pasado"/>
    <n v="270107"/>
    <s v="Atenciones médicas"/>
    <n v="270107007"/>
    <s v="Violencia Intrafamiliar"/>
    <n v="0"/>
    <n v="64759.34573501096"/>
    <n v="0"/>
  </r>
  <r>
    <n v="8"/>
    <n v="8205"/>
    <s v="Biobío"/>
    <s v="Curanilahue"/>
    <x v="4"/>
    <x v="4"/>
    <n v="2"/>
    <s v="Vida"/>
    <n v="2"/>
    <s v="Violencia intrafamiliar"/>
    <s v="No sufrió antes ni durante el año pasado"/>
    <n v="270107"/>
    <s v="Atenciones médicas"/>
    <n v="270107007"/>
    <s v="Violencia Intrafamiliar"/>
    <n v="0"/>
    <n v="15130.462950694378"/>
    <n v="0"/>
  </r>
  <r>
    <n v="8"/>
    <n v="8205"/>
    <s v="Biobío"/>
    <s v="Curanilahue"/>
    <x v="4"/>
    <x v="4"/>
    <n v="2"/>
    <s v="Vida"/>
    <n v="2"/>
    <s v="Violencia intrafamiliar"/>
    <s v="Si sufrió antes o durante el año pasado"/>
    <n v="270107"/>
    <s v="Atenciones médicas"/>
    <n v="270107007"/>
    <s v="Violencia Intrafamiliar"/>
    <n v="0"/>
    <n v="49628.882784316578"/>
    <n v="0"/>
  </r>
  <r>
    <n v="8"/>
    <n v="8206"/>
    <s v="Biobío"/>
    <s v="Los Álamos"/>
    <x v="4"/>
    <x v="4"/>
    <n v="1"/>
    <s v="Año"/>
    <n v="2"/>
    <s v="Violencia intrafamiliar"/>
    <s v="No sufrió el año pasado"/>
    <n v="270107"/>
    <s v="Atenciones médicas"/>
    <n v="270107007"/>
    <s v="Violencia Intrafamiliar"/>
    <n v="0"/>
    <n v="93521.980019713927"/>
    <n v="0"/>
  </r>
  <r>
    <n v="8"/>
    <n v="8206"/>
    <s v="Biobío"/>
    <s v="Los Álamos"/>
    <x v="4"/>
    <x v="4"/>
    <n v="1"/>
    <s v="Año"/>
    <n v="2"/>
    <s v="Violencia intrafamiliar"/>
    <s v="Si sufrió el año pasado"/>
    <n v="270107"/>
    <s v="Atenciones médicas"/>
    <n v="270107007"/>
    <s v="Violencia Intrafamiliar"/>
    <n v="0"/>
    <n v="27382.069013731656"/>
    <n v="0"/>
  </r>
  <r>
    <n v="8"/>
    <n v="8206"/>
    <s v="Biobío"/>
    <s v="Los Álamos"/>
    <x v="4"/>
    <x v="4"/>
    <n v="2"/>
    <s v="Vida"/>
    <n v="2"/>
    <s v="Violencia intrafamiliar"/>
    <s v="No sufrió antes ni durante el año pasado"/>
    <n v="270107"/>
    <s v="Atenciones médicas"/>
    <n v="270107007"/>
    <s v="Violencia Intrafamiliar"/>
    <n v="0"/>
    <n v="93521.980019713927"/>
    <n v="0"/>
  </r>
  <r>
    <n v="8"/>
    <n v="8206"/>
    <s v="Biobío"/>
    <s v="Los Álamos"/>
    <x v="4"/>
    <x v="4"/>
    <n v="2"/>
    <s v="Vida"/>
    <n v="2"/>
    <s v="Violencia intrafamiliar"/>
    <s v="Si sufrió antes o durante el año pasado"/>
    <n v="270107"/>
    <s v="Atenciones médicas"/>
    <n v="270107007"/>
    <s v="Violencia Intrafamiliar"/>
    <n v="0"/>
    <n v="27382.069013731656"/>
    <n v="0"/>
  </r>
  <r>
    <n v="8"/>
    <n v="8301"/>
    <s v="Biobío"/>
    <s v="Los Angeles"/>
    <x v="4"/>
    <x v="4"/>
    <n v="1"/>
    <s v="Año"/>
    <n v="2"/>
    <s v="Violencia intrafamiliar"/>
    <s v="No sufrió el año pasado"/>
    <n v="270107"/>
    <s v="Atenciones médicas"/>
    <n v="270107007"/>
    <s v="Violencia Intrafamiliar"/>
    <n v="35721.558018442563"/>
    <n v="62073.340972933787"/>
    <n v="34037.551143441269"/>
  </r>
  <r>
    <n v="8"/>
    <n v="8301"/>
    <s v="Biobío"/>
    <s v="Los Angeles"/>
    <x v="4"/>
    <x v="4"/>
    <n v="1"/>
    <s v="Año"/>
    <n v="2"/>
    <s v="Violencia intrafamiliar"/>
    <s v="Si sufrió el año pasado"/>
    <n v="270107"/>
    <s v="Atenciones médicas"/>
    <n v="270107007"/>
    <s v="Violencia Intrafamiliar"/>
    <n v="5263.2089284502235"/>
    <n v="8510.3407142265714"/>
    <n v="24354.865484948932"/>
  </r>
  <r>
    <n v="8"/>
    <n v="8301"/>
    <s v="Biobío"/>
    <s v="Los Angeles"/>
    <x v="4"/>
    <x v="4"/>
    <n v="2"/>
    <s v="Vida"/>
    <n v="2"/>
    <s v="Violencia intrafamiliar"/>
    <s v="No sufrió antes ni durante el año pasado"/>
    <n v="270107"/>
    <s v="Atenciones médicas"/>
    <n v="270107007"/>
    <s v="Violencia Intrafamiliar"/>
    <n v="32049.529239510914"/>
    <n v="60010.851895843378"/>
    <n v="22423.042311035068"/>
  </r>
  <r>
    <n v="8"/>
    <n v="8301"/>
    <s v="Biobío"/>
    <s v="Los Angeles"/>
    <x v="4"/>
    <x v="4"/>
    <n v="2"/>
    <s v="Vida"/>
    <n v="2"/>
    <s v="Violencia intrafamiliar"/>
    <s v="Si sufrió antes o durante el año pasado"/>
    <n v="270107"/>
    <s v="Atenciones médicas"/>
    <n v="270107007"/>
    <s v="Violencia Intrafamiliar"/>
    <n v="8935.2377073818734"/>
    <n v="10572.829791316977"/>
    <n v="35969.374317355134"/>
  </r>
  <r>
    <n v="8"/>
    <n v="8304"/>
    <s v="Biobío"/>
    <s v="Laja"/>
    <x v="4"/>
    <x v="4"/>
    <n v="1"/>
    <s v="Año"/>
    <n v="2"/>
    <s v="Violencia intrafamiliar"/>
    <s v="No sufrió el año pasado"/>
    <n v="270107"/>
    <s v="Atenciones médicas"/>
    <n v="270107007"/>
    <s v="Violencia Intrafamiliar"/>
    <n v="0"/>
    <n v="49848.586560159929"/>
    <n v="0"/>
  </r>
  <r>
    <n v="8"/>
    <n v="8304"/>
    <s v="Biobío"/>
    <s v="Laja"/>
    <x v="4"/>
    <x v="4"/>
    <n v="2"/>
    <s v="Vida"/>
    <n v="2"/>
    <s v="Violencia intrafamiliar"/>
    <s v="No sufrió antes ni durante el año pasado"/>
    <n v="270107"/>
    <s v="Atenciones médicas"/>
    <n v="270107007"/>
    <s v="Violencia Intrafamiliar"/>
    <n v="0"/>
    <n v="25480.724620728022"/>
    <n v="0"/>
  </r>
  <r>
    <n v="8"/>
    <n v="8304"/>
    <s v="Biobío"/>
    <s v="Laja"/>
    <x v="4"/>
    <x v="4"/>
    <n v="2"/>
    <s v="Vida"/>
    <n v="2"/>
    <s v="Violencia intrafamiliar"/>
    <s v="Si sufrió antes o durante el año pasado"/>
    <n v="270107"/>
    <s v="Atenciones médicas"/>
    <n v="270107007"/>
    <s v="Violencia Intrafamiliar"/>
    <n v="0"/>
    <n v="24367.861939431899"/>
    <n v="0"/>
  </r>
  <r>
    <n v="8"/>
    <n v="8305"/>
    <s v="Biobío"/>
    <s v="Mulchén"/>
    <x v="4"/>
    <x v="4"/>
    <n v="1"/>
    <s v="Año"/>
    <n v="2"/>
    <s v="Violencia intrafamiliar"/>
    <s v="No sufrió el año pasado"/>
    <n v="270107"/>
    <s v="Atenciones médicas"/>
    <n v="270107007"/>
    <s v="Violencia Intrafamiliar"/>
    <n v="0"/>
    <n v="108279.44539785392"/>
    <n v="47934.162953858046"/>
  </r>
  <r>
    <n v="8"/>
    <n v="8305"/>
    <s v="Biobío"/>
    <s v="Mulchén"/>
    <x v="4"/>
    <x v="4"/>
    <n v="1"/>
    <s v="Año"/>
    <n v="2"/>
    <s v="Violencia intrafamiliar"/>
    <s v="Si sufrió el año pasado"/>
    <n v="270107"/>
    <s v="Atenciones médicas"/>
    <n v="270107007"/>
    <s v="Violencia Intrafamiliar"/>
    <n v="0"/>
    <n v="0"/>
    <n v="47706.371742765827"/>
  </r>
  <r>
    <n v="8"/>
    <n v="8305"/>
    <s v="Biobío"/>
    <s v="Mulchén"/>
    <x v="4"/>
    <x v="4"/>
    <n v="2"/>
    <s v="Vida"/>
    <n v="2"/>
    <s v="Violencia intrafamiliar"/>
    <s v="No sufrió antes ni durante el año pasado"/>
    <n v="270107"/>
    <s v="Atenciones médicas"/>
    <n v="270107007"/>
    <s v="Violencia Intrafamiliar"/>
    <n v="0"/>
    <n v="108279.44539785392"/>
    <n v="20853.048291967109"/>
  </r>
  <r>
    <n v="8"/>
    <n v="8305"/>
    <s v="Biobío"/>
    <s v="Mulchén"/>
    <x v="4"/>
    <x v="4"/>
    <n v="2"/>
    <s v="Vida"/>
    <n v="2"/>
    <s v="Violencia intrafamiliar"/>
    <s v="Si sufrió antes o durante el año pasado"/>
    <n v="270107"/>
    <s v="Atenciones médicas"/>
    <n v="270107007"/>
    <s v="Violencia Intrafamiliar"/>
    <n v="0"/>
    <n v="0"/>
    <n v="74787.486404656782"/>
  </r>
  <r>
    <n v="8"/>
    <n v="8306"/>
    <s v="Biobío"/>
    <s v="Nacimiento"/>
    <x v="4"/>
    <x v="4"/>
    <n v="1"/>
    <s v="Año"/>
    <n v="2"/>
    <s v="Violencia intrafamiliar"/>
    <s v="No sufrió el año pasado"/>
    <n v="270107"/>
    <s v="Atenciones médicas"/>
    <n v="270107007"/>
    <s v="Violencia Intrafamiliar"/>
    <n v="0"/>
    <n v="40072.714436386865"/>
    <n v="0"/>
  </r>
  <r>
    <n v="8"/>
    <n v="8306"/>
    <s v="Biobío"/>
    <s v="Nacimiento"/>
    <x v="4"/>
    <x v="4"/>
    <n v="2"/>
    <s v="Vida"/>
    <n v="2"/>
    <s v="Violencia intrafamiliar"/>
    <s v="No sufrió antes ni durante el año pasado"/>
    <n v="270107"/>
    <s v="Atenciones médicas"/>
    <n v="270107007"/>
    <s v="Violencia Intrafamiliar"/>
    <n v="0"/>
    <n v="33072.108711345551"/>
    <n v="0"/>
  </r>
  <r>
    <n v="8"/>
    <n v="8306"/>
    <s v="Biobío"/>
    <s v="Nacimiento"/>
    <x v="4"/>
    <x v="4"/>
    <n v="2"/>
    <s v="Vida"/>
    <n v="2"/>
    <s v="Violencia intrafamiliar"/>
    <s v="Si sufrió antes o durante el año pasado"/>
    <n v="270107"/>
    <s v="Atenciones médicas"/>
    <n v="270107007"/>
    <s v="Violencia Intrafamiliar"/>
    <n v="0"/>
    <n v="7000.6057250413114"/>
    <n v="0"/>
  </r>
  <r>
    <n v="8"/>
    <n v="8307"/>
    <s v="Biobío"/>
    <s v="Negrete"/>
    <x v="4"/>
    <x v="4"/>
    <n v="1"/>
    <s v="Año"/>
    <n v="2"/>
    <s v="Violencia intrafamiliar"/>
    <s v="No sufrió el año pasado"/>
    <n v="270107"/>
    <s v="Atenciones médicas"/>
    <n v="270107007"/>
    <s v="Violencia Intrafamiliar"/>
    <n v="0"/>
    <n v="99789.627842921589"/>
    <n v="0"/>
  </r>
  <r>
    <n v="8"/>
    <n v="8307"/>
    <s v="Biobío"/>
    <s v="Negrete"/>
    <x v="4"/>
    <x v="4"/>
    <n v="2"/>
    <s v="Vida"/>
    <n v="2"/>
    <s v="Violencia intrafamiliar"/>
    <s v="No sufrió antes ni durante el año pasado"/>
    <n v="270107"/>
    <s v="Atenciones médicas"/>
    <n v="270107007"/>
    <s v="Violencia Intrafamiliar"/>
    <n v="0"/>
    <n v="80824.448218970691"/>
    <n v="0"/>
  </r>
  <r>
    <n v="8"/>
    <n v="8307"/>
    <s v="Biobío"/>
    <s v="Negrete"/>
    <x v="4"/>
    <x v="4"/>
    <n v="2"/>
    <s v="Vida"/>
    <n v="2"/>
    <s v="Violencia intrafamiliar"/>
    <s v="Si sufrió antes o durante el año pasado"/>
    <n v="270107"/>
    <s v="Atenciones médicas"/>
    <n v="270107007"/>
    <s v="Violencia Intrafamiliar"/>
    <n v="0"/>
    <n v="18965.179623950909"/>
    <n v="0"/>
  </r>
  <r>
    <n v="8"/>
    <n v="8312"/>
    <s v="Biobío"/>
    <s v="Tucapel"/>
    <x v="4"/>
    <x v="4"/>
    <n v="1"/>
    <s v="Año"/>
    <n v="2"/>
    <s v="Violencia intrafamiliar"/>
    <s v="No sufrió el año pasado"/>
    <n v="270107"/>
    <s v="Atenciones médicas"/>
    <n v="270107007"/>
    <s v="Violencia Intrafamiliar"/>
    <n v="0"/>
    <n v="42405.846723652096"/>
    <n v="0"/>
  </r>
  <r>
    <n v="8"/>
    <n v="8312"/>
    <s v="Biobío"/>
    <s v="Tucapel"/>
    <x v="4"/>
    <x v="4"/>
    <n v="1"/>
    <s v="Año"/>
    <n v="2"/>
    <s v="Violencia intrafamiliar"/>
    <s v="Si sufrió el año pasado"/>
    <n v="270107"/>
    <s v="Atenciones médicas"/>
    <n v="270107007"/>
    <s v="Violencia Intrafamiliar"/>
    <n v="0"/>
    <n v="21129.303136382274"/>
    <n v="0"/>
  </r>
  <r>
    <n v="8"/>
    <n v="8312"/>
    <s v="Biobío"/>
    <s v="Tucapel"/>
    <x v="4"/>
    <x v="4"/>
    <n v="2"/>
    <s v="Vida"/>
    <n v="2"/>
    <s v="Violencia intrafamiliar"/>
    <s v="No sufrió antes ni durante el año pasado"/>
    <n v="270107"/>
    <s v="Atenciones médicas"/>
    <n v="270107007"/>
    <s v="Violencia Intrafamiliar"/>
    <n v="0"/>
    <n v="42405.846723652096"/>
    <n v="0"/>
  </r>
  <r>
    <n v="8"/>
    <n v="8312"/>
    <s v="Biobío"/>
    <s v="Tucapel"/>
    <x v="4"/>
    <x v="4"/>
    <n v="2"/>
    <s v="Vida"/>
    <n v="2"/>
    <s v="Violencia intrafamiliar"/>
    <s v="Si sufrió antes o durante el año pasado"/>
    <n v="270107"/>
    <s v="Atenciones médicas"/>
    <n v="270107007"/>
    <s v="Violencia Intrafamiliar"/>
    <n v="0"/>
    <n v="21129.303136382274"/>
    <n v="0"/>
  </r>
  <r>
    <n v="8"/>
    <n v="16101"/>
    <s v="Biobío"/>
    <s v="Chillán"/>
    <x v="4"/>
    <x v="4"/>
    <n v="1"/>
    <s v="Año"/>
    <n v="2"/>
    <s v="Violencia intrafamiliar"/>
    <s v="No sufrió el año pasado"/>
    <n v="270107"/>
    <s v="Atenciones médicas"/>
    <n v="270107007"/>
    <s v="Violencia Intrafamiliar"/>
    <n v="42755.710291712821"/>
    <n v="58184.240255648685"/>
    <n v="0"/>
  </r>
  <r>
    <n v="8"/>
    <n v="16101"/>
    <s v="Biobío"/>
    <s v="Chillán"/>
    <x v="4"/>
    <x v="4"/>
    <n v="1"/>
    <s v="Año"/>
    <n v="2"/>
    <s v="Violencia intrafamiliar"/>
    <s v="Si sufrió el año pasado"/>
    <n v="270107"/>
    <s v="Atenciones médicas"/>
    <n v="270107007"/>
    <s v="Violencia Intrafamiliar"/>
    <n v="13690.984860473704"/>
    <n v="13436.301004343024"/>
    <n v="0"/>
  </r>
  <r>
    <n v="8"/>
    <n v="16101"/>
    <s v="Biobío"/>
    <s v="Chillán"/>
    <x v="4"/>
    <x v="4"/>
    <n v="2"/>
    <s v="Vida"/>
    <n v="2"/>
    <s v="Violencia intrafamiliar"/>
    <s v="No sufrió antes ni durante el año pasado"/>
    <n v="270107"/>
    <s v="Atenciones médicas"/>
    <n v="270107007"/>
    <s v="Violencia Intrafamiliar"/>
    <n v="31842.591127288073"/>
    <n v="49059.272362714837"/>
    <n v="0"/>
  </r>
  <r>
    <n v="8"/>
    <n v="16101"/>
    <s v="Biobío"/>
    <s v="Chillán"/>
    <x v="4"/>
    <x v="4"/>
    <n v="2"/>
    <s v="Vida"/>
    <n v="2"/>
    <s v="Violencia intrafamiliar"/>
    <s v="Si sufrió antes o durante el año pasado"/>
    <n v="270107"/>
    <s v="Atenciones médicas"/>
    <n v="270107007"/>
    <s v="Violencia Intrafamiliar"/>
    <n v="24604.104024898454"/>
    <n v="22561.268897276888"/>
    <n v="0"/>
  </r>
  <r>
    <n v="8"/>
    <n v="16103"/>
    <s v="Biobío"/>
    <s v="Chillán Viejo"/>
    <x v="4"/>
    <x v="4"/>
    <n v="1"/>
    <s v="Año"/>
    <n v="2"/>
    <s v="Violencia intrafamiliar"/>
    <s v="No sufrió el año pasado"/>
    <n v="270107"/>
    <s v="Atenciones médicas"/>
    <n v="270107007"/>
    <s v="Violencia Intrafamiliar"/>
    <n v="0"/>
    <n v="56841.651985176693"/>
    <n v="0"/>
  </r>
  <r>
    <n v="8"/>
    <n v="16103"/>
    <s v="Biobío"/>
    <s v="Chillán Viejo"/>
    <x v="4"/>
    <x v="4"/>
    <n v="1"/>
    <s v="Año"/>
    <n v="2"/>
    <s v="Violencia intrafamiliar"/>
    <s v="Si sufrió el año pasado"/>
    <n v="270107"/>
    <s v="Atenciones médicas"/>
    <n v="270107007"/>
    <s v="Violencia Intrafamiliar"/>
    <n v="0"/>
    <n v="12649.752870489649"/>
    <n v="0"/>
  </r>
  <r>
    <n v="8"/>
    <n v="16103"/>
    <s v="Biobío"/>
    <s v="Chillán Viejo"/>
    <x v="4"/>
    <x v="4"/>
    <n v="2"/>
    <s v="Vida"/>
    <n v="2"/>
    <s v="Violencia intrafamiliar"/>
    <s v="No sufrió antes ni durante el año pasado"/>
    <n v="270107"/>
    <s v="Atenciones médicas"/>
    <n v="270107007"/>
    <s v="Violencia Intrafamiliar"/>
    <n v="0"/>
    <n v="45060.131325151357"/>
    <n v="0"/>
  </r>
  <r>
    <n v="8"/>
    <n v="16103"/>
    <s v="Biobío"/>
    <s v="Chillán Viejo"/>
    <x v="4"/>
    <x v="4"/>
    <n v="2"/>
    <s v="Vida"/>
    <n v="2"/>
    <s v="Violencia intrafamiliar"/>
    <s v="Si sufrió antes o durante el año pasado"/>
    <n v="270107"/>
    <s v="Atenciones médicas"/>
    <n v="270107007"/>
    <s v="Violencia Intrafamiliar"/>
    <n v="0"/>
    <n v="24431.273530514991"/>
    <n v="0"/>
  </r>
  <r>
    <n v="8"/>
    <n v="16107"/>
    <s v="Biobío"/>
    <s v="Quillón"/>
    <x v="4"/>
    <x v="4"/>
    <n v="1"/>
    <s v="Año"/>
    <n v="2"/>
    <s v="Violencia intrafamiliar"/>
    <s v="No sufrió el año pasado"/>
    <n v="270107"/>
    <s v="Atenciones médicas"/>
    <n v="270107007"/>
    <s v="Violencia Intrafamiliar"/>
    <n v="0"/>
    <n v="127712.42915030866"/>
    <n v="0"/>
  </r>
  <r>
    <n v="8"/>
    <n v="16107"/>
    <s v="Biobío"/>
    <s v="Quillón"/>
    <x v="4"/>
    <x v="4"/>
    <n v="1"/>
    <s v="Año"/>
    <n v="2"/>
    <s v="Violencia intrafamiliar"/>
    <s v="Si sufrió el año pasado"/>
    <n v="270107"/>
    <s v="Atenciones médicas"/>
    <n v="270107007"/>
    <s v="Violencia Intrafamiliar"/>
    <n v="0"/>
    <n v="21168.691373212379"/>
    <n v="0"/>
  </r>
  <r>
    <n v="8"/>
    <n v="16107"/>
    <s v="Biobío"/>
    <s v="Quillón"/>
    <x v="4"/>
    <x v="4"/>
    <n v="2"/>
    <s v="Vida"/>
    <n v="2"/>
    <s v="Violencia intrafamiliar"/>
    <s v="No sufrió antes ni durante el año pasado"/>
    <n v="270107"/>
    <s v="Atenciones médicas"/>
    <n v="270107007"/>
    <s v="Violencia Intrafamiliar"/>
    <n v="0"/>
    <n v="127712.42915030866"/>
    <n v="0"/>
  </r>
  <r>
    <n v="8"/>
    <n v="16107"/>
    <s v="Biobío"/>
    <s v="Quillón"/>
    <x v="4"/>
    <x v="4"/>
    <n v="2"/>
    <s v="Vida"/>
    <n v="2"/>
    <s v="Violencia intrafamiliar"/>
    <s v="Si sufrió antes o durante el año pasado"/>
    <n v="270107"/>
    <s v="Atenciones médicas"/>
    <n v="270107007"/>
    <s v="Violencia Intrafamiliar"/>
    <n v="0"/>
    <n v="21168.691373212379"/>
    <n v="0"/>
  </r>
  <r>
    <n v="8"/>
    <n v="16301"/>
    <s v="Biobío"/>
    <s v="San Carlos"/>
    <x v="4"/>
    <x v="4"/>
    <n v="1"/>
    <s v="Año"/>
    <n v="2"/>
    <s v="Violencia intrafamiliar"/>
    <s v="No sufrió el año pasado"/>
    <n v="270107"/>
    <s v="Atenciones médicas"/>
    <n v="270107007"/>
    <s v="Violencia Intrafamiliar"/>
    <n v="36797.854606073786"/>
    <n v="71955.901669961619"/>
    <n v="0"/>
  </r>
  <r>
    <n v="8"/>
    <n v="16301"/>
    <s v="Biobío"/>
    <s v="San Carlos"/>
    <x v="4"/>
    <x v="4"/>
    <n v="1"/>
    <s v="Año"/>
    <n v="2"/>
    <s v="Violencia intrafamiliar"/>
    <s v="Si sufrió el año pasado"/>
    <n v="270107"/>
    <s v="Atenciones médicas"/>
    <n v="270107007"/>
    <s v="Violencia Intrafamiliar"/>
    <n v="1830.1079944915562"/>
    <n v="0"/>
    <n v="0"/>
  </r>
  <r>
    <n v="8"/>
    <n v="16301"/>
    <s v="Biobío"/>
    <s v="San Carlos"/>
    <x v="4"/>
    <x v="4"/>
    <n v="2"/>
    <s v="Vida"/>
    <n v="2"/>
    <s v="Violencia intrafamiliar"/>
    <s v="No sufrió antes ni durante el año pasado"/>
    <n v="270107"/>
    <s v="Atenciones médicas"/>
    <n v="270107007"/>
    <s v="Violencia Intrafamiliar"/>
    <n v="36797.854606073786"/>
    <n v="71955.901669961619"/>
    <n v="0"/>
  </r>
  <r>
    <n v="8"/>
    <n v="16301"/>
    <s v="Biobío"/>
    <s v="San Carlos"/>
    <x v="4"/>
    <x v="4"/>
    <n v="2"/>
    <s v="Vida"/>
    <n v="2"/>
    <s v="Violencia intrafamiliar"/>
    <s v="Si sufrió antes o durante el año pasado"/>
    <n v="270107"/>
    <s v="Atenciones médicas"/>
    <n v="270107007"/>
    <s v="Violencia Intrafamiliar"/>
    <n v="1830.1079944915562"/>
    <n v="0"/>
    <n v="0"/>
  </r>
  <r>
    <n v="8"/>
    <n v="16305"/>
    <s v="Biobío"/>
    <s v="San Nicolás"/>
    <x v="4"/>
    <x v="4"/>
    <n v="1"/>
    <s v="Año"/>
    <n v="2"/>
    <s v="Violencia intrafamiliar"/>
    <s v="No sufrió el año pasado"/>
    <n v="270107"/>
    <s v="Atenciones médicas"/>
    <n v="270107007"/>
    <s v="Violencia Intrafamiliar"/>
    <n v="0"/>
    <n v="49075.684085293338"/>
    <n v="0"/>
  </r>
  <r>
    <n v="8"/>
    <n v="16305"/>
    <s v="Biobío"/>
    <s v="San Nicolás"/>
    <x v="4"/>
    <x v="4"/>
    <n v="1"/>
    <s v="Año"/>
    <n v="2"/>
    <s v="Violencia intrafamiliar"/>
    <s v="Si sufrió el año pasado"/>
    <n v="270107"/>
    <s v="Atenciones médicas"/>
    <n v="270107007"/>
    <s v="Violencia Intrafamiliar"/>
    <n v="0"/>
    <n v="50773.066658983749"/>
    <n v="0"/>
  </r>
  <r>
    <n v="8"/>
    <n v="16305"/>
    <s v="Biobío"/>
    <s v="San Nicolás"/>
    <x v="4"/>
    <x v="4"/>
    <n v="2"/>
    <s v="Vida"/>
    <n v="2"/>
    <s v="Violencia intrafamiliar"/>
    <s v="No sufrió antes ni durante el año pasado"/>
    <n v="270107"/>
    <s v="Atenciones médicas"/>
    <n v="270107007"/>
    <s v="Violencia Intrafamiliar"/>
    <n v="0"/>
    <n v="49075.684085293338"/>
    <n v="0"/>
  </r>
  <r>
    <n v="8"/>
    <n v="16305"/>
    <s v="Biobío"/>
    <s v="San Nicolás"/>
    <x v="4"/>
    <x v="4"/>
    <n v="2"/>
    <s v="Vida"/>
    <n v="2"/>
    <s v="Violencia intrafamiliar"/>
    <s v="Si sufrió antes o durante el año pasado"/>
    <n v="270107"/>
    <s v="Atenciones médicas"/>
    <n v="270107007"/>
    <s v="Violencia Intrafamiliar"/>
    <n v="0"/>
    <n v="50773.066658983749"/>
    <n v="0"/>
  </r>
  <r>
    <n v="9"/>
    <n v="9101"/>
    <s v="Araucanía"/>
    <s v="Temuco"/>
    <x v="4"/>
    <x v="4"/>
    <n v="1"/>
    <s v="Año"/>
    <n v="2"/>
    <s v="Violencia intrafamiliar"/>
    <s v="No sufrió el año pasado"/>
    <n v="270107"/>
    <s v="Atenciones médicas"/>
    <n v="270107007"/>
    <s v="Violencia Intrafamiliar"/>
    <n v="48975.6915800473"/>
    <n v="49084.545136788802"/>
    <n v="60014.277696747056"/>
  </r>
  <r>
    <n v="9"/>
    <n v="9101"/>
    <s v="Araucanía"/>
    <s v="Temuco"/>
    <x v="4"/>
    <x v="4"/>
    <n v="1"/>
    <s v="Año"/>
    <n v="2"/>
    <s v="Violencia intrafamiliar"/>
    <s v="Si sufrió el año pasado"/>
    <n v="270107"/>
    <s v="Atenciones médicas"/>
    <n v="270107007"/>
    <s v="Violencia Intrafamiliar"/>
    <n v="8753.3685310454821"/>
    <n v="11166.881065414036"/>
    <n v="14322.362236691963"/>
  </r>
  <r>
    <n v="9"/>
    <n v="9101"/>
    <s v="Araucanía"/>
    <s v="Temuco"/>
    <x v="4"/>
    <x v="4"/>
    <n v="2"/>
    <s v="Vida"/>
    <n v="2"/>
    <s v="Violencia intrafamiliar"/>
    <s v="No sufrió antes ni durante el año pasado"/>
    <n v="270107"/>
    <s v="Atenciones médicas"/>
    <n v="270107007"/>
    <s v="Violencia Intrafamiliar"/>
    <n v="36856.541824781387"/>
    <n v="42142.876842574653"/>
    <n v="49370.637540495321"/>
  </r>
  <r>
    <n v="9"/>
    <n v="9101"/>
    <s v="Araucanía"/>
    <s v="Temuco"/>
    <x v="4"/>
    <x v="4"/>
    <n v="2"/>
    <s v="Vida"/>
    <n v="2"/>
    <s v="Violencia intrafamiliar"/>
    <s v="Si sufrió antes o durante el año pasado"/>
    <n v="270107"/>
    <s v="Atenciones médicas"/>
    <n v="270107007"/>
    <s v="Violencia Intrafamiliar"/>
    <n v="20872.518286311391"/>
    <n v="18108.549359628141"/>
    <n v="24966.00239294361"/>
  </r>
  <r>
    <n v="9"/>
    <n v="9102"/>
    <s v="Araucanía"/>
    <s v="Carahue"/>
    <x v="4"/>
    <x v="4"/>
    <n v="1"/>
    <s v="Año"/>
    <n v="2"/>
    <s v="Violencia intrafamiliar"/>
    <s v="No sufrió el año pasado"/>
    <n v="270107"/>
    <s v="Atenciones médicas"/>
    <n v="270107007"/>
    <s v="Violencia Intrafamiliar"/>
    <n v="0"/>
    <n v="64029.315732532174"/>
    <n v="0"/>
  </r>
  <r>
    <n v="9"/>
    <n v="9102"/>
    <s v="Araucanía"/>
    <s v="Carahue"/>
    <x v="4"/>
    <x v="4"/>
    <n v="1"/>
    <s v="Año"/>
    <n v="2"/>
    <s v="Violencia intrafamiliar"/>
    <s v="Si sufrió el año pasado"/>
    <n v="270107"/>
    <s v="Atenciones médicas"/>
    <n v="270107007"/>
    <s v="Violencia Intrafamiliar"/>
    <n v="0"/>
    <n v="27835.051908459769"/>
    <n v="0"/>
  </r>
  <r>
    <n v="9"/>
    <n v="9102"/>
    <s v="Araucanía"/>
    <s v="Carahue"/>
    <x v="4"/>
    <x v="4"/>
    <n v="2"/>
    <s v="Vida"/>
    <n v="2"/>
    <s v="Violencia intrafamiliar"/>
    <s v="No sufrió antes ni durante el año pasado"/>
    <n v="270107"/>
    <s v="Atenciones médicas"/>
    <n v="270107007"/>
    <s v="Violencia Intrafamiliar"/>
    <n v="0"/>
    <n v="60079.21313246464"/>
    <n v="0"/>
  </r>
  <r>
    <n v="9"/>
    <n v="9102"/>
    <s v="Araucanía"/>
    <s v="Carahue"/>
    <x v="4"/>
    <x v="4"/>
    <n v="2"/>
    <s v="Vida"/>
    <n v="2"/>
    <s v="Violencia intrafamiliar"/>
    <s v="Si sufrió antes o durante el año pasado"/>
    <n v="270107"/>
    <s v="Atenciones médicas"/>
    <n v="270107007"/>
    <s v="Violencia Intrafamiliar"/>
    <n v="0"/>
    <n v="31785.154508527303"/>
    <n v="0"/>
  </r>
  <r>
    <n v="9"/>
    <n v="9103"/>
    <s v="Araucanía"/>
    <s v="Cunco"/>
    <x v="4"/>
    <x v="4"/>
    <n v="1"/>
    <s v="Año"/>
    <n v="2"/>
    <s v="Violencia intrafamiliar"/>
    <s v="No sufrió el año pasado"/>
    <n v="270107"/>
    <s v="Atenciones médicas"/>
    <n v="270107007"/>
    <s v="Violencia Intrafamiliar"/>
    <n v="0"/>
    <n v="25003.120388971784"/>
    <n v="0"/>
  </r>
  <r>
    <n v="9"/>
    <n v="9103"/>
    <s v="Araucanía"/>
    <s v="Cunco"/>
    <x v="4"/>
    <x v="4"/>
    <n v="2"/>
    <s v="Vida"/>
    <n v="2"/>
    <s v="Violencia intrafamiliar"/>
    <s v="No sufrió antes ni durante el año pasado"/>
    <n v="270107"/>
    <s v="Atenciones médicas"/>
    <n v="270107007"/>
    <s v="Violencia Intrafamiliar"/>
    <n v="0"/>
    <n v="21866.711713424054"/>
    <n v="0"/>
  </r>
  <r>
    <n v="9"/>
    <n v="9103"/>
    <s v="Araucanía"/>
    <s v="Cunco"/>
    <x v="4"/>
    <x v="4"/>
    <n v="2"/>
    <s v="Vida"/>
    <n v="2"/>
    <s v="Violencia intrafamiliar"/>
    <s v="Si sufrió antes o durante el año pasado"/>
    <n v="270107"/>
    <s v="Atenciones médicas"/>
    <n v="270107007"/>
    <s v="Violencia Intrafamiliar"/>
    <n v="0"/>
    <n v="3136.4086755477265"/>
    <n v="0"/>
  </r>
  <r>
    <n v="9"/>
    <n v="9105"/>
    <s v="Araucanía"/>
    <s v="Freire"/>
    <x v="4"/>
    <x v="4"/>
    <n v="1"/>
    <s v="Año"/>
    <n v="2"/>
    <s v="Violencia intrafamiliar"/>
    <s v="No sufrió el año pasado"/>
    <n v="270107"/>
    <s v="Atenciones médicas"/>
    <n v="270107007"/>
    <s v="Violencia Intrafamiliar"/>
    <n v="0"/>
    <n v="29635.406337004875"/>
    <n v="64999.294210119289"/>
  </r>
  <r>
    <n v="9"/>
    <n v="9105"/>
    <s v="Araucanía"/>
    <s v="Freire"/>
    <x v="4"/>
    <x v="4"/>
    <n v="1"/>
    <s v="Año"/>
    <n v="2"/>
    <s v="Violencia intrafamiliar"/>
    <s v="Si sufrió el año pasado"/>
    <n v="270107"/>
    <s v="Atenciones médicas"/>
    <n v="270107007"/>
    <s v="Violencia Intrafamiliar"/>
    <n v="0"/>
    <n v="7041.6159464394432"/>
    <n v="20270.863885898743"/>
  </r>
  <r>
    <n v="9"/>
    <n v="9105"/>
    <s v="Araucanía"/>
    <s v="Freire"/>
    <x v="4"/>
    <x v="4"/>
    <n v="2"/>
    <s v="Vida"/>
    <n v="2"/>
    <s v="Violencia intrafamiliar"/>
    <s v="No sufrió antes ni durante el año pasado"/>
    <n v="270107"/>
    <s v="Atenciones médicas"/>
    <n v="270107007"/>
    <s v="Violencia Intrafamiliar"/>
    <n v="0"/>
    <n v="29635.406337004875"/>
    <n v="54277.750249182725"/>
  </r>
  <r>
    <n v="9"/>
    <n v="9105"/>
    <s v="Araucanía"/>
    <s v="Freire"/>
    <x v="4"/>
    <x v="4"/>
    <n v="2"/>
    <s v="Vida"/>
    <n v="2"/>
    <s v="Violencia intrafamiliar"/>
    <s v="Si sufrió antes o durante el año pasado"/>
    <n v="270107"/>
    <s v="Atenciones médicas"/>
    <n v="270107007"/>
    <s v="Violencia Intrafamiliar"/>
    <n v="0"/>
    <n v="7041.6159464394432"/>
    <n v="30992.407846835304"/>
  </r>
  <r>
    <n v="9"/>
    <n v="9107"/>
    <s v="Araucanía"/>
    <s v="Gorbea"/>
    <x v="4"/>
    <x v="4"/>
    <n v="1"/>
    <s v="Año"/>
    <n v="2"/>
    <s v="Violencia intrafamiliar"/>
    <s v="No sufrió el año pasado"/>
    <n v="270107"/>
    <s v="Atenciones médicas"/>
    <n v="270107007"/>
    <s v="Violencia Intrafamiliar"/>
    <n v="0"/>
    <n v="0"/>
    <n v="109847.07019390454"/>
  </r>
  <r>
    <n v="9"/>
    <n v="9107"/>
    <s v="Araucanía"/>
    <s v="Gorbea"/>
    <x v="4"/>
    <x v="4"/>
    <n v="1"/>
    <s v="Año"/>
    <n v="2"/>
    <s v="Violencia intrafamiliar"/>
    <s v="Si sufrió el año pasado"/>
    <n v="270107"/>
    <s v="Atenciones médicas"/>
    <n v="270107007"/>
    <s v="Violencia Intrafamiliar"/>
    <n v="0"/>
    <n v="0"/>
    <n v="9705.627988778906"/>
  </r>
  <r>
    <n v="9"/>
    <n v="9107"/>
    <s v="Araucanía"/>
    <s v="Gorbea"/>
    <x v="4"/>
    <x v="4"/>
    <n v="2"/>
    <s v="Vida"/>
    <n v="2"/>
    <s v="Violencia intrafamiliar"/>
    <s v="No sufrió antes ni durante el año pasado"/>
    <n v="270107"/>
    <s v="Atenciones médicas"/>
    <n v="270107007"/>
    <s v="Violencia Intrafamiliar"/>
    <n v="0"/>
    <n v="0"/>
    <n v="97394.959698570616"/>
  </r>
  <r>
    <n v="9"/>
    <n v="9107"/>
    <s v="Araucanía"/>
    <s v="Gorbea"/>
    <x v="4"/>
    <x v="4"/>
    <n v="2"/>
    <s v="Vida"/>
    <n v="2"/>
    <s v="Violencia intrafamiliar"/>
    <s v="Si sufrió antes o durante el año pasado"/>
    <n v="270107"/>
    <s v="Atenciones médicas"/>
    <n v="270107007"/>
    <s v="Violencia Intrafamiliar"/>
    <n v="0"/>
    <n v="0"/>
    <n v="22157.738484112826"/>
  </r>
  <r>
    <n v="9"/>
    <n v="9108"/>
    <s v="Araucanía"/>
    <s v="Lautaro"/>
    <x v="4"/>
    <x v="4"/>
    <n v="1"/>
    <s v="Año"/>
    <n v="2"/>
    <s v="Violencia intrafamiliar"/>
    <s v="No sufrió el año pasado"/>
    <n v="270107"/>
    <s v="Atenciones médicas"/>
    <n v="270107007"/>
    <s v="Violencia Intrafamiliar"/>
    <n v="0"/>
    <n v="42127.300205332976"/>
    <n v="49232.47912528045"/>
  </r>
  <r>
    <n v="9"/>
    <n v="9108"/>
    <s v="Araucanía"/>
    <s v="Lautaro"/>
    <x v="4"/>
    <x v="4"/>
    <n v="1"/>
    <s v="Año"/>
    <n v="2"/>
    <s v="Violencia intrafamiliar"/>
    <s v="Si sufrió el año pasado"/>
    <n v="270107"/>
    <s v="Atenciones médicas"/>
    <n v="270107007"/>
    <s v="Violencia Intrafamiliar"/>
    <n v="0"/>
    <n v="12172.581098318704"/>
    <n v="14313.492189244453"/>
  </r>
  <r>
    <n v="9"/>
    <n v="9108"/>
    <s v="Araucanía"/>
    <s v="Lautaro"/>
    <x v="4"/>
    <x v="4"/>
    <n v="2"/>
    <s v="Vida"/>
    <n v="2"/>
    <s v="Violencia intrafamiliar"/>
    <s v="No sufrió antes ni durante el año pasado"/>
    <n v="270107"/>
    <s v="Atenciones médicas"/>
    <n v="270107007"/>
    <s v="Violencia Intrafamiliar"/>
    <n v="0"/>
    <n v="37705.650660054322"/>
    <n v="30433.376081731541"/>
  </r>
  <r>
    <n v="9"/>
    <n v="9108"/>
    <s v="Araucanía"/>
    <s v="Lautaro"/>
    <x v="4"/>
    <x v="4"/>
    <n v="2"/>
    <s v="Vida"/>
    <n v="2"/>
    <s v="Violencia intrafamiliar"/>
    <s v="Si sufrió antes o durante el año pasado"/>
    <n v="270107"/>
    <s v="Atenciones médicas"/>
    <n v="270107007"/>
    <s v="Violencia Intrafamiliar"/>
    <n v="0"/>
    <n v="16594.230643597359"/>
    <n v="33112.595232793348"/>
  </r>
  <r>
    <n v="9"/>
    <n v="9109"/>
    <s v="Araucanía"/>
    <s v="Loncoche"/>
    <x v="4"/>
    <x v="4"/>
    <n v="1"/>
    <s v="Año"/>
    <n v="2"/>
    <s v="Violencia intrafamiliar"/>
    <s v="No sufrió el año pasado"/>
    <n v="270107"/>
    <s v="Atenciones médicas"/>
    <n v="270107007"/>
    <s v="Violencia Intrafamiliar"/>
    <n v="0"/>
    <n v="12656.596334185853"/>
    <n v="96687.473997678331"/>
  </r>
  <r>
    <n v="9"/>
    <n v="9109"/>
    <s v="Araucanía"/>
    <s v="Loncoche"/>
    <x v="4"/>
    <x v="4"/>
    <n v="1"/>
    <s v="Año"/>
    <n v="2"/>
    <s v="Violencia intrafamiliar"/>
    <s v="Si sufrió el año pasado"/>
    <n v="270107"/>
    <s v="Atenciones médicas"/>
    <n v="270107007"/>
    <s v="Violencia Intrafamiliar"/>
    <n v="0"/>
    <n v="13269.020752423352"/>
    <n v="54040.043454420476"/>
  </r>
  <r>
    <n v="9"/>
    <n v="9109"/>
    <s v="Araucanía"/>
    <s v="Loncoche"/>
    <x v="4"/>
    <x v="4"/>
    <n v="2"/>
    <s v="Vida"/>
    <n v="2"/>
    <s v="Violencia intrafamiliar"/>
    <s v="No sufrió antes ni durante el año pasado"/>
    <n v="270107"/>
    <s v="Atenciones médicas"/>
    <n v="270107007"/>
    <s v="Violencia Intrafamiliar"/>
    <n v="0"/>
    <n v="12656.596334185853"/>
    <n v="81375.933412974831"/>
  </r>
  <r>
    <n v="9"/>
    <n v="9109"/>
    <s v="Araucanía"/>
    <s v="Loncoche"/>
    <x v="4"/>
    <x v="4"/>
    <n v="2"/>
    <s v="Vida"/>
    <n v="2"/>
    <s v="Violencia intrafamiliar"/>
    <s v="Si sufrió antes o durante el año pasado"/>
    <n v="270107"/>
    <s v="Atenciones médicas"/>
    <n v="270107007"/>
    <s v="Violencia Intrafamiliar"/>
    <n v="0"/>
    <n v="13269.020752423352"/>
    <n v="69351.584039123976"/>
  </r>
  <r>
    <n v="9"/>
    <n v="9111"/>
    <s v="Araucanía"/>
    <s v="Nueva Imperial"/>
    <x v="4"/>
    <x v="4"/>
    <n v="1"/>
    <s v="Año"/>
    <n v="2"/>
    <s v="Violencia intrafamiliar"/>
    <s v="No sufrió el año pasado"/>
    <n v="270107"/>
    <s v="Atenciones médicas"/>
    <n v="270107007"/>
    <s v="Violencia Intrafamiliar"/>
    <n v="24100.109077687554"/>
    <n v="0"/>
    <n v="58228.81599333835"/>
  </r>
  <r>
    <n v="9"/>
    <n v="9111"/>
    <s v="Araucanía"/>
    <s v="Nueva Imperial"/>
    <x v="4"/>
    <x v="4"/>
    <n v="1"/>
    <s v="Año"/>
    <n v="2"/>
    <s v="Violencia intrafamiliar"/>
    <s v="Si sufrió el año pasado"/>
    <n v="270107"/>
    <s v="Atenciones médicas"/>
    <n v="270107007"/>
    <s v="Violencia Intrafamiliar"/>
    <n v="12598.472912374258"/>
    <n v="0"/>
    <n v="0"/>
  </r>
  <r>
    <n v="9"/>
    <n v="9111"/>
    <s v="Araucanía"/>
    <s v="Nueva Imperial"/>
    <x v="4"/>
    <x v="4"/>
    <n v="2"/>
    <s v="Vida"/>
    <n v="2"/>
    <s v="Violencia intrafamiliar"/>
    <s v="No sufrió antes ni durante el año pasado"/>
    <n v="270107"/>
    <s v="Atenciones médicas"/>
    <n v="270107007"/>
    <s v="Violencia Intrafamiliar"/>
    <n v="15101.199854563083"/>
    <n v="0"/>
    <n v="44673.942017353678"/>
  </r>
  <r>
    <n v="9"/>
    <n v="9111"/>
    <s v="Araucanía"/>
    <s v="Nueva Imperial"/>
    <x v="4"/>
    <x v="4"/>
    <n v="2"/>
    <s v="Vida"/>
    <n v="2"/>
    <s v="Violencia intrafamiliar"/>
    <s v="Si sufrió antes o durante el año pasado"/>
    <n v="270107"/>
    <s v="Atenciones médicas"/>
    <n v="270107007"/>
    <s v="Violencia Intrafamiliar"/>
    <n v="21597.382135498727"/>
    <n v="0"/>
    <n v="13554.873975984667"/>
  </r>
  <r>
    <n v="9"/>
    <n v="9112"/>
    <s v="Araucanía"/>
    <s v="Padre Las Casas"/>
    <x v="4"/>
    <x v="4"/>
    <n v="1"/>
    <s v="Año"/>
    <n v="2"/>
    <s v="Violencia intrafamiliar"/>
    <s v="No sufrió el año pasado"/>
    <n v="270107"/>
    <s v="Atenciones médicas"/>
    <n v="270107007"/>
    <s v="Violencia Intrafamiliar"/>
    <n v="29939.89581942033"/>
    <n v="9881.9704926231589"/>
    <n v="30941.310873767892"/>
  </r>
  <r>
    <n v="9"/>
    <n v="9112"/>
    <s v="Araucanía"/>
    <s v="Padre Las Casas"/>
    <x v="4"/>
    <x v="4"/>
    <n v="1"/>
    <s v="Año"/>
    <n v="2"/>
    <s v="Violencia intrafamiliar"/>
    <s v="Si sufrió el año pasado"/>
    <n v="270107"/>
    <s v="Atenciones médicas"/>
    <n v="270107007"/>
    <s v="Violencia Intrafamiliar"/>
    <n v="1781.7550420729265"/>
    <n v="11419.848716480177"/>
    <n v="19616.371823843994"/>
  </r>
  <r>
    <n v="9"/>
    <n v="9112"/>
    <s v="Araucanía"/>
    <s v="Padre Las Casas"/>
    <x v="4"/>
    <x v="4"/>
    <n v="2"/>
    <s v="Vida"/>
    <n v="2"/>
    <s v="Violencia intrafamiliar"/>
    <s v="No sufrió antes ni durante el año pasado"/>
    <n v="270107"/>
    <s v="Atenciones médicas"/>
    <n v="270107007"/>
    <s v="Violencia Intrafamiliar"/>
    <n v="25249.098437291304"/>
    <n v="9881.9704926231589"/>
    <n v="25378.160515562373"/>
  </r>
  <r>
    <n v="9"/>
    <n v="9112"/>
    <s v="Araucanía"/>
    <s v="Padre Las Casas"/>
    <x v="4"/>
    <x v="4"/>
    <n v="2"/>
    <s v="Vida"/>
    <n v="2"/>
    <s v="Violencia intrafamiliar"/>
    <s v="Si sufrió antes o durante el año pasado"/>
    <n v="270107"/>
    <s v="Atenciones médicas"/>
    <n v="270107007"/>
    <s v="Violencia Intrafamiliar"/>
    <n v="6472.5524242019501"/>
    <n v="11419.848716480177"/>
    <n v="25179.522182049524"/>
  </r>
  <r>
    <n v="9"/>
    <n v="9113"/>
    <s v="Araucanía"/>
    <s v="Perquenco"/>
    <x v="4"/>
    <x v="4"/>
    <n v="1"/>
    <s v="Año"/>
    <n v="2"/>
    <s v="Violencia intrafamiliar"/>
    <s v="No sufrió el año pasado"/>
    <n v="270107"/>
    <s v="Atenciones médicas"/>
    <n v="270107007"/>
    <s v="Violencia Intrafamiliar"/>
    <n v="0"/>
    <n v="0"/>
    <n v="84262.838801437043"/>
  </r>
  <r>
    <n v="9"/>
    <n v="9113"/>
    <s v="Araucanía"/>
    <s v="Perquenco"/>
    <x v="4"/>
    <x v="4"/>
    <n v="2"/>
    <s v="Vida"/>
    <n v="2"/>
    <s v="Violencia intrafamiliar"/>
    <s v="No sufrió antes ni durante el año pasado"/>
    <n v="270107"/>
    <s v="Atenciones médicas"/>
    <n v="270107007"/>
    <s v="Violencia Intrafamiliar"/>
    <n v="0"/>
    <n v="0"/>
    <n v="46841.229541544206"/>
  </r>
  <r>
    <n v="9"/>
    <n v="9113"/>
    <s v="Araucanía"/>
    <s v="Perquenco"/>
    <x v="4"/>
    <x v="4"/>
    <n v="2"/>
    <s v="Vida"/>
    <n v="2"/>
    <s v="Violencia intrafamiliar"/>
    <s v="Si sufrió antes o durante el año pasado"/>
    <n v="270107"/>
    <s v="Atenciones médicas"/>
    <n v="270107007"/>
    <s v="Violencia Intrafamiliar"/>
    <n v="0"/>
    <n v="0"/>
    <n v="37421.609259892844"/>
  </r>
  <r>
    <n v="9"/>
    <n v="9115"/>
    <s v="Araucanía"/>
    <s v="Pucón"/>
    <x v="4"/>
    <x v="4"/>
    <n v="1"/>
    <s v="Año"/>
    <n v="2"/>
    <s v="Violencia intrafamiliar"/>
    <s v="No sufrió el año pasado"/>
    <n v="270107"/>
    <s v="Atenciones médicas"/>
    <n v="270107007"/>
    <s v="Violencia Intrafamiliar"/>
    <n v="0"/>
    <n v="108653.10201345886"/>
    <n v="27724.038770387244"/>
  </r>
  <r>
    <n v="9"/>
    <n v="9115"/>
    <s v="Araucanía"/>
    <s v="Pucón"/>
    <x v="4"/>
    <x v="4"/>
    <n v="1"/>
    <s v="Año"/>
    <n v="2"/>
    <s v="Violencia intrafamiliar"/>
    <s v="Si sufrió el año pasado"/>
    <n v="270107"/>
    <s v="Atenciones médicas"/>
    <n v="270107007"/>
    <s v="Violencia Intrafamiliar"/>
    <n v="0"/>
    <n v="0"/>
    <n v="44983.427961959635"/>
  </r>
  <r>
    <n v="9"/>
    <n v="9115"/>
    <s v="Araucanía"/>
    <s v="Pucón"/>
    <x v="4"/>
    <x v="4"/>
    <n v="2"/>
    <s v="Vida"/>
    <n v="2"/>
    <s v="Violencia intrafamiliar"/>
    <s v="No sufrió antes ni durante el año pasado"/>
    <n v="270107"/>
    <s v="Atenciones médicas"/>
    <n v="270107007"/>
    <s v="Violencia Intrafamiliar"/>
    <n v="0"/>
    <n v="88479.845134300573"/>
    <n v="14065.74441079385"/>
  </r>
  <r>
    <n v="9"/>
    <n v="9115"/>
    <s v="Araucanía"/>
    <s v="Pucón"/>
    <x v="4"/>
    <x v="4"/>
    <n v="2"/>
    <s v="Vida"/>
    <n v="2"/>
    <s v="Violencia intrafamiliar"/>
    <s v="Si sufrió antes o durante el año pasado"/>
    <n v="270107"/>
    <s v="Atenciones médicas"/>
    <n v="270107007"/>
    <s v="Violencia Intrafamiliar"/>
    <n v="0"/>
    <n v="20173.2568791583"/>
    <n v="58641.722321553032"/>
  </r>
  <r>
    <n v="9"/>
    <n v="9117"/>
    <s v="Araucanía"/>
    <s v="Teodoro Schmidt"/>
    <x v="4"/>
    <x v="4"/>
    <n v="1"/>
    <s v="Año"/>
    <n v="2"/>
    <s v="Violencia intrafamiliar"/>
    <s v="No sufrió el año pasado"/>
    <n v="270107"/>
    <s v="Atenciones médicas"/>
    <n v="270107007"/>
    <s v="Violencia Intrafamiliar"/>
    <n v="0"/>
    <n v="96251.825853872098"/>
    <n v="0"/>
  </r>
  <r>
    <n v="9"/>
    <n v="9117"/>
    <s v="Araucanía"/>
    <s v="Teodoro Schmidt"/>
    <x v="4"/>
    <x v="4"/>
    <n v="2"/>
    <s v="Vida"/>
    <n v="2"/>
    <s v="Violencia intrafamiliar"/>
    <s v="No sufrió antes ni durante el año pasado"/>
    <n v="270107"/>
    <s v="Atenciones médicas"/>
    <n v="270107007"/>
    <s v="Violencia Intrafamiliar"/>
    <n v="0"/>
    <n v="75336.98739905715"/>
    <n v="0"/>
  </r>
  <r>
    <n v="9"/>
    <n v="9117"/>
    <s v="Araucanía"/>
    <s v="Teodoro Schmidt"/>
    <x v="4"/>
    <x v="4"/>
    <n v="2"/>
    <s v="Vida"/>
    <n v="2"/>
    <s v="Violencia intrafamiliar"/>
    <s v="Si sufrió antes o durante el año pasado"/>
    <n v="270107"/>
    <s v="Atenciones médicas"/>
    <n v="270107007"/>
    <s v="Violencia Intrafamiliar"/>
    <n v="0"/>
    <n v="20914.838454814941"/>
    <n v="0"/>
  </r>
  <r>
    <n v="9"/>
    <n v="9118"/>
    <s v="Araucanía"/>
    <s v="Toltén"/>
    <x v="4"/>
    <x v="4"/>
    <n v="1"/>
    <s v="Año"/>
    <n v="2"/>
    <s v="Violencia intrafamiliar"/>
    <s v="No sufrió el año pasado"/>
    <n v="270107"/>
    <s v="Atenciones médicas"/>
    <n v="270107007"/>
    <s v="Violencia Intrafamiliar"/>
    <n v="0"/>
    <n v="57561.280180528534"/>
    <n v="0"/>
  </r>
  <r>
    <n v="9"/>
    <n v="9118"/>
    <s v="Araucanía"/>
    <s v="Toltén"/>
    <x v="4"/>
    <x v="4"/>
    <n v="1"/>
    <s v="Año"/>
    <n v="2"/>
    <s v="Violencia intrafamiliar"/>
    <s v="Si sufrió el año pasado"/>
    <n v="270107"/>
    <s v="Atenciones médicas"/>
    <n v="270107007"/>
    <s v="Violencia Intrafamiliar"/>
    <n v="0"/>
    <n v="21427.782993578501"/>
    <n v="0"/>
  </r>
  <r>
    <n v="9"/>
    <n v="9118"/>
    <s v="Araucanía"/>
    <s v="Toltén"/>
    <x v="4"/>
    <x v="4"/>
    <n v="2"/>
    <s v="Vida"/>
    <n v="2"/>
    <s v="Violencia intrafamiliar"/>
    <s v="No sufrió antes ni durante el año pasado"/>
    <n v="270107"/>
    <s v="Atenciones médicas"/>
    <n v="270107007"/>
    <s v="Violencia Intrafamiliar"/>
    <n v="0"/>
    <n v="57561.280180528534"/>
    <n v="0"/>
  </r>
  <r>
    <n v="9"/>
    <n v="9118"/>
    <s v="Araucanía"/>
    <s v="Toltén"/>
    <x v="4"/>
    <x v="4"/>
    <n v="2"/>
    <s v="Vida"/>
    <n v="2"/>
    <s v="Violencia intrafamiliar"/>
    <s v="Si sufrió antes o durante el año pasado"/>
    <n v="270107"/>
    <s v="Atenciones médicas"/>
    <n v="270107007"/>
    <s v="Violencia Intrafamiliar"/>
    <n v="0"/>
    <n v="21427.782993578501"/>
    <n v="0"/>
  </r>
  <r>
    <n v="9"/>
    <n v="9119"/>
    <s v="Araucanía"/>
    <s v="Vilcún"/>
    <x v="4"/>
    <x v="4"/>
    <n v="1"/>
    <s v="Año"/>
    <n v="2"/>
    <s v="Violencia intrafamiliar"/>
    <s v="No sufrió el año pasado"/>
    <n v="270107"/>
    <s v="Atenciones médicas"/>
    <n v="270107007"/>
    <s v="Violencia Intrafamiliar"/>
    <n v="0"/>
    <n v="15387.11092557419"/>
    <n v="29720.055942433788"/>
  </r>
  <r>
    <n v="9"/>
    <n v="9119"/>
    <s v="Araucanía"/>
    <s v="Vilcún"/>
    <x v="4"/>
    <x v="4"/>
    <n v="1"/>
    <s v="Año"/>
    <n v="2"/>
    <s v="Violencia intrafamiliar"/>
    <s v="Si sufrió el año pasado"/>
    <n v="270107"/>
    <s v="Atenciones médicas"/>
    <n v="270107007"/>
    <s v="Violencia Intrafamiliar"/>
    <n v="0"/>
    <n v="0"/>
    <n v="9507.8839258739699"/>
  </r>
  <r>
    <n v="9"/>
    <n v="9119"/>
    <s v="Araucanía"/>
    <s v="Vilcún"/>
    <x v="4"/>
    <x v="4"/>
    <n v="2"/>
    <s v="Vida"/>
    <n v="2"/>
    <s v="Violencia intrafamiliar"/>
    <s v="No sufrió antes ni durante el año pasado"/>
    <n v="270107"/>
    <s v="Atenciones médicas"/>
    <n v="270107007"/>
    <s v="Violencia Intrafamiliar"/>
    <n v="0"/>
    <n v="1916.1902199502254"/>
    <n v="25763.774796977254"/>
  </r>
  <r>
    <n v="9"/>
    <n v="9119"/>
    <s v="Araucanía"/>
    <s v="Vilcún"/>
    <x v="4"/>
    <x v="4"/>
    <n v="2"/>
    <s v="Vida"/>
    <n v="2"/>
    <s v="Violencia intrafamiliar"/>
    <s v="Si sufrió antes o durante el año pasado"/>
    <n v="270107"/>
    <s v="Atenciones médicas"/>
    <n v="270107007"/>
    <s v="Violencia Intrafamiliar"/>
    <n v="0"/>
    <n v="13470.920705623965"/>
    <n v="13464.165071330504"/>
  </r>
  <r>
    <n v="9"/>
    <n v="9120"/>
    <s v="Araucanía"/>
    <s v="Villarrica"/>
    <x v="4"/>
    <x v="4"/>
    <n v="1"/>
    <s v="Año"/>
    <n v="2"/>
    <s v="Violencia intrafamiliar"/>
    <s v="No sufrió el año pasado"/>
    <n v="270107"/>
    <s v="Atenciones médicas"/>
    <n v="270107007"/>
    <s v="Violencia Intrafamiliar"/>
    <n v="23172.577854671279"/>
    <n v="41298.257766380695"/>
    <n v="45667.080976091136"/>
  </r>
  <r>
    <n v="9"/>
    <n v="9120"/>
    <s v="Araucanía"/>
    <s v="Villarrica"/>
    <x v="4"/>
    <x v="4"/>
    <n v="1"/>
    <s v="Año"/>
    <n v="2"/>
    <s v="Violencia intrafamiliar"/>
    <s v="Si sufrió el año pasado"/>
    <n v="270107"/>
    <s v="Atenciones médicas"/>
    <n v="270107007"/>
    <s v="Violencia Intrafamiliar"/>
    <n v="13948.961937716263"/>
    <n v="8878.6316034823576"/>
    <n v="26571.349737557473"/>
  </r>
  <r>
    <n v="9"/>
    <n v="9120"/>
    <s v="Araucanía"/>
    <s v="Villarrica"/>
    <x v="4"/>
    <x v="4"/>
    <n v="2"/>
    <s v="Vida"/>
    <n v="2"/>
    <s v="Violencia intrafamiliar"/>
    <s v="No sufrió antes ni durante el año pasado"/>
    <n v="270107"/>
    <s v="Atenciones médicas"/>
    <n v="270107007"/>
    <s v="Violencia Intrafamiliar"/>
    <n v="20069.204152249134"/>
    <n v="33380.222180164383"/>
    <n v="28309.999964724713"/>
  </r>
  <r>
    <n v="9"/>
    <n v="9120"/>
    <s v="Araucanía"/>
    <s v="Villarrica"/>
    <x v="4"/>
    <x v="4"/>
    <n v="2"/>
    <s v="Vida"/>
    <n v="2"/>
    <s v="Violencia intrafamiliar"/>
    <s v="Si sufrió antes o durante el año pasado"/>
    <n v="270107"/>
    <s v="Atenciones médicas"/>
    <n v="270107007"/>
    <s v="Violencia Intrafamiliar"/>
    <n v="17052.335640138408"/>
    <n v="16796.667189698677"/>
    <n v="43928.4307489239"/>
  </r>
  <r>
    <n v="9"/>
    <n v="9201"/>
    <s v="Araucanía"/>
    <s v="Angol"/>
    <x v="4"/>
    <x v="4"/>
    <n v="1"/>
    <s v="Año"/>
    <n v="2"/>
    <s v="Violencia intrafamiliar"/>
    <s v="No sufrió el año pasado"/>
    <n v="270107"/>
    <s v="Atenciones médicas"/>
    <n v="270107007"/>
    <s v="Violencia Intrafamiliar"/>
    <n v="46866.43522748036"/>
    <n v="38758.520825200809"/>
    <n v="0"/>
  </r>
  <r>
    <n v="9"/>
    <n v="9201"/>
    <s v="Araucanía"/>
    <s v="Angol"/>
    <x v="4"/>
    <x v="4"/>
    <n v="1"/>
    <s v="Año"/>
    <n v="2"/>
    <s v="Violencia intrafamiliar"/>
    <s v="Si sufrió el año pasado"/>
    <n v="270107"/>
    <s v="Atenciones médicas"/>
    <n v="270107007"/>
    <s v="Violencia Intrafamiliar"/>
    <n v="7670.3818746574088"/>
    <n v="0"/>
    <n v="0"/>
  </r>
  <r>
    <n v="9"/>
    <n v="9201"/>
    <s v="Araucanía"/>
    <s v="Angol"/>
    <x v="4"/>
    <x v="4"/>
    <n v="2"/>
    <s v="Vida"/>
    <n v="2"/>
    <s v="Violencia intrafamiliar"/>
    <s v="No sufrió antes ni durante el año pasado"/>
    <n v="270107"/>
    <s v="Atenciones médicas"/>
    <n v="270107007"/>
    <s v="Violencia Intrafamiliar"/>
    <n v="28642.426457153299"/>
    <n v="35591.287627226629"/>
    <n v="0"/>
  </r>
  <r>
    <n v="9"/>
    <n v="9201"/>
    <s v="Araucanía"/>
    <s v="Angol"/>
    <x v="4"/>
    <x v="4"/>
    <n v="2"/>
    <s v="Vida"/>
    <n v="2"/>
    <s v="Violencia intrafamiliar"/>
    <s v="Si sufrió antes o durante el año pasado"/>
    <n v="270107"/>
    <s v="Atenciones médicas"/>
    <n v="270107007"/>
    <s v="Violencia Intrafamiliar"/>
    <n v="25894.390644984469"/>
    <n v="3167.2331979741766"/>
    <n v="0"/>
  </r>
  <r>
    <n v="9"/>
    <n v="9202"/>
    <s v="Araucanía"/>
    <s v="Collipulli"/>
    <x v="4"/>
    <x v="4"/>
    <n v="1"/>
    <s v="Año"/>
    <n v="2"/>
    <s v="Violencia intrafamiliar"/>
    <s v="No sufrió el año pasado"/>
    <n v="270107"/>
    <s v="Atenciones médicas"/>
    <n v="270107007"/>
    <s v="Violencia Intrafamiliar"/>
    <n v="0"/>
    <n v="103353.92893028025"/>
    <n v="0"/>
  </r>
  <r>
    <n v="9"/>
    <n v="9202"/>
    <s v="Araucanía"/>
    <s v="Collipulli"/>
    <x v="4"/>
    <x v="4"/>
    <n v="1"/>
    <s v="Año"/>
    <n v="2"/>
    <s v="Violencia intrafamiliar"/>
    <s v="Si sufrió el año pasado"/>
    <n v="270107"/>
    <s v="Atenciones médicas"/>
    <n v="270107007"/>
    <s v="Violencia Intrafamiliar"/>
    <n v="0"/>
    <n v="6064.1546041714564"/>
    <n v="0"/>
  </r>
  <r>
    <n v="9"/>
    <n v="9202"/>
    <s v="Araucanía"/>
    <s v="Collipulli"/>
    <x v="4"/>
    <x v="4"/>
    <n v="2"/>
    <s v="Vida"/>
    <n v="2"/>
    <s v="Violencia intrafamiliar"/>
    <s v="No sufrió antes ni durante el año pasado"/>
    <n v="270107"/>
    <s v="Atenciones médicas"/>
    <n v="270107007"/>
    <s v="Violencia Intrafamiliar"/>
    <n v="0"/>
    <n v="88938.239696843215"/>
    <n v="0"/>
  </r>
  <r>
    <n v="9"/>
    <n v="9202"/>
    <s v="Araucanía"/>
    <s v="Collipulli"/>
    <x v="4"/>
    <x v="4"/>
    <n v="2"/>
    <s v="Vida"/>
    <n v="2"/>
    <s v="Violencia intrafamiliar"/>
    <s v="Si sufrió antes o durante el año pasado"/>
    <n v="270107"/>
    <s v="Atenciones médicas"/>
    <n v="270107007"/>
    <s v="Violencia Intrafamiliar"/>
    <n v="0"/>
    <n v="20479.843837608518"/>
    <n v="0"/>
  </r>
  <r>
    <n v="9"/>
    <n v="9203"/>
    <s v="Araucanía"/>
    <s v="Curacautín"/>
    <x v="4"/>
    <x v="4"/>
    <n v="1"/>
    <s v="Año"/>
    <n v="2"/>
    <s v="Violencia intrafamiliar"/>
    <s v="No sufrió el año pasado"/>
    <n v="270107"/>
    <s v="Atenciones médicas"/>
    <n v="270107007"/>
    <s v="Violencia Intrafamiliar"/>
    <n v="0"/>
    <n v="75068.730079918008"/>
    <n v="31741.3923160452"/>
  </r>
  <r>
    <n v="9"/>
    <n v="9203"/>
    <s v="Araucanía"/>
    <s v="Curacautín"/>
    <x v="4"/>
    <x v="4"/>
    <n v="2"/>
    <s v="Vida"/>
    <n v="2"/>
    <s v="Violencia intrafamiliar"/>
    <s v="No sufrió antes ni durante el año pasado"/>
    <n v="270107"/>
    <s v="Atenciones médicas"/>
    <n v="270107007"/>
    <s v="Violencia Intrafamiliar"/>
    <n v="0"/>
    <n v="61013.390974578891"/>
    <n v="25086.140760643342"/>
  </r>
  <r>
    <n v="9"/>
    <n v="9203"/>
    <s v="Araucanía"/>
    <s v="Curacautín"/>
    <x v="4"/>
    <x v="4"/>
    <n v="2"/>
    <s v="Vida"/>
    <n v="2"/>
    <s v="Violencia intrafamiliar"/>
    <s v="Si sufrió antes o durante el año pasado"/>
    <n v="270107"/>
    <s v="Atenciones médicas"/>
    <n v="270107007"/>
    <s v="Violencia Intrafamiliar"/>
    <n v="0"/>
    <n v="14055.339105339113"/>
    <n v="6655.2515554018664"/>
  </r>
  <r>
    <n v="9"/>
    <n v="9204"/>
    <s v="Araucanía"/>
    <s v="Ercilla"/>
    <x v="4"/>
    <x v="4"/>
    <n v="1"/>
    <s v="Año"/>
    <n v="2"/>
    <s v="Violencia intrafamiliar"/>
    <s v="No sufrió el año pasado"/>
    <n v="270107"/>
    <s v="Atenciones médicas"/>
    <n v="270107007"/>
    <s v="Violencia Intrafamiliar"/>
    <n v="0"/>
    <n v="19838.440111420612"/>
    <n v="0"/>
  </r>
  <r>
    <n v="9"/>
    <n v="9204"/>
    <s v="Araucanía"/>
    <s v="Ercilla"/>
    <x v="4"/>
    <x v="4"/>
    <n v="1"/>
    <s v="Año"/>
    <n v="2"/>
    <s v="Violencia intrafamiliar"/>
    <s v="Si sufrió el año pasado"/>
    <n v="270107"/>
    <s v="Atenciones médicas"/>
    <n v="270107007"/>
    <s v="Violencia Intrafamiliar"/>
    <n v="0"/>
    <n v="20791.400844640139"/>
    <n v="0"/>
  </r>
  <r>
    <n v="9"/>
    <n v="9204"/>
    <s v="Araucanía"/>
    <s v="Ercilla"/>
    <x v="4"/>
    <x v="4"/>
    <n v="2"/>
    <s v="Vida"/>
    <n v="2"/>
    <s v="Violencia intrafamiliar"/>
    <s v="No sufrió antes ni durante el año pasado"/>
    <n v="270107"/>
    <s v="Atenciones médicas"/>
    <n v="270107007"/>
    <s v="Violencia Intrafamiliar"/>
    <n v="0"/>
    <n v="19838.440111420612"/>
    <n v="0"/>
  </r>
  <r>
    <n v="9"/>
    <n v="9204"/>
    <s v="Araucanía"/>
    <s v="Ercilla"/>
    <x v="4"/>
    <x v="4"/>
    <n v="2"/>
    <s v="Vida"/>
    <n v="2"/>
    <s v="Violencia intrafamiliar"/>
    <s v="Si sufrió antes o durante el año pasado"/>
    <n v="270107"/>
    <s v="Atenciones médicas"/>
    <n v="270107007"/>
    <s v="Violencia Intrafamiliar"/>
    <n v="0"/>
    <n v="20791.400844640139"/>
    <n v="0"/>
  </r>
  <r>
    <n v="9"/>
    <n v="9206"/>
    <s v="Araucanía"/>
    <s v="Los Sauces"/>
    <x v="4"/>
    <x v="4"/>
    <n v="1"/>
    <s v="Año"/>
    <n v="2"/>
    <s v="Violencia intrafamiliar"/>
    <s v="No sufrió el año pasado"/>
    <n v="270107"/>
    <s v="Atenciones médicas"/>
    <n v="270107007"/>
    <s v="Violencia Intrafamiliar"/>
    <n v="0"/>
    <n v="76133.841074132186"/>
    <n v="0"/>
  </r>
  <r>
    <n v="9"/>
    <n v="9206"/>
    <s v="Araucanía"/>
    <s v="Los Sauces"/>
    <x v="4"/>
    <x v="4"/>
    <n v="2"/>
    <s v="Vida"/>
    <n v="2"/>
    <s v="Violencia intrafamiliar"/>
    <s v="No sufrió antes ni durante el año pasado"/>
    <n v="270107"/>
    <s v="Atenciones médicas"/>
    <n v="270107007"/>
    <s v="Violencia Intrafamiliar"/>
    <n v="0"/>
    <n v="76133.841074132186"/>
    <n v="0"/>
  </r>
  <r>
    <n v="9"/>
    <n v="9207"/>
    <s v="Araucanía"/>
    <s v="Lumaco"/>
    <x v="4"/>
    <x v="4"/>
    <n v="1"/>
    <s v="Año"/>
    <n v="2"/>
    <s v="Violencia intrafamiliar"/>
    <s v="No sufrió el año pasado"/>
    <n v="270107"/>
    <s v="Atenciones médicas"/>
    <n v="270107007"/>
    <s v="Violencia Intrafamiliar"/>
    <n v="0"/>
    <n v="27779.960686349059"/>
    <n v="0"/>
  </r>
  <r>
    <n v="9"/>
    <n v="9207"/>
    <s v="Araucanía"/>
    <s v="Lumaco"/>
    <x v="4"/>
    <x v="4"/>
    <n v="1"/>
    <s v="Año"/>
    <n v="2"/>
    <s v="Violencia intrafamiliar"/>
    <s v="Si sufrió el año pasado"/>
    <n v="270107"/>
    <s v="Atenciones médicas"/>
    <n v="270107007"/>
    <s v="Violencia Intrafamiliar"/>
    <n v="0"/>
    <n v="15682.247309698298"/>
    <n v="0"/>
  </r>
  <r>
    <n v="9"/>
    <n v="9207"/>
    <s v="Araucanía"/>
    <s v="Lumaco"/>
    <x v="4"/>
    <x v="4"/>
    <n v="2"/>
    <s v="Vida"/>
    <n v="2"/>
    <s v="Violencia intrafamiliar"/>
    <s v="No sufrió antes ni durante el año pasado"/>
    <n v="270107"/>
    <s v="Atenciones médicas"/>
    <n v="270107007"/>
    <s v="Violencia Intrafamiliar"/>
    <n v="0"/>
    <n v="27779.960686349059"/>
    <n v="0"/>
  </r>
  <r>
    <n v="9"/>
    <n v="9207"/>
    <s v="Araucanía"/>
    <s v="Lumaco"/>
    <x v="4"/>
    <x v="4"/>
    <n v="2"/>
    <s v="Vida"/>
    <n v="2"/>
    <s v="Violencia intrafamiliar"/>
    <s v="Si sufrió antes o durante el año pasado"/>
    <n v="270107"/>
    <s v="Atenciones médicas"/>
    <n v="270107007"/>
    <s v="Violencia Intrafamiliar"/>
    <n v="0"/>
    <n v="15682.247309698298"/>
    <n v="0"/>
  </r>
  <r>
    <n v="9"/>
    <n v="9208"/>
    <s v="Araucanía"/>
    <s v="Purén"/>
    <x v="4"/>
    <x v="4"/>
    <n v="1"/>
    <s v="Año"/>
    <n v="2"/>
    <s v="Violencia intrafamiliar"/>
    <s v="No sufrió el año pasado"/>
    <n v="270107"/>
    <s v="Atenciones médicas"/>
    <n v="270107007"/>
    <s v="Violencia Intrafamiliar"/>
    <n v="0"/>
    <n v="80732.06774108221"/>
    <n v="0"/>
  </r>
  <r>
    <n v="9"/>
    <n v="9208"/>
    <s v="Araucanía"/>
    <s v="Purén"/>
    <x v="4"/>
    <x v="4"/>
    <n v="1"/>
    <s v="Año"/>
    <n v="2"/>
    <s v="Violencia intrafamiliar"/>
    <s v="Si sufrió el año pasado"/>
    <n v="270107"/>
    <s v="Atenciones médicas"/>
    <n v="270107007"/>
    <s v="Violencia Intrafamiliar"/>
    <n v="0"/>
    <n v="38239.505325000726"/>
    <n v="0"/>
  </r>
  <r>
    <n v="9"/>
    <n v="9208"/>
    <s v="Araucanía"/>
    <s v="Purén"/>
    <x v="4"/>
    <x v="4"/>
    <n v="2"/>
    <s v="Vida"/>
    <n v="2"/>
    <s v="Violencia intrafamiliar"/>
    <s v="No sufrió antes ni durante el año pasado"/>
    <n v="270107"/>
    <s v="Atenciones médicas"/>
    <n v="270107007"/>
    <s v="Violencia Intrafamiliar"/>
    <n v="0"/>
    <n v="52524.252610547504"/>
    <n v="0"/>
  </r>
  <r>
    <n v="9"/>
    <n v="9208"/>
    <s v="Araucanía"/>
    <s v="Purén"/>
    <x v="4"/>
    <x v="4"/>
    <n v="2"/>
    <s v="Vida"/>
    <n v="2"/>
    <s v="Violencia intrafamiliar"/>
    <s v="Si sufrió antes o durante el año pasado"/>
    <n v="270107"/>
    <s v="Atenciones médicas"/>
    <n v="270107007"/>
    <s v="Violencia Intrafamiliar"/>
    <n v="0"/>
    <n v="66447.320455535417"/>
    <n v="0"/>
  </r>
  <r>
    <n v="9"/>
    <n v="9209"/>
    <s v="Araucanía"/>
    <s v="Renaico"/>
    <x v="4"/>
    <x v="4"/>
    <n v="1"/>
    <s v="Año"/>
    <n v="2"/>
    <s v="Violencia intrafamiliar"/>
    <s v="No sufrió el año pasado"/>
    <n v="270107"/>
    <s v="Atenciones médicas"/>
    <n v="270107007"/>
    <s v="Violencia Intrafamiliar"/>
    <n v="0"/>
    <n v="113443.37492121985"/>
    <n v="0"/>
  </r>
  <r>
    <n v="9"/>
    <n v="9209"/>
    <s v="Araucanía"/>
    <s v="Renaico"/>
    <x v="4"/>
    <x v="4"/>
    <n v="1"/>
    <s v="Año"/>
    <n v="2"/>
    <s v="Violencia intrafamiliar"/>
    <s v="Si sufrió el año pasado"/>
    <n v="270107"/>
    <s v="Atenciones médicas"/>
    <n v="270107007"/>
    <s v="Violencia Intrafamiliar"/>
    <n v="0"/>
    <n v="9296.1061189559332"/>
    <n v="0"/>
  </r>
  <r>
    <n v="9"/>
    <n v="9209"/>
    <s v="Araucanía"/>
    <s v="Renaico"/>
    <x v="4"/>
    <x v="4"/>
    <n v="2"/>
    <s v="Vida"/>
    <n v="2"/>
    <s v="Violencia intrafamiliar"/>
    <s v="No sufrió antes ni durante el año pasado"/>
    <n v="270107"/>
    <s v="Atenciones médicas"/>
    <n v="270107007"/>
    <s v="Violencia Intrafamiliar"/>
    <n v="0"/>
    <n v="82497.286253444981"/>
    <n v="0"/>
  </r>
  <r>
    <n v="9"/>
    <n v="9209"/>
    <s v="Araucanía"/>
    <s v="Renaico"/>
    <x v="4"/>
    <x v="4"/>
    <n v="2"/>
    <s v="Vida"/>
    <n v="2"/>
    <s v="Violencia intrafamiliar"/>
    <s v="Si sufrió antes o durante el año pasado"/>
    <n v="270107"/>
    <s v="Atenciones médicas"/>
    <n v="270107007"/>
    <s v="Violencia Intrafamiliar"/>
    <n v="0"/>
    <n v="40242.194786730812"/>
    <n v="0"/>
  </r>
  <r>
    <n v="9"/>
    <n v="9210"/>
    <s v="Araucanía"/>
    <s v="Traiguen"/>
    <x v="4"/>
    <x v="4"/>
    <n v="1"/>
    <s v="Año"/>
    <n v="2"/>
    <s v="Violencia intrafamiliar"/>
    <s v="No sufrió el año pasado"/>
    <n v="270107"/>
    <s v="Atenciones médicas"/>
    <n v="270107007"/>
    <s v="Violencia Intrafamiliar"/>
    <n v="0"/>
    <n v="14616.130659886108"/>
    <n v="0"/>
  </r>
  <r>
    <n v="9"/>
    <n v="9210"/>
    <s v="Araucanía"/>
    <s v="Traiguen"/>
    <x v="4"/>
    <x v="4"/>
    <n v="1"/>
    <s v="Año"/>
    <n v="2"/>
    <s v="Violencia intrafamiliar"/>
    <s v="Si sufrió el año pasado"/>
    <n v="270107"/>
    <s v="Atenciones médicas"/>
    <n v="270107007"/>
    <s v="Violencia Intrafamiliar"/>
    <n v="0"/>
    <n v="5874.2018308490333"/>
    <n v="0"/>
  </r>
  <r>
    <n v="9"/>
    <n v="9210"/>
    <s v="Araucanía"/>
    <s v="Traiguen"/>
    <x v="4"/>
    <x v="4"/>
    <n v="2"/>
    <s v="Vida"/>
    <n v="2"/>
    <s v="Violencia intrafamiliar"/>
    <s v="No sufrió antes ni durante el año pasado"/>
    <n v="270107"/>
    <s v="Atenciones médicas"/>
    <n v="270107007"/>
    <s v="Violencia Intrafamiliar"/>
    <n v="0"/>
    <n v="14616.130659886108"/>
    <n v="0"/>
  </r>
  <r>
    <n v="9"/>
    <n v="9210"/>
    <s v="Araucanía"/>
    <s v="Traiguen"/>
    <x v="4"/>
    <x v="4"/>
    <n v="2"/>
    <s v="Vida"/>
    <n v="2"/>
    <s v="Violencia intrafamiliar"/>
    <s v="Si sufrió antes o durante el año pasado"/>
    <n v="270107"/>
    <s v="Atenciones médicas"/>
    <n v="270107007"/>
    <s v="Violencia Intrafamiliar"/>
    <n v="0"/>
    <n v="5874.2018308490333"/>
    <n v="0"/>
  </r>
  <r>
    <n v="9"/>
    <n v="9211"/>
    <s v="Araucanía"/>
    <s v="Victoria"/>
    <x v="4"/>
    <x v="4"/>
    <n v="1"/>
    <s v="Año"/>
    <n v="2"/>
    <s v="Violencia intrafamiliar"/>
    <s v="No sufrió el año pasado"/>
    <n v="270107"/>
    <s v="Atenciones médicas"/>
    <n v="270107007"/>
    <s v="Violencia Intrafamiliar"/>
    <n v="42497.06589168949"/>
    <n v="65892.273896887302"/>
    <n v="0"/>
  </r>
  <r>
    <n v="9"/>
    <n v="9211"/>
    <s v="Araucanía"/>
    <s v="Victoria"/>
    <x v="4"/>
    <x v="4"/>
    <n v="1"/>
    <s v="Año"/>
    <n v="2"/>
    <s v="Violencia intrafamiliar"/>
    <s v="Si sufrió el año pasado"/>
    <n v="270107"/>
    <s v="Atenciones médicas"/>
    <n v="270107007"/>
    <s v="Violencia Intrafamiliar"/>
    <n v="2917.3419773095625"/>
    <n v="4378.9219481620785"/>
    <n v="0"/>
  </r>
  <r>
    <n v="9"/>
    <n v="9211"/>
    <s v="Araucanía"/>
    <s v="Victoria"/>
    <x v="4"/>
    <x v="4"/>
    <n v="2"/>
    <s v="Vida"/>
    <n v="2"/>
    <s v="Violencia intrafamiliar"/>
    <s v="No sufrió antes ni durante el año pasado"/>
    <n v="270107"/>
    <s v="Atenciones médicas"/>
    <n v="270107007"/>
    <s v="Violencia Intrafamiliar"/>
    <n v="36410.886939026437"/>
    <n v="53332.637656812592"/>
    <n v="0"/>
  </r>
  <r>
    <n v="9"/>
    <n v="9211"/>
    <s v="Araucanía"/>
    <s v="Victoria"/>
    <x v="4"/>
    <x v="4"/>
    <n v="2"/>
    <s v="Vida"/>
    <n v="2"/>
    <s v="Violencia intrafamiliar"/>
    <s v="Si sufrió antes o durante el año pasado"/>
    <n v="270107"/>
    <s v="Atenciones médicas"/>
    <n v="270107007"/>
    <s v="Violencia Intrafamiliar"/>
    <n v="9003.5209299726157"/>
    <n v="16938.558188236777"/>
    <n v="0"/>
  </r>
  <r>
    <n v="10"/>
    <n v="10101"/>
    <s v="Los Lagos"/>
    <s v="Puerto Montt"/>
    <x v="4"/>
    <x v="4"/>
    <n v="1"/>
    <s v="Año"/>
    <n v="2"/>
    <s v="Violencia intrafamiliar"/>
    <s v="No sufrió el año pasado"/>
    <n v="270107"/>
    <s v="Atenciones médicas"/>
    <n v="270107007"/>
    <s v="Violencia Intrafamiliar"/>
    <n v="35682.663659164748"/>
    <n v="39705.615510731724"/>
    <n v="58297.350012691131"/>
  </r>
  <r>
    <n v="10"/>
    <n v="10101"/>
    <s v="Los Lagos"/>
    <s v="Puerto Montt"/>
    <x v="4"/>
    <x v="4"/>
    <n v="1"/>
    <s v="Año"/>
    <n v="2"/>
    <s v="Violencia intrafamiliar"/>
    <s v="Si sufrió el año pasado"/>
    <n v="270107"/>
    <s v="Atenciones médicas"/>
    <n v="270107007"/>
    <s v="Violencia Intrafamiliar"/>
    <n v="9167.2698503543361"/>
    <n v="7751.2543783873143"/>
    <n v="3671.7053878864344"/>
  </r>
  <r>
    <n v="10"/>
    <n v="10101"/>
    <s v="Los Lagos"/>
    <s v="Puerto Montt"/>
    <x v="4"/>
    <x v="4"/>
    <n v="2"/>
    <s v="Vida"/>
    <n v="2"/>
    <s v="Violencia intrafamiliar"/>
    <s v="No sufrió antes ni durante el año pasado"/>
    <n v="270107"/>
    <s v="Atenciones médicas"/>
    <n v="270107007"/>
    <s v="Violencia Intrafamiliar"/>
    <n v="26807.446933863012"/>
    <n v="35877.727188809979"/>
    <n v="52192.70933737939"/>
  </r>
  <r>
    <n v="10"/>
    <n v="10101"/>
    <s v="Los Lagos"/>
    <s v="Puerto Montt"/>
    <x v="4"/>
    <x v="4"/>
    <n v="2"/>
    <s v="Vida"/>
    <n v="2"/>
    <s v="Violencia intrafamiliar"/>
    <s v="Si sufrió antes o durante el año pasado"/>
    <n v="270107"/>
    <s v="Atenciones médicas"/>
    <n v="270107007"/>
    <s v="Violencia Intrafamiliar"/>
    <n v="18042.486575656068"/>
    <n v="11579.142700309054"/>
    <n v="9776.3460631981816"/>
  </r>
  <r>
    <n v="10"/>
    <n v="10102"/>
    <s v="Los Lagos"/>
    <s v="Calbuco"/>
    <x v="4"/>
    <x v="4"/>
    <n v="1"/>
    <s v="Año"/>
    <n v="2"/>
    <s v="Violencia intrafamiliar"/>
    <s v="No sufrió el año pasado"/>
    <n v="270107"/>
    <s v="Atenciones médicas"/>
    <n v="270107007"/>
    <s v="Violencia Intrafamiliar"/>
    <n v="0"/>
    <n v="23540.305705962473"/>
    <n v="0"/>
  </r>
  <r>
    <n v="10"/>
    <n v="10102"/>
    <s v="Los Lagos"/>
    <s v="Calbuco"/>
    <x v="4"/>
    <x v="4"/>
    <n v="1"/>
    <s v="Año"/>
    <n v="2"/>
    <s v="Violencia intrafamiliar"/>
    <s v="Si sufrió el año pasado"/>
    <n v="270107"/>
    <s v="Atenciones médicas"/>
    <n v="270107007"/>
    <s v="Violencia Intrafamiliar"/>
    <n v="0"/>
    <n v="7749.4921823404702"/>
    <n v="0"/>
  </r>
  <r>
    <n v="10"/>
    <n v="10102"/>
    <s v="Los Lagos"/>
    <s v="Calbuco"/>
    <x v="4"/>
    <x v="4"/>
    <n v="2"/>
    <s v="Vida"/>
    <n v="2"/>
    <s v="Violencia intrafamiliar"/>
    <s v="No sufrió antes ni durante el año pasado"/>
    <n v="270107"/>
    <s v="Atenciones médicas"/>
    <n v="270107007"/>
    <s v="Violencia Intrafamiliar"/>
    <n v="0"/>
    <n v="18960.718479972918"/>
    <n v="0"/>
  </r>
  <r>
    <n v="10"/>
    <n v="10102"/>
    <s v="Los Lagos"/>
    <s v="Calbuco"/>
    <x v="4"/>
    <x v="4"/>
    <n v="2"/>
    <s v="Vida"/>
    <n v="2"/>
    <s v="Violencia intrafamiliar"/>
    <s v="Si sufrió antes o durante el año pasado"/>
    <n v="270107"/>
    <s v="Atenciones médicas"/>
    <n v="270107007"/>
    <s v="Violencia Intrafamiliar"/>
    <n v="0"/>
    <n v="12329.07940833003"/>
    <n v="0"/>
  </r>
  <r>
    <n v="10"/>
    <n v="10104"/>
    <s v="Los Lagos"/>
    <s v="Fresia"/>
    <x v="4"/>
    <x v="4"/>
    <n v="1"/>
    <s v="Año"/>
    <n v="2"/>
    <s v="Violencia intrafamiliar"/>
    <s v="No sufrió el año pasado"/>
    <n v="270107"/>
    <s v="Atenciones médicas"/>
    <n v="270107007"/>
    <s v="Violencia Intrafamiliar"/>
    <n v="0"/>
    <n v="26026.508457590149"/>
    <n v="0"/>
  </r>
  <r>
    <n v="10"/>
    <n v="10104"/>
    <s v="Los Lagos"/>
    <s v="Fresia"/>
    <x v="4"/>
    <x v="4"/>
    <n v="2"/>
    <s v="Vida"/>
    <n v="2"/>
    <s v="Violencia intrafamiliar"/>
    <s v="No sufrió antes ni durante el año pasado"/>
    <n v="270107"/>
    <s v="Atenciones médicas"/>
    <n v="270107007"/>
    <s v="Violencia Intrafamiliar"/>
    <n v="0"/>
    <n v="26026.508457590149"/>
    <n v="0"/>
  </r>
  <r>
    <n v="10"/>
    <n v="10105"/>
    <s v="Los Lagos"/>
    <s v="Frutillar"/>
    <x v="4"/>
    <x v="4"/>
    <n v="1"/>
    <s v="Año"/>
    <n v="2"/>
    <s v="Violencia intrafamiliar"/>
    <s v="No sufrió el año pasado"/>
    <n v="270107"/>
    <s v="Atenciones médicas"/>
    <n v="270107007"/>
    <s v="Violencia Intrafamiliar"/>
    <n v="0"/>
    <n v="19011.602351589703"/>
    <n v="42774.0155381308"/>
  </r>
  <r>
    <n v="10"/>
    <n v="10105"/>
    <s v="Los Lagos"/>
    <s v="Frutillar"/>
    <x v="4"/>
    <x v="4"/>
    <n v="1"/>
    <s v="Año"/>
    <n v="2"/>
    <s v="Violencia intrafamiliar"/>
    <s v="Si sufrió el año pasado"/>
    <n v="270107"/>
    <s v="Atenciones médicas"/>
    <n v="270107007"/>
    <s v="Violencia Intrafamiliar"/>
    <n v="0"/>
    <n v="0"/>
    <n v="18790.934587028776"/>
  </r>
  <r>
    <n v="10"/>
    <n v="10105"/>
    <s v="Los Lagos"/>
    <s v="Frutillar"/>
    <x v="4"/>
    <x v="4"/>
    <n v="2"/>
    <s v="Vida"/>
    <n v="2"/>
    <s v="Violencia intrafamiliar"/>
    <s v="No sufrió antes ni durante el año pasado"/>
    <n v="270107"/>
    <s v="Atenciones médicas"/>
    <n v="270107007"/>
    <s v="Violencia Intrafamiliar"/>
    <n v="0"/>
    <n v="19011.602351589703"/>
    <n v="28501.143140971562"/>
  </r>
  <r>
    <n v="10"/>
    <n v="10105"/>
    <s v="Los Lagos"/>
    <s v="Frutillar"/>
    <x v="4"/>
    <x v="4"/>
    <n v="2"/>
    <s v="Vida"/>
    <n v="2"/>
    <s v="Violencia intrafamiliar"/>
    <s v="Si sufrió antes o durante el año pasado"/>
    <n v="270107"/>
    <s v="Atenciones médicas"/>
    <n v="270107007"/>
    <s v="Violencia Intrafamiliar"/>
    <n v="0"/>
    <n v="0"/>
    <n v="33063.806984188013"/>
  </r>
  <r>
    <n v="10"/>
    <n v="10107"/>
    <s v="Los Lagos"/>
    <s v="Llanquihue"/>
    <x v="4"/>
    <x v="4"/>
    <n v="1"/>
    <s v="Año"/>
    <n v="2"/>
    <s v="Violencia intrafamiliar"/>
    <s v="No sufrió el año pasado"/>
    <n v="270107"/>
    <s v="Atenciones médicas"/>
    <n v="270107007"/>
    <s v="Violencia Intrafamiliar"/>
    <n v="0"/>
    <n v="68917.059778676616"/>
    <n v="63711.703784515637"/>
  </r>
  <r>
    <n v="10"/>
    <n v="10107"/>
    <s v="Los Lagos"/>
    <s v="Llanquihue"/>
    <x v="4"/>
    <x v="4"/>
    <n v="1"/>
    <s v="Año"/>
    <n v="2"/>
    <s v="Violencia intrafamiliar"/>
    <s v="Si sufrió el año pasado"/>
    <n v="270107"/>
    <s v="Atenciones médicas"/>
    <n v="270107007"/>
    <s v="Violencia Intrafamiliar"/>
    <n v="0"/>
    <n v="14682.269096692724"/>
    <n v="12971.452089158325"/>
  </r>
  <r>
    <n v="10"/>
    <n v="10107"/>
    <s v="Los Lagos"/>
    <s v="Llanquihue"/>
    <x v="4"/>
    <x v="4"/>
    <n v="2"/>
    <s v="Vida"/>
    <n v="2"/>
    <s v="Violencia intrafamiliar"/>
    <s v="No sufrió antes ni durante el año pasado"/>
    <n v="270107"/>
    <s v="Atenciones médicas"/>
    <n v="270107007"/>
    <s v="Violencia Intrafamiliar"/>
    <n v="0"/>
    <n v="61287.932262575079"/>
    <n v="32902.290950287264"/>
  </r>
  <r>
    <n v="10"/>
    <n v="10107"/>
    <s v="Los Lagos"/>
    <s v="Llanquihue"/>
    <x v="4"/>
    <x v="4"/>
    <n v="2"/>
    <s v="Vida"/>
    <n v="2"/>
    <s v="Violencia intrafamiliar"/>
    <s v="Si sufrió antes o durante el año pasado"/>
    <n v="270107"/>
    <s v="Atenciones médicas"/>
    <n v="270107007"/>
    <s v="Violencia Intrafamiliar"/>
    <n v="0"/>
    <n v="22311.396612794262"/>
    <n v="43780.864923386725"/>
  </r>
  <r>
    <n v="10"/>
    <n v="10108"/>
    <s v="Los Lagos"/>
    <s v="Maullín"/>
    <x v="4"/>
    <x v="4"/>
    <n v="1"/>
    <s v="Año"/>
    <n v="2"/>
    <s v="Violencia intrafamiliar"/>
    <s v="No sufrió el año pasado"/>
    <n v="270107"/>
    <s v="Atenciones médicas"/>
    <n v="270107007"/>
    <s v="Violencia Intrafamiliar"/>
    <n v="0"/>
    <n v="17374.589751751548"/>
    <n v="0"/>
  </r>
  <r>
    <n v="10"/>
    <n v="10108"/>
    <s v="Los Lagos"/>
    <s v="Maullín"/>
    <x v="4"/>
    <x v="4"/>
    <n v="1"/>
    <s v="Año"/>
    <n v="2"/>
    <s v="Violencia intrafamiliar"/>
    <s v="Si sufrió el año pasado"/>
    <n v="270107"/>
    <s v="Atenciones médicas"/>
    <n v="270107007"/>
    <s v="Violencia Intrafamiliar"/>
    <n v="0"/>
    <n v="6270.8604645145651"/>
    <n v="0"/>
  </r>
  <r>
    <n v="10"/>
    <n v="10108"/>
    <s v="Los Lagos"/>
    <s v="Maullín"/>
    <x v="4"/>
    <x v="4"/>
    <n v="2"/>
    <s v="Vida"/>
    <n v="2"/>
    <s v="Violencia intrafamiliar"/>
    <s v="No sufrió antes ni durante el año pasado"/>
    <n v="270107"/>
    <s v="Atenciones médicas"/>
    <n v="270107007"/>
    <s v="Violencia Intrafamiliar"/>
    <n v="0"/>
    <n v="11016.131790878542"/>
    <n v="0"/>
  </r>
  <r>
    <n v="10"/>
    <n v="10108"/>
    <s v="Los Lagos"/>
    <s v="Maullín"/>
    <x v="4"/>
    <x v="4"/>
    <n v="2"/>
    <s v="Vida"/>
    <n v="2"/>
    <s v="Violencia intrafamiliar"/>
    <s v="Si sufrió antes o durante el año pasado"/>
    <n v="270107"/>
    <s v="Atenciones médicas"/>
    <n v="270107007"/>
    <s v="Violencia Intrafamiliar"/>
    <n v="0"/>
    <n v="12629.31842538757"/>
    <n v="0"/>
  </r>
  <r>
    <n v="10"/>
    <n v="10109"/>
    <s v="Los Lagos"/>
    <s v="Puerto Varas"/>
    <x v="4"/>
    <x v="4"/>
    <n v="1"/>
    <s v="Año"/>
    <n v="2"/>
    <s v="Violencia intrafamiliar"/>
    <s v="No sufrió el año pasado"/>
    <n v="270107"/>
    <s v="Atenciones médicas"/>
    <n v="270107007"/>
    <s v="Violencia Intrafamiliar"/>
    <n v="26453.884064773527"/>
    <n v="27710.6881764274"/>
    <n v="84000.058820126549"/>
  </r>
  <r>
    <n v="10"/>
    <n v="10109"/>
    <s v="Los Lagos"/>
    <s v="Puerto Varas"/>
    <x v="4"/>
    <x v="4"/>
    <n v="1"/>
    <s v="Año"/>
    <n v="2"/>
    <s v="Violencia intrafamiliar"/>
    <s v="Si sufrió el año pasado"/>
    <n v="270107"/>
    <s v="Atenciones médicas"/>
    <n v="270107007"/>
    <s v="Violencia Intrafamiliar"/>
    <n v="11959.633888758508"/>
    <n v="5888.8369607881732"/>
    <n v="14625.126147880825"/>
  </r>
  <r>
    <n v="10"/>
    <n v="10109"/>
    <s v="Los Lagos"/>
    <s v="Puerto Varas"/>
    <x v="4"/>
    <x v="4"/>
    <n v="2"/>
    <s v="Vida"/>
    <n v="2"/>
    <s v="Violencia intrafamiliar"/>
    <s v="No sufrió antes ni durante el año pasado"/>
    <n v="270107"/>
    <s v="Atenciones médicas"/>
    <n v="270107007"/>
    <s v="Violencia Intrafamiliar"/>
    <n v="25186.575921145271"/>
    <n v="23702.21465098382"/>
    <n v="65524.401302078717"/>
  </r>
  <r>
    <n v="10"/>
    <n v="10109"/>
    <s v="Los Lagos"/>
    <s v="Puerto Varas"/>
    <x v="4"/>
    <x v="4"/>
    <n v="2"/>
    <s v="Vida"/>
    <n v="2"/>
    <s v="Violencia intrafamiliar"/>
    <s v="Si sufrió antes o durante el año pasado"/>
    <n v="270107"/>
    <s v="Atenciones médicas"/>
    <n v="270107007"/>
    <s v="Violencia Intrafamiliar"/>
    <n v="13226.942032386763"/>
    <n v="9897.3104862317541"/>
    <n v="33100.783665928655"/>
  </r>
  <r>
    <n v="10"/>
    <n v="10201"/>
    <s v="Los Lagos"/>
    <s v="Castro"/>
    <x v="4"/>
    <x v="4"/>
    <n v="1"/>
    <s v="Año"/>
    <n v="2"/>
    <s v="Violencia intrafamiliar"/>
    <s v="No sufrió el año pasado"/>
    <n v="270107"/>
    <s v="Atenciones médicas"/>
    <n v="270107007"/>
    <s v="Violencia Intrafamiliar"/>
    <n v="33661.139530781446"/>
    <n v="62602.604134099733"/>
    <n v="64655.90645272065"/>
  </r>
  <r>
    <n v="10"/>
    <n v="10201"/>
    <s v="Los Lagos"/>
    <s v="Castro"/>
    <x v="4"/>
    <x v="4"/>
    <n v="1"/>
    <s v="Año"/>
    <n v="2"/>
    <s v="Violencia intrafamiliar"/>
    <s v="Si sufrió el año pasado"/>
    <n v="270107"/>
    <s v="Atenciones médicas"/>
    <n v="270107007"/>
    <s v="Violencia Intrafamiliar"/>
    <n v="10341.330040571529"/>
    <n v="7994.3196772402835"/>
    <n v="19409.198090747966"/>
  </r>
  <r>
    <n v="10"/>
    <n v="10201"/>
    <s v="Los Lagos"/>
    <s v="Castro"/>
    <x v="4"/>
    <x v="4"/>
    <n v="2"/>
    <s v="Vida"/>
    <n v="2"/>
    <s v="Violencia intrafamiliar"/>
    <s v="No sufrió antes ni durante el año pasado"/>
    <n v="270107"/>
    <s v="Atenciones médicas"/>
    <n v="270107007"/>
    <s v="Violencia Intrafamiliar"/>
    <n v="30530.075851120127"/>
    <n v="62602.604134099733"/>
    <n v="45384.696059665141"/>
  </r>
  <r>
    <n v="10"/>
    <n v="10201"/>
    <s v="Los Lagos"/>
    <s v="Castro"/>
    <x v="4"/>
    <x v="4"/>
    <n v="2"/>
    <s v="Vida"/>
    <n v="2"/>
    <s v="Violencia intrafamiliar"/>
    <s v="Si sufrió antes o durante el año pasado"/>
    <n v="270107"/>
    <s v="Atenciones médicas"/>
    <n v="270107007"/>
    <s v="Violencia Intrafamiliar"/>
    <n v="13472.393720232845"/>
    <n v="7994.3196772402835"/>
    <n v="38680.408483803498"/>
  </r>
  <r>
    <n v="10"/>
    <n v="10202"/>
    <s v="Los Lagos"/>
    <s v="Ancud"/>
    <x v="4"/>
    <x v="4"/>
    <n v="1"/>
    <s v="Año"/>
    <n v="2"/>
    <s v="Violencia intrafamiliar"/>
    <s v="No sufrió el año pasado"/>
    <n v="270107"/>
    <s v="Atenciones médicas"/>
    <n v="270107007"/>
    <s v="Violencia Intrafamiliar"/>
    <n v="36641.402179062054"/>
    <n v="41631.146133878436"/>
    <n v="79168.542554803833"/>
  </r>
  <r>
    <n v="10"/>
    <n v="10202"/>
    <s v="Los Lagos"/>
    <s v="Ancud"/>
    <x v="4"/>
    <x v="4"/>
    <n v="1"/>
    <s v="Año"/>
    <n v="2"/>
    <s v="Violencia intrafamiliar"/>
    <s v="Si sufrió el año pasado"/>
    <n v="270107"/>
    <s v="Atenciones médicas"/>
    <n v="270107007"/>
    <s v="Violencia Intrafamiliar"/>
    <n v="7550.9237328280433"/>
    <n v="2096.1333987805156"/>
    <n v="14648.254607880554"/>
  </r>
  <r>
    <n v="10"/>
    <n v="10202"/>
    <s v="Los Lagos"/>
    <s v="Ancud"/>
    <x v="4"/>
    <x v="4"/>
    <n v="2"/>
    <s v="Vida"/>
    <n v="2"/>
    <s v="Violencia intrafamiliar"/>
    <s v="No sufrió antes ni durante el año pasado"/>
    <n v="270107"/>
    <s v="Atenciones médicas"/>
    <n v="270107007"/>
    <s v="Violencia Intrafamiliar"/>
    <n v="34424.443391757464"/>
    <n v="41631.146133878436"/>
    <n v="63755.511881785562"/>
  </r>
  <r>
    <n v="10"/>
    <n v="10202"/>
    <s v="Los Lagos"/>
    <s v="Ancud"/>
    <x v="4"/>
    <x v="4"/>
    <n v="2"/>
    <s v="Vida"/>
    <n v="2"/>
    <s v="Violencia intrafamiliar"/>
    <s v="Si sufrió antes o durante el año pasado"/>
    <n v="270107"/>
    <s v="Atenciones médicas"/>
    <n v="270107007"/>
    <s v="Violencia Intrafamiliar"/>
    <n v="9767.8825201326381"/>
    <n v="2096.1333987805156"/>
    <n v="30061.285280898839"/>
  </r>
  <r>
    <n v="10"/>
    <n v="10203"/>
    <s v="Los Lagos"/>
    <s v="Chonchi"/>
    <x v="4"/>
    <x v="4"/>
    <n v="1"/>
    <s v="Año"/>
    <n v="2"/>
    <s v="Violencia intrafamiliar"/>
    <s v="No sufrió el año pasado"/>
    <n v="270107"/>
    <s v="Atenciones médicas"/>
    <n v="270107007"/>
    <s v="Violencia Intrafamiliar"/>
    <n v="0"/>
    <n v="67821.593394606913"/>
    <n v="0"/>
  </r>
  <r>
    <n v="10"/>
    <n v="10203"/>
    <s v="Los Lagos"/>
    <s v="Chonchi"/>
    <x v="4"/>
    <x v="4"/>
    <n v="1"/>
    <s v="Año"/>
    <n v="2"/>
    <s v="Violencia intrafamiliar"/>
    <s v="Si sufrió el año pasado"/>
    <n v="270107"/>
    <s v="Atenciones médicas"/>
    <n v="270107007"/>
    <s v="Violencia Intrafamiliar"/>
    <n v="0"/>
    <n v="5909.1721795100966"/>
    <n v="0"/>
  </r>
  <r>
    <n v="10"/>
    <n v="10203"/>
    <s v="Los Lagos"/>
    <s v="Chonchi"/>
    <x v="4"/>
    <x v="4"/>
    <n v="2"/>
    <s v="Vida"/>
    <n v="2"/>
    <s v="Violencia intrafamiliar"/>
    <s v="No sufrió antes ni durante el año pasado"/>
    <n v="270107"/>
    <s v="Atenciones médicas"/>
    <n v="270107007"/>
    <s v="Violencia Intrafamiliar"/>
    <n v="0"/>
    <n v="67821.593394606913"/>
    <n v="0"/>
  </r>
  <r>
    <n v="10"/>
    <n v="10203"/>
    <s v="Los Lagos"/>
    <s v="Chonchi"/>
    <x v="4"/>
    <x v="4"/>
    <n v="2"/>
    <s v="Vida"/>
    <n v="2"/>
    <s v="Violencia intrafamiliar"/>
    <s v="Si sufrió antes o durante el año pasado"/>
    <n v="270107"/>
    <s v="Atenciones médicas"/>
    <n v="270107007"/>
    <s v="Violencia Intrafamiliar"/>
    <n v="0"/>
    <n v="5909.1721795100966"/>
    <n v="0"/>
  </r>
  <r>
    <n v="10"/>
    <n v="10205"/>
    <s v="Los Lagos"/>
    <s v="Dalcahue"/>
    <x v="4"/>
    <x v="4"/>
    <n v="1"/>
    <s v="Año"/>
    <n v="2"/>
    <s v="Violencia intrafamiliar"/>
    <s v="No sufrió el año pasado"/>
    <n v="270107"/>
    <s v="Atenciones médicas"/>
    <n v="270107007"/>
    <s v="Violencia Intrafamiliar"/>
    <n v="0"/>
    <n v="53795.97525747816"/>
    <n v="0"/>
  </r>
  <r>
    <n v="10"/>
    <n v="10205"/>
    <s v="Los Lagos"/>
    <s v="Dalcahue"/>
    <x v="4"/>
    <x v="4"/>
    <n v="2"/>
    <s v="Vida"/>
    <n v="2"/>
    <s v="Violencia intrafamiliar"/>
    <s v="No sufrió antes ni durante el año pasado"/>
    <n v="270107"/>
    <s v="Atenciones médicas"/>
    <n v="270107007"/>
    <s v="Violencia Intrafamiliar"/>
    <n v="0"/>
    <n v="53795.97525747816"/>
    <n v="0"/>
  </r>
  <r>
    <n v="10"/>
    <n v="10208"/>
    <s v="Los Lagos"/>
    <s v="Quellon"/>
    <x v="4"/>
    <x v="4"/>
    <n v="1"/>
    <s v="Año"/>
    <n v="2"/>
    <s v="Violencia intrafamiliar"/>
    <s v="No sufrió el año pasado"/>
    <n v="270107"/>
    <s v="Atenciones médicas"/>
    <n v="270107007"/>
    <s v="Violencia Intrafamiliar"/>
    <n v="0"/>
    <n v="57259.742226437571"/>
    <n v="0"/>
  </r>
  <r>
    <n v="10"/>
    <n v="10208"/>
    <s v="Los Lagos"/>
    <s v="Quellon"/>
    <x v="4"/>
    <x v="4"/>
    <n v="1"/>
    <s v="Año"/>
    <n v="2"/>
    <s v="Violencia intrafamiliar"/>
    <s v="Si sufrió el año pasado"/>
    <n v="270107"/>
    <s v="Atenciones médicas"/>
    <n v="270107007"/>
    <s v="Violencia Intrafamiliar"/>
    <n v="0"/>
    <n v="12316.444067557062"/>
    <n v="0"/>
  </r>
  <r>
    <n v="10"/>
    <n v="10208"/>
    <s v="Los Lagos"/>
    <s v="Quellon"/>
    <x v="4"/>
    <x v="4"/>
    <n v="2"/>
    <s v="Vida"/>
    <n v="2"/>
    <s v="Violencia intrafamiliar"/>
    <s v="No sufrió antes ni durante el año pasado"/>
    <n v="270107"/>
    <s v="Atenciones médicas"/>
    <n v="270107007"/>
    <s v="Violencia Intrafamiliar"/>
    <n v="0"/>
    <n v="57259.742226437571"/>
    <n v="0"/>
  </r>
  <r>
    <n v="10"/>
    <n v="10208"/>
    <s v="Los Lagos"/>
    <s v="Quellon"/>
    <x v="4"/>
    <x v="4"/>
    <n v="2"/>
    <s v="Vida"/>
    <n v="2"/>
    <s v="Violencia intrafamiliar"/>
    <s v="Si sufrió antes o durante el año pasado"/>
    <n v="270107"/>
    <s v="Atenciones médicas"/>
    <n v="270107007"/>
    <s v="Violencia Intrafamiliar"/>
    <n v="0"/>
    <n v="12316.444067557062"/>
    <n v="0"/>
  </r>
  <r>
    <n v="10"/>
    <n v="10209"/>
    <s v="Los Lagos"/>
    <s v="Quemchi"/>
    <x v="4"/>
    <x v="4"/>
    <n v="1"/>
    <s v="Año"/>
    <n v="2"/>
    <s v="Violencia intrafamiliar"/>
    <s v="No sufrió el año pasado"/>
    <n v="270107"/>
    <s v="Atenciones médicas"/>
    <n v="270107007"/>
    <s v="Violencia Intrafamiliar"/>
    <n v="0"/>
    <n v="10216.905546708153"/>
    <n v="0"/>
  </r>
  <r>
    <n v="10"/>
    <n v="10209"/>
    <s v="Los Lagos"/>
    <s v="Quemchi"/>
    <x v="4"/>
    <x v="4"/>
    <n v="1"/>
    <s v="Año"/>
    <n v="2"/>
    <s v="Violencia intrafamiliar"/>
    <s v="Si sufrió el año pasado"/>
    <n v="270107"/>
    <s v="Atenciones médicas"/>
    <n v="270107007"/>
    <s v="Violencia Intrafamiliar"/>
    <n v="0"/>
    <n v="56149.14033819508"/>
    <n v="0"/>
  </r>
  <r>
    <n v="10"/>
    <n v="10209"/>
    <s v="Los Lagos"/>
    <s v="Quemchi"/>
    <x v="4"/>
    <x v="4"/>
    <n v="2"/>
    <s v="Vida"/>
    <n v="2"/>
    <s v="Violencia intrafamiliar"/>
    <s v="No sufrió antes ni durante el año pasado"/>
    <n v="270107"/>
    <s v="Atenciones médicas"/>
    <n v="270107007"/>
    <s v="Violencia Intrafamiliar"/>
    <n v="0"/>
    <n v="10216.905546708153"/>
    <n v="0"/>
  </r>
  <r>
    <n v="10"/>
    <n v="10209"/>
    <s v="Los Lagos"/>
    <s v="Quemchi"/>
    <x v="4"/>
    <x v="4"/>
    <n v="2"/>
    <s v="Vida"/>
    <n v="2"/>
    <s v="Violencia intrafamiliar"/>
    <s v="Si sufrió antes o durante el año pasado"/>
    <n v="270107"/>
    <s v="Atenciones médicas"/>
    <n v="270107007"/>
    <s v="Violencia Intrafamiliar"/>
    <n v="0"/>
    <n v="56149.14033819508"/>
    <n v="0"/>
  </r>
  <r>
    <n v="10"/>
    <n v="10210"/>
    <s v="Los Lagos"/>
    <s v="Quinchao"/>
    <x v="4"/>
    <x v="4"/>
    <n v="1"/>
    <s v="Año"/>
    <n v="2"/>
    <s v="Violencia intrafamiliar"/>
    <s v="No sufrió el año pasado"/>
    <n v="270107"/>
    <s v="Atenciones médicas"/>
    <n v="270107007"/>
    <s v="Violencia Intrafamiliar"/>
    <n v="0"/>
    <n v="38158.744621975166"/>
    <n v="0"/>
  </r>
  <r>
    <n v="10"/>
    <n v="10210"/>
    <s v="Los Lagos"/>
    <s v="Quinchao"/>
    <x v="4"/>
    <x v="4"/>
    <n v="2"/>
    <s v="Vida"/>
    <n v="2"/>
    <s v="Violencia intrafamiliar"/>
    <s v="No sufrió antes ni durante el año pasado"/>
    <n v="270107"/>
    <s v="Atenciones médicas"/>
    <n v="270107007"/>
    <s v="Violencia Intrafamiliar"/>
    <n v="0"/>
    <n v="38158.744621975166"/>
    <n v="0"/>
  </r>
  <r>
    <n v="10"/>
    <n v="10301"/>
    <s v="Los Lagos"/>
    <s v="Osorno"/>
    <x v="4"/>
    <x v="4"/>
    <n v="1"/>
    <s v="Año"/>
    <n v="2"/>
    <s v="Violencia intrafamiliar"/>
    <s v="No sufrió el año pasado"/>
    <n v="270107"/>
    <s v="Atenciones médicas"/>
    <n v="270107007"/>
    <s v="Violencia Intrafamiliar"/>
    <n v="44473.354419048759"/>
    <n v="58115.96819681277"/>
    <n v="44806.194168759233"/>
  </r>
  <r>
    <n v="10"/>
    <n v="10301"/>
    <s v="Los Lagos"/>
    <s v="Osorno"/>
    <x v="4"/>
    <x v="4"/>
    <n v="1"/>
    <s v="Año"/>
    <n v="2"/>
    <s v="Violencia intrafamiliar"/>
    <s v="Si sufrió el año pasado"/>
    <n v="270107"/>
    <s v="Atenciones médicas"/>
    <n v="270107007"/>
    <s v="Violencia Intrafamiliar"/>
    <n v="10402.816733305484"/>
    <n v="4561.3164724997405"/>
    <n v="15849.37604044931"/>
  </r>
  <r>
    <n v="10"/>
    <n v="10301"/>
    <s v="Los Lagos"/>
    <s v="Osorno"/>
    <x v="4"/>
    <x v="4"/>
    <n v="2"/>
    <s v="Vida"/>
    <n v="2"/>
    <s v="Violencia intrafamiliar"/>
    <s v="No sufrió antes ni durante el año pasado"/>
    <n v="270107"/>
    <s v="Atenciones médicas"/>
    <n v="270107007"/>
    <s v="Violencia Intrafamiliar"/>
    <n v="35727.158799307756"/>
    <n v="56274.896666008513"/>
    <n v="37547.767576984603"/>
  </r>
  <r>
    <n v="10"/>
    <n v="10301"/>
    <s v="Los Lagos"/>
    <s v="Osorno"/>
    <x v="4"/>
    <x v="4"/>
    <n v="2"/>
    <s v="Vida"/>
    <n v="2"/>
    <s v="Violencia intrafamiliar"/>
    <s v="Si sufrió antes o durante el año pasado"/>
    <n v="270107"/>
    <s v="Atenciones médicas"/>
    <n v="270107007"/>
    <s v="Violencia Intrafamiliar"/>
    <n v="19149.012353046488"/>
    <n v="6402.388003303995"/>
    <n v="23107.802632223938"/>
  </r>
  <r>
    <n v="10"/>
    <n v="10302"/>
    <s v="Los Lagos"/>
    <s v="Puerto Octay"/>
    <x v="4"/>
    <x v="4"/>
    <n v="1"/>
    <s v="Año"/>
    <n v="2"/>
    <s v="Violencia intrafamiliar"/>
    <s v="No sufrió el año pasado"/>
    <n v="270107"/>
    <s v="Atenciones médicas"/>
    <n v="270107007"/>
    <s v="Violencia Intrafamiliar"/>
    <n v="0"/>
    <n v="36106.634646239414"/>
    <n v="0"/>
  </r>
  <r>
    <n v="10"/>
    <n v="10302"/>
    <s v="Los Lagos"/>
    <s v="Puerto Octay"/>
    <x v="4"/>
    <x v="4"/>
    <n v="2"/>
    <s v="Vida"/>
    <n v="2"/>
    <s v="Violencia intrafamiliar"/>
    <s v="No sufrió antes ni durante el año pasado"/>
    <n v="270107"/>
    <s v="Atenciones médicas"/>
    <n v="270107007"/>
    <s v="Violencia Intrafamiliar"/>
    <n v="0"/>
    <n v="36106.634646239414"/>
    <n v="0"/>
  </r>
  <r>
    <n v="10"/>
    <n v="10303"/>
    <s v="Los Lagos"/>
    <s v="Purranque"/>
    <x v="4"/>
    <x v="4"/>
    <n v="1"/>
    <s v="Año"/>
    <n v="2"/>
    <s v="Violencia intrafamiliar"/>
    <s v="No sufrió el año pasado"/>
    <n v="270107"/>
    <s v="Atenciones médicas"/>
    <n v="270107007"/>
    <s v="Violencia Intrafamiliar"/>
    <n v="0"/>
    <n v="9919.900127978477"/>
    <n v="0"/>
  </r>
  <r>
    <n v="10"/>
    <n v="10303"/>
    <s v="Los Lagos"/>
    <s v="Purranque"/>
    <x v="4"/>
    <x v="4"/>
    <n v="1"/>
    <s v="Año"/>
    <n v="2"/>
    <s v="Violencia intrafamiliar"/>
    <s v="Si sufrió el año pasado"/>
    <n v="270107"/>
    <s v="Atenciones médicas"/>
    <n v="270107007"/>
    <s v="Violencia Intrafamiliar"/>
    <n v="0"/>
    <n v="4430.7454447247055"/>
    <n v="0"/>
  </r>
  <r>
    <n v="10"/>
    <n v="10303"/>
    <s v="Los Lagos"/>
    <s v="Purranque"/>
    <x v="4"/>
    <x v="4"/>
    <n v="2"/>
    <s v="Vida"/>
    <n v="2"/>
    <s v="Violencia intrafamiliar"/>
    <s v="No sufrió antes ni durante el año pasado"/>
    <n v="270107"/>
    <s v="Atenciones médicas"/>
    <n v="270107007"/>
    <s v="Violencia Intrafamiliar"/>
    <n v="0"/>
    <n v="9919.900127978477"/>
    <n v="0"/>
  </r>
  <r>
    <n v="10"/>
    <n v="10303"/>
    <s v="Los Lagos"/>
    <s v="Purranque"/>
    <x v="4"/>
    <x v="4"/>
    <n v="2"/>
    <s v="Vida"/>
    <n v="2"/>
    <s v="Violencia intrafamiliar"/>
    <s v="Si sufrió antes o durante el año pasado"/>
    <n v="270107"/>
    <s v="Atenciones médicas"/>
    <n v="270107007"/>
    <s v="Violencia Intrafamiliar"/>
    <n v="0"/>
    <n v="4430.7454447247055"/>
    <n v="0"/>
  </r>
  <r>
    <n v="10"/>
    <n v="10305"/>
    <s v="Los Lagos"/>
    <s v="Rio Negro"/>
    <x v="4"/>
    <x v="4"/>
    <n v="1"/>
    <s v="Año"/>
    <n v="2"/>
    <s v="Violencia intrafamiliar"/>
    <s v="No sufrió el año pasado"/>
    <n v="270107"/>
    <s v="Atenciones médicas"/>
    <n v="270107007"/>
    <s v="Violencia Intrafamiliar"/>
    <n v="0"/>
    <n v="23839.547042711547"/>
    <n v="0"/>
  </r>
  <r>
    <n v="10"/>
    <n v="10305"/>
    <s v="Los Lagos"/>
    <s v="Rio Negro"/>
    <x v="4"/>
    <x v="4"/>
    <n v="2"/>
    <s v="Vida"/>
    <n v="2"/>
    <s v="Violencia intrafamiliar"/>
    <s v="No sufrió antes ni durante el año pasado"/>
    <n v="270107"/>
    <s v="Atenciones médicas"/>
    <n v="270107007"/>
    <s v="Violencia Intrafamiliar"/>
    <n v="0"/>
    <n v="23839.547042711547"/>
    <n v="0"/>
  </r>
  <r>
    <n v="10"/>
    <n v="10306"/>
    <s v="Los Lagos"/>
    <s v="San Juan De La Costa"/>
    <x v="4"/>
    <x v="4"/>
    <n v="1"/>
    <s v="Año"/>
    <n v="2"/>
    <s v="Violencia intrafamiliar"/>
    <s v="No sufrió el año pasado"/>
    <n v="270107"/>
    <s v="Atenciones médicas"/>
    <n v="270107007"/>
    <s v="Violencia Intrafamiliar"/>
    <n v="0"/>
    <n v="79662.076260125701"/>
    <n v="0"/>
  </r>
  <r>
    <n v="10"/>
    <n v="10306"/>
    <s v="Los Lagos"/>
    <s v="San Juan De La Costa"/>
    <x v="4"/>
    <x v="4"/>
    <n v="2"/>
    <s v="Vida"/>
    <n v="2"/>
    <s v="Violencia intrafamiliar"/>
    <s v="No sufrió antes ni durante el año pasado"/>
    <n v="270107"/>
    <s v="Atenciones médicas"/>
    <n v="270107007"/>
    <s v="Violencia Intrafamiliar"/>
    <n v="0"/>
    <n v="79662.076260125701"/>
    <n v="0"/>
  </r>
  <r>
    <n v="10"/>
    <n v="10307"/>
    <s v="Los Lagos"/>
    <s v="San Pablo"/>
    <x v="4"/>
    <x v="4"/>
    <n v="1"/>
    <s v="Año"/>
    <n v="2"/>
    <s v="Violencia intrafamiliar"/>
    <s v="No sufrió el año pasado"/>
    <n v="270107"/>
    <s v="Atenciones médicas"/>
    <n v="270107007"/>
    <s v="Violencia Intrafamiliar"/>
    <n v="0"/>
    <n v="72654.583492639562"/>
    <n v="28601.725397628281"/>
  </r>
  <r>
    <n v="10"/>
    <n v="10307"/>
    <s v="Los Lagos"/>
    <s v="San Pablo"/>
    <x v="4"/>
    <x v="4"/>
    <n v="1"/>
    <s v="Año"/>
    <n v="2"/>
    <s v="Violencia intrafamiliar"/>
    <s v="Si sufrió el año pasado"/>
    <n v="270107"/>
    <s v="Atenciones médicas"/>
    <n v="270107007"/>
    <s v="Violencia Intrafamiliar"/>
    <n v="0"/>
    <n v="0"/>
    <n v="23116.654021244311"/>
  </r>
  <r>
    <n v="10"/>
    <n v="10307"/>
    <s v="Los Lagos"/>
    <s v="San Pablo"/>
    <x v="4"/>
    <x v="4"/>
    <n v="2"/>
    <s v="Vida"/>
    <n v="2"/>
    <s v="Violencia intrafamiliar"/>
    <s v="No sufrió antes ni durante el año pasado"/>
    <n v="270107"/>
    <s v="Atenciones médicas"/>
    <n v="270107007"/>
    <s v="Violencia Intrafamiliar"/>
    <n v="0"/>
    <n v="72654.583492639562"/>
    <n v="17431.01219580734"/>
  </r>
  <r>
    <n v="10"/>
    <n v="10307"/>
    <s v="Los Lagos"/>
    <s v="San Pablo"/>
    <x v="4"/>
    <x v="4"/>
    <n v="2"/>
    <s v="Vida"/>
    <n v="2"/>
    <s v="Violencia intrafamiliar"/>
    <s v="Si sufrió antes o durante el año pasado"/>
    <n v="270107"/>
    <s v="Atenciones médicas"/>
    <n v="270107007"/>
    <s v="Violencia Intrafamiliar"/>
    <n v="0"/>
    <n v="0"/>
    <n v="34287.367223065252"/>
  </r>
  <r>
    <n v="10"/>
    <n v="10403"/>
    <s v="Los Lagos"/>
    <s v="Hualaihué"/>
    <x v="4"/>
    <x v="4"/>
    <n v="1"/>
    <s v="Año"/>
    <n v="2"/>
    <s v="Violencia intrafamiliar"/>
    <s v="No sufrió el año pasado"/>
    <n v="270107"/>
    <s v="Atenciones médicas"/>
    <n v="270107007"/>
    <s v="Violencia Intrafamiliar"/>
    <n v="0"/>
    <n v="42977.209283843258"/>
    <n v="0"/>
  </r>
  <r>
    <n v="10"/>
    <n v="10403"/>
    <s v="Los Lagos"/>
    <s v="Hualaihué"/>
    <x v="4"/>
    <x v="4"/>
    <n v="2"/>
    <s v="Vida"/>
    <n v="2"/>
    <s v="Violencia intrafamiliar"/>
    <s v="No sufrió antes ni durante el año pasado"/>
    <n v="270107"/>
    <s v="Atenciones médicas"/>
    <n v="270107007"/>
    <s v="Violencia Intrafamiliar"/>
    <n v="0"/>
    <n v="42977.209283843258"/>
    <n v="0"/>
  </r>
  <r>
    <n v="11"/>
    <n v="11101"/>
    <s v="Aysén"/>
    <s v="Coihaique"/>
    <x v="4"/>
    <x v="4"/>
    <n v="1"/>
    <s v="Año"/>
    <n v="2"/>
    <s v="Violencia intrafamiliar"/>
    <s v="No sufrió el año pasado"/>
    <n v="270107"/>
    <s v="Atenciones médicas"/>
    <n v="270107007"/>
    <s v="Violencia Intrafamiliar"/>
    <n v="47939.292676134784"/>
    <n v="47493.837979261465"/>
    <n v="49275.507749987992"/>
  </r>
  <r>
    <n v="11"/>
    <n v="11101"/>
    <s v="Aysén"/>
    <s v="Coihaique"/>
    <x v="4"/>
    <x v="4"/>
    <n v="1"/>
    <s v="Año"/>
    <n v="2"/>
    <s v="Violencia intrafamiliar"/>
    <s v="Si sufrió el año pasado"/>
    <n v="270107"/>
    <s v="Atenciones médicas"/>
    <n v="270107007"/>
    <s v="Violencia Intrafamiliar"/>
    <n v="3567.9476468950152"/>
    <n v="7184.430412915317"/>
    <n v="9718.0337709743544"/>
  </r>
  <r>
    <n v="11"/>
    <n v="11101"/>
    <s v="Aysén"/>
    <s v="Coihaique"/>
    <x v="4"/>
    <x v="4"/>
    <n v="2"/>
    <s v="Vida"/>
    <n v="2"/>
    <s v="Violencia intrafamiliar"/>
    <s v="No sufrió antes ni durante el año pasado"/>
    <n v="270107"/>
    <s v="Atenciones médicas"/>
    <n v="270107007"/>
    <s v="Violencia Intrafamiliar"/>
    <n v="44482.734614313558"/>
    <n v="44181.389769304937"/>
    <n v="35287.005687531819"/>
  </r>
  <r>
    <n v="11"/>
    <n v="11101"/>
    <s v="Aysén"/>
    <s v="Coihaique"/>
    <x v="4"/>
    <x v="4"/>
    <n v="2"/>
    <s v="Vida"/>
    <n v="2"/>
    <s v="Violencia intrafamiliar"/>
    <s v="Si sufrió antes o durante el año pasado"/>
    <n v="270107"/>
    <s v="Atenciones médicas"/>
    <n v="270107007"/>
    <s v="Violencia Intrafamiliar"/>
    <n v="7024.5057087162349"/>
    <n v="10496.878622871816"/>
    <n v="23706.535833430542"/>
  </r>
  <r>
    <n v="11"/>
    <n v="11201"/>
    <s v="Aysén"/>
    <s v="Aisén"/>
    <x v="4"/>
    <x v="4"/>
    <n v="1"/>
    <s v="Año"/>
    <n v="2"/>
    <s v="Violencia intrafamiliar"/>
    <s v="No sufrió el año pasado"/>
    <n v="270107"/>
    <s v="Atenciones médicas"/>
    <n v="270107007"/>
    <s v="Violencia Intrafamiliar"/>
    <n v="0"/>
    <n v="69283.483464898309"/>
    <n v="61696.228975500002"/>
  </r>
  <r>
    <n v="11"/>
    <n v="11201"/>
    <s v="Aysén"/>
    <s v="Aisén"/>
    <x v="4"/>
    <x v="4"/>
    <n v="1"/>
    <s v="Año"/>
    <n v="2"/>
    <s v="Violencia intrafamiliar"/>
    <s v="Si sufrió el año pasado"/>
    <n v="270107"/>
    <s v="Atenciones médicas"/>
    <n v="270107007"/>
    <s v="Violencia Intrafamiliar"/>
    <n v="0"/>
    <n v="12198.662297737619"/>
    <n v="20700.053332530453"/>
  </r>
  <r>
    <n v="11"/>
    <n v="11201"/>
    <s v="Aysén"/>
    <s v="Aisén"/>
    <x v="4"/>
    <x v="4"/>
    <n v="2"/>
    <s v="Vida"/>
    <n v="2"/>
    <s v="Violencia intrafamiliar"/>
    <s v="No sufrió antes ni durante el año pasado"/>
    <n v="270107"/>
    <s v="Atenciones médicas"/>
    <n v="270107007"/>
    <s v="Violencia Intrafamiliar"/>
    <n v="0"/>
    <n v="55185.085792727878"/>
    <n v="48110.222933907236"/>
  </r>
  <r>
    <n v="11"/>
    <n v="11201"/>
    <s v="Aysén"/>
    <s v="Aisén"/>
    <x v="4"/>
    <x v="4"/>
    <n v="2"/>
    <s v="Vida"/>
    <n v="2"/>
    <s v="Violencia intrafamiliar"/>
    <s v="Si sufrió antes o durante el año pasado"/>
    <n v="270107"/>
    <s v="Atenciones médicas"/>
    <n v="270107007"/>
    <s v="Violencia Intrafamiliar"/>
    <n v="0"/>
    <n v="26297.059969908074"/>
    <n v="34286.059374123164"/>
  </r>
  <r>
    <n v="11"/>
    <n v="11202"/>
    <s v="Aysén"/>
    <s v="Cisnes"/>
    <x v="4"/>
    <x v="4"/>
    <n v="1"/>
    <s v="Año"/>
    <n v="2"/>
    <s v="Violencia intrafamiliar"/>
    <s v="No sufrió el año pasado"/>
    <n v="270107"/>
    <s v="Atenciones médicas"/>
    <n v="270107007"/>
    <s v="Violencia Intrafamiliar"/>
    <n v="0"/>
    <n v="59009.975648060747"/>
    <n v="0"/>
  </r>
  <r>
    <n v="11"/>
    <n v="11202"/>
    <s v="Aysén"/>
    <s v="Cisnes"/>
    <x v="4"/>
    <x v="4"/>
    <n v="1"/>
    <s v="Año"/>
    <n v="2"/>
    <s v="Violencia intrafamiliar"/>
    <s v="Si sufrió el año pasado"/>
    <n v="270107"/>
    <s v="Atenciones médicas"/>
    <n v="270107007"/>
    <s v="Violencia Intrafamiliar"/>
    <n v="0"/>
    <n v="16751.566228054748"/>
    <n v="0"/>
  </r>
  <r>
    <n v="11"/>
    <n v="11202"/>
    <s v="Aysén"/>
    <s v="Cisnes"/>
    <x v="4"/>
    <x v="4"/>
    <n v="2"/>
    <s v="Vida"/>
    <n v="2"/>
    <s v="Violencia intrafamiliar"/>
    <s v="No sufrió antes ni durante el año pasado"/>
    <n v="270107"/>
    <s v="Atenciones médicas"/>
    <n v="270107007"/>
    <s v="Violencia Intrafamiliar"/>
    <n v="0"/>
    <n v="52380.647595333488"/>
    <n v="0"/>
  </r>
  <r>
    <n v="11"/>
    <n v="11202"/>
    <s v="Aysén"/>
    <s v="Cisnes"/>
    <x v="4"/>
    <x v="4"/>
    <n v="2"/>
    <s v="Vida"/>
    <n v="2"/>
    <s v="Violencia intrafamiliar"/>
    <s v="Si sufrió antes o durante el año pasado"/>
    <n v="270107"/>
    <s v="Atenciones médicas"/>
    <n v="270107007"/>
    <s v="Violencia Intrafamiliar"/>
    <n v="0"/>
    <n v="23380.894280781991"/>
    <n v="0"/>
  </r>
  <r>
    <n v="11"/>
    <n v="11203"/>
    <s v="Aysén"/>
    <s v="Guaitecas"/>
    <x v="4"/>
    <x v="4"/>
    <n v="1"/>
    <s v="Año"/>
    <n v="2"/>
    <s v="Violencia intrafamiliar"/>
    <s v="No sufrió el año pasado"/>
    <n v="270107"/>
    <s v="Atenciones médicas"/>
    <n v="270107007"/>
    <s v="Violencia Intrafamiliar"/>
    <n v="0"/>
    <n v="89994.649669060658"/>
    <n v="0"/>
  </r>
  <r>
    <n v="11"/>
    <n v="11203"/>
    <s v="Aysén"/>
    <s v="Guaitecas"/>
    <x v="4"/>
    <x v="4"/>
    <n v="1"/>
    <s v="Año"/>
    <n v="2"/>
    <s v="Violencia intrafamiliar"/>
    <s v="Si sufrió el año pasado"/>
    <n v="270107"/>
    <s v="Atenciones médicas"/>
    <n v="270107007"/>
    <s v="Violencia Intrafamiliar"/>
    <n v="0"/>
    <n v="10473.383568303354"/>
    <n v="0"/>
  </r>
  <r>
    <n v="11"/>
    <n v="11203"/>
    <s v="Aysén"/>
    <s v="Guaitecas"/>
    <x v="4"/>
    <x v="4"/>
    <n v="2"/>
    <s v="Vida"/>
    <n v="2"/>
    <s v="Violencia intrafamiliar"/>
    <s v="No sufrió antes ni durante el año pasado"/>
    <n v="270107"/>
    <s v="Atenciones médicas"/>
    <n v="270107007"/>
    <s v="Violencia Intrafamiliar"/>
    <n v="0"/>
    <n v="79521.266100757304"/>
    <n v="0"/>
  </r>
  <r>
    <n v="11"/>
    <n v="11203"/>
    <s v="Aysén"/>
    <s v="Guaitecas"/>
    <x v="4"/>
    <x v="4"/>
    <n v="2"/>
    <s v="Vida"/>
    <n v="2"/>
    <s v="Violencia intrafamiliar"/>
    <s v="Si sufrió antes o durante el año pasado"/>
    <n v="270107"/>
    <s v="Atenciones médicas"/>
    <n v="270107007"/>
    <s v="Violencia Intrafamiliar"/>
    <n v="0"/>
    <n v="20946.767136606708"/>
    <n v="0"/>
  </r>
  <r>
    <n v="11"/>
    <n v="11301"/>
    <s v="Aysén"/>
    <s v="Cochrane"/>
    <x v="4"/>
    <x v="4"/>
    <n v="1"/>
    <s v="Año"/>
    <n v="2"/>
    <s v="Violencia intrafamiliar"/>
    <s v="No sufrió el año pasado"/>
    <n v="270107"/>
    <s v="Atenciones médicas"/>
    <n v="270107007"/>
    <s v="Violencia Intrafamiliar"/>
    <n v="0"/>
    <n v="30124.322439932548"/>
    <n v="0"/>
  </r>
  <r>
    <n v="11"/>
    <n v="11301"/>
    <s v="Aysén"/>
    <s v="Cochrane"/>
    <x v="4"/>
    <x v="4"/>
    <n v="1"/>
    <s v="Año"/>
    <n v="2"/>
    <s v="Violencia intrafamiliar"/>
    <s v="Si sufrió el año pasado"/>
    <n v="270107"/>
    <s v="Atenciones médicas"/>
    <n v="270107007"/>
    <s v="Violencia Intrafamiliar"/>
    <n v="0"/>
    <n v="18688.978023921682"/>
    <n v="0"/>
  </r>
  <r>
    <n v="11"/>
    <n v="11301"/>
    <s v="Aysén"/>
    <s v="Cochrane"/>
    <x v="4"/>
    <x v="4"/>
    <n v="2"/>
    <s v="Vida"/>
    <n v="2"/>
    <s v="Violencia intrafamiliar"/>
    <s v="No sufrió antes ni durante el año pasado"/>
    <n v="270107"/>
    <s v="Atenciones médicas"/>
    <n v="270107007"/>
    <s v="Violencia Intrafamiliar"/>
    <n v="0"/>
    <n v="30124.322439932548"/>
    <n v="0"/>
  </r>
  <r>
    <n v="11"/>
    <n v="11301"/>
    <s v="Aysén"/>
    <s v="Cochrane"/>
    <x v="4"/>
    <x v="4"/>
    <n v="2"/>
    <s v="Vida"/>
    <n v="2"/>
    <s v="Violencia intrafamiliar"/>
    <s v="Si sufrió antes o durante el año pasado"/>
    <n v="270107"/>
    <s v="Atenciones médicas"/>
    <n v="270107007"/>
    <s v="Violencia Intrafamiliar"/>
    <n v="0"/>
    <n v="18688.978023921682"/>
    <n v="0"/>
  </r>
  <r>
    <n v="11"/>
    <n v="11401"/>
    <s v="Aysén"/>
    <s v="Chile Chico"/>
    <x v="4"/>
    <x v="4"/>
    <n v="1"/>
    <s v="Año"/>
    <n v="2"/>
    <s v="Violencia intrafamiliar"/>
    <s v="No sufrió el año pasado"/>
    <n v="270107"/>
    <s v="Atenciones médicas"/>
    <n v="270107007"/>
    <s v="Violencia Intrafamiliar"/>
    <n v="0"/>
    <n v="40666.543679871371"/>
    <n v="0"/>
  </r>
  <r>
    <n v="11"/>
    <n v="11401"/>
    <s v="Aysén"/>
    <s v="Chile Chico"/>
    <x v="4"/>
    <x v="4"/>
    <n v="1"/>
    <s v="Año"/>
    <n v="2"/>
    <s v="Violencia intrafamiliar"/>
    <s v="Si sufrió el año pasado"/>
    <n v="270107"/>
    <s v="Atenciones médicas"/>
    <n v="270107007"/>
    <s v="Violencia Intrafamiliar"/>
    <n v="0"/>
    <n v="3212.3880939986984"/>
    <n v="0"/>
  </r>
  <r>
    <n v="11"/>
    <n v="11401"/>
    <s v="Aysén"/>
    <s v="Chile Chico"/>
    <x v="4"/>
    <x v="4"/>
    <n v="2"/>
    <s v="Vida"/>
    <n v="2"/>
    <s v="Violencia intrafamiliar"/>
    <s v="No sufrió antes ni durante el año pasado"/>
    <n v="270107"/>
    <s v="Atenciones médicas"/>
    <n v="270107007"/>
    <s v="Violencia Intrafamiliar"/>
    <n v="0"/>
    <n v="31410.481429355386"/>
    <n v="0"/>
  </r>
  <r>
    <n v="11"/>
    <n v="11401"/>
    <s v="Aysén"/>
    <s v="Chile Chico"/>
    <x v="4"/>
    <x v="4"/>
    <n v="2"/>
    <s v="Vida"/>
    <n v="2"/>
    <s v="Violencia intrafamiliar"/>
    <s v="Si sufrió antes o durante el año pasado"/>
    <n v="270107"/>
    <s v="Atenciones médicas"/>
    <n v="270107007"/>
    <s v="Violencia Intrafamiliar"/>
    <n v="0"/>
    <n v="12468.450344514684"/>
    <n v="0"/>
  </r>
  <r>
    <n v="12"/>
    <n v="12101"/>
    <s v="Magallanes y Antártica Chilena"/>
    <s v="Punta Arenas"/>
    <x v="4"/>
    <x v="4"/>
    <n v="1"/>
    <s v="Año"/>
    <n v="2"/>
    <s v="Violencia intrafamiliar"/>
    <s v="No sufrió el año pasado"/>
    <n v="270107"/>
    <s v="Atenciones médicas"/>
    <n v="270107007"/>
    <s v="Violencia Intrafamiliar"/>
    <n v="56420.997310415187"/>
    <n v="57983.799939756449"/>
    <n v="53261.80169563926"/>
  </r>
  <r>
    <n v="12"/>
    <n v="12101"/>
    <s v="Magallanes y Antártica Chilena"/>
    <s v="Punta Arenas"/>
    <x v="4"/>
    <x v="4"/>
    <n v="1"/>
    <s v="Año"/>
    <n v="2"/>
    <s v="Violencia intrafamiliar"/>
    <s v="Si sufrió el año pasado"/>
    <n v="270107"/>
    <s v="Atenciones médicas"/>
    <n v="270107007"/>
    <s v="Violencia Intrafamiliar"/>
    <n v="4037.4686987974155"/>
    <n v="9551.2712157093392"/>
    <n v="7138.1882013422928"/>
  </r>
  <r>
    <n v="12"/>
    <n v="12101"/>
    <s v="Magallanes y Antártica Chilena"/>
    <s v="Punta Arenas"/>
    <x v="4"/>
    <x v="4"/>
    <n v="2"/>
    <s v="Vida"/>
    <n v="2"/>
    <s v="Violencia intrafamiliar"/>
    <s v="No sufrió antes ni durante el año pasado"/>
    <n v="270107"/>
    <s v="Atenciones médicas"/>
    <n v="270107007"/>
    <s v="Violencia Intrafamiliar"/>
    <n v="48423.346832782023"/>
    <n v="52772.187011652844"/>
    <n v="41782.205325241302"/>
  </r>
  <r>
    <n v="12"/>
    <n v="12101"/>
    <s v="Magallanes y Antártica Chilena"/>
    <s v="Punta Arenas"/>
    <x v="4"/>
    <x v="4"/>
    <n v="2"/>
    <s v="Vida"/>
    <n v="2"/>
    <s v="Violencia intrafamiliar"/>
    <s v="Si sufrió antes o durante el año pasado"/>
    <n v="270107"/>
    <s v="Atenciones médicas"/>
    <n v="270107007"/>
    <s v="Violencia Intrafamiliar"/>
    <n v="12141.77512597768"/>
    <n v="14762.884143812997"/>
    <n v="18617.78457174038"/>
  </r>
  <r>
    <n v="12"/>
    <n v="12301"/>
    <s v="Magallanes y Antártica Chilena"/>
    <s v="Porvenir"/>
    <x v="4"/>
    <x v="4"/>
    <n v="1"/>
    <s v="Año"/>
    <n v="2"/>
    <s v="Violencia intrafamiliar"/>
    <s v="No sufrió el año pasado"/>
    <n v="270107"/>
    <s v="Atenciones médicas"/>
    <n v="270107007"/>
    <s v="Violencia Intrafamiliar"/>
    <n v="0"/>
    <n v="54723.715035832465"/>
    <n v="0"/>
  </r>
  <r>
    <n v="12"/>
    <n v="12301"/>
    <s v="Magallanes y Antártica Chilena"/>
    <s v="Porvenir"/>
    <x v="4"/>
    <x v="4"/>
    <n v="1"/>
    <s v="Año"/>
    <n v="2"/>
    <s v="Violencia intrafamiliar"/>
    <s v="Si sufrió el año pasado"/>
    <n v="270107"/>
    <s v="Atenciones médicas"/>
    <n v="270107007"/>
    <s v="Violencia Intrafamiliar"/>
    <n v="0"/>
    <n v="3845.4945431689507"/>
    <n v="0"/>
  </r>
  <r>
    <n v="12"/>
    <n v="12301"/>
    <s v="Magallanes y Antártica Chilena"/>
    <s v="Porvenir"/>
    <x v="4"/>
    <x v="4"/>
    <n v="2"/>
    <s v="Vida"/>
    <n v="2"/>
    <s v="Violencia intrafamiliar"/>
    <s v="No sufrió antes ni durante el año pasado"/>
    <n v="270107"/>
    <s v="Atenciones médicas"/>
    <n v="270107007"/>
    <s v="Violencia Intrafamiliar"/>
    <n v="0"/>
    <n v="50878.220492663517"/>
    <n v="0"/>
  </r>
  <r>
    <n v="12"/>
    <n v="12301"/>
    <s v="Magallanes y Antártica Chilena"/>
    <s v="Porvenir"/>
    <x v="4"/>
    <x v="4"/>
    <n v="2"/>
    <s v="Vida"/>
    <n v="2"/>
    <s v="Violencia intrafamiliar"/>
    <s v="Si sufrió antes o durante el año pasado"/>
    <n v="270107"/>
    <s v="Atenciones médicas"/>
    <n v="270107007"/>
    <s v="Violencia Intrafamiliar"/>
    <n v="0"/>
    <n v="7690.9890863379014"/>
    <n v="0"/>
  </r>
  <r>
    <n v="12"/>
    <n v="12401"/>
    <s v="Magallanes y Antártica Chilena"/>
    <s v="Natales"/>
    <x v="4"/>
    <x v="4"/>
    <n v="1"/>
    <s v="Año"/>
    <n v="2"/>
    <s v="Violencia intrafamiliar"/>
    <s v="No sufrió el año pasado"/>
    <n v="270107"/>
    <s v="Atenciones médicas"/>
    <n v="270107007"/>
    <s v="Violencia Intrafamiliar"/>
    <n v="0"/>
    <n v="43222.750283842077"/>
    <n v="67362.295993001127"/>
  </r>
  <r>
    <n v="12"/>
    <n v="12401"/>
    <s v="Magallanes y Antártica Chilena"/>
    <s v="Natales"/>
    <x v="4"/>
    <x v="4"/>
    <n v="1"/>
    <s v="Año"/>
    <n v="2"/>
    <s v="Violencia intrafamiliar"/>
    <s v="Si sufrió el año pasado"/>
    <n v="270107"/>
    <s v="Atenciones médicas"/>
    <n v="270107007"/>
    <s v="Violencia Intrafamiliar"/>
    <n v="0"/>
    <n v="7139.6838454801045"/>
    <n v="23146.812089681727"/>
  </r>
  <r>
    <n v="12"/>
    <n v="12401"/>
    <s v="Magallanes y Antártica Chilena"/>
    <s v="Natales"/>
    <x v="4"/>
    <x v="4"/>
    <n v="2"/>
    <s v="Vida"/>
    <n v="2"/>
    <s v="Violencia intrafamiliar"/>
    <s v="No sufrió antes ni durante el año pasado"/>
    <n v="270107"/>
    <s v="Atenciones médicas"/>
    <n v="270107007"/>
    <s v="Violencia Intrafamiliar"/>
    <n v="0"/>
    <n v="34792.409160272022"/>
    <n v="41670.700688143559"/>
  </r>
  <r>
    <n v="12"/>
    <n v="12401"/>
    <s v="Magallanes y Antártica Chilena"/>
    <s v="Natales"/>
    <x v="4"/>
    <x v="4"/>
    <n v="2"/>
    <s v="Vida"/>
    <n v="2"/>
    <s v="Violencia intrafamiliar"/>
    <s v="Si sufrió antes o durante el año pasado"/>
    <n v="270107"/>
    <s v="Atenciones médicas"/>
    <n v="270107007"/>
    <s v="Violencia Intrafamiliar"/>
    <n v="0"/>
    <n v="15570.024969050162"/>
    <n v="48838.407394539274"/>
  </r>
  <r>
    <n v="13"/>
    <n v="13101"/>
    <s v="Metropolitana"/>
    <s v="Santiago"/>
    <x v="4"/>
    <x v="4"/>
    <n v="1"/>
    <s v="Año"/>
    <n v="2"/>
    <s v="Violencia intrafamiliar"/>
    <s v="No sufrió el año pasado"/>
    <n v="270107"/>
    <s v="Atenciones médicas"/>
    <n v="270107007"/>
    <s v="Violencia Intrafamiliar"/>
    <n v="38991.030657061587"/>
    <n v="51435.596327130974"/>
    <n v="69306.235350906165"/>
  </r>
  <r>
    <n v="13"/>
    <n v="13101"/>
    <s v="Metropolitana"/>
    <s v="Santiago"/>
    <x v="4"/>
    <x v="4"/>
    <n v="1"/>
    <s v="Año"/>
    <n v="2"/>
    <s v="Violencia intrafamiliar"/>
    <s v="Si sufrió el año pasado"/>
    <n v="270107"/>
    <s v="Atenciones médicas"/>
    <n v="270107007"/>
    <s v="Violencia Intrafamiliar"/>
    <n v="0"/>
    <n v="18362.343576045103"/>
    <n v="7932.2183328137053"/>
  </r>
  <r>
    <n v="13"/>
    <n v="13101"/>
    <s v="Metropolitana"/>
    <s v="Santiago"/>
    <x v="4"/>
    <x v="4"/>
    <n v="2"/>
    <s v="Vida"/>
    <n v="2"/>
    <s v="Violencia intrafamiliar"/>
    <s v="No sufrió antes ni durante el año pasado"/>
    <n v="270107"/>
    <s v="Atenciones médicas"/>
    <n v="270107007"/>
    <s v="Violencia Intrafamiliar"/>
    <n v="30772.584108024457"/>
    <n v="25992.119358380336"/>
    <n v="53724.324933980468"/>
  </r>
  <r>
    <n v="13"/>
    <n v="13101"/>
    <s v="Metropolitana"/>
    <s v="Santiago"/>
    <x v="4"/>
    <x v="4"/>
    <n v="2"/>
    <s v="Vida"/>
    <n v="2"/>
    <s v="Violencia intrafamiliar"/>
    <s v="Si sufrió antes o durante el año pasado"/>
    <n v="270107"/>
    <s v="Atenciones médicas"/>
    <n v="270107007"/>
    <s v="Violencia Intrafamiliar"/>
    <n v="8218.4465490371313"/>
    <n v="43805.82054479573"/>
    <n v="23514.128749739331"/>
  </r>
  <r>
    <n v="13"/>
    <n v="13102"/>
    <s v="Metropolitana"/>
    <s v="Cerrillos"/>
    <x v="4"/>
    <x v="4"/>
    <n v="1"/>
    <s v="Año"/>
    <n v="2"/>
    <s v="Violencia intrafamiliar"/>
    <s v="No sufrió el año pasado"/>
    <n v="270107"/>
    <s v="Atenciones médicas"/>
    <n v="270107007"/>
    <s v="Violencia Intrafamiliar"/>
    <n v="42672.537570594432"/>
    <n v="178518.55428212928"/>
    <n v="99333.822971147514"/>
  </r>
  <r>
    <n v="13"/>
    <n v="13102"/>
    <s v="Metropolitana"/>
    <s v="Cerrillos"/>
    <x v="4"/>
    <x v="4"/>
    <n v="1"/>
    <s v="Año"/>
    <n v="2"/>
    <s v="Violencia intrafamiliar"/>
    <s v="Si sufrió el año pasado"/>
    <n v="270107"/>
    <s v="Atenciones médicas"/>
    <n v="270107007"/>
    <s v="Violencia Intrafamiliar"/>
    <n v="17158.035799751124"/>
    <n v="15561.446257138339"/>
    <n v="44078.536972523543"/>
  </r>
  <r>
    <n v="13"/>
    <n v="13102"/>
    <s v="Metropolitana"/>
    <s v="Cerrillos"/>
    <x v="4"/>
    <x v="4"/>
    <n v="2"/>
    <s v="Vida"/>
    <n v="2"/>
    <s v="Violencia intrafamiliar"/>
    <s v="No sufrió antes ni durante el año pasado"/>
    <n v="270107"/>
    <s v="Atenciones médicas"/>
    <n v="270107007"/>
    <s v="Violencia Intrafamiliar"/>
    <n v="37833.827893175076"/>
    <n v="98448.008091495823"/>
    <n v="71980.143608551632"/>
  </r>
  <r>
    <n v="13"/>
    <n v="13102"/>
    <s v="Metropolitana"/>
    <s v="Cerrillos"/>
    <x v="4"/>
    <x v="4"/>
    <n v="2"/>
    <s v="Vida"/>
    <n v="2"/>
    <s v="Violencia intrafamiliar"/>
    <s v="Si sufrió antes o durante el año pasado"/>
    <n v="270107"/>
    <s v="Atenciones médicas"/>
    <n v="270107007"/>
    <s v="Violencia Intrafamiliar"/>
    <n v="21996.74547717048"/>
    <n v="95631.992447771743"/>
    <n v="71432.216335119447"/>
  </r>
  <r>
    <n v="13"/>
    <n v="13103"/>
    <s v="Metropolitana"/>
    <s v="Cerro Navia"/>
    <x v="4"/>
    <x v="4"/>
    <n v="1"/>
    <s v="Año"/>
    <n v="2"/>
    <s v="Violencia intrafamiliar"/>
    <s v="No sufrió el año pasado"/>
    <n v="270107"/>
    <s v="Atenciones médicas"/>
    <n v="270107007"/>
    <s v="Violencia Intrafamiliar"/>
    <n v="58285.385500575372"/>
    <n v="46196.719686280761"/>
    <n v="112324.90274785124"/>
  </r>
  <r>
    <n v="13"/>
    <n v="13103"/>
    <s v="Metropolitana"/>
    <s v="Cerro Navia"/>
    <x v="4"/>
    <x v="4"/>
    <n v="1"/>
    <s v="Año"/>
    <n v="2"/>
    <s v="Violencia intrafamiliar"/>
    <s v="Si sufrió el año pasado"/>
    <n v="270107"/>
    <s v="Atenciones médicas"/>
    <n v="270107007"/>
    <s v="Violencia Intrafamiliar"/>
    <n v="10884.15803605677"/>
    <n v="43862.521333390992"/>
    <n v="50827.11630852204"/>
  </r>
  <r>
    <n v="13"/>
    <n v="13103"/>
    <s v="Metropolitana"/>
    <s v="Cerro Navia"/>
    <x v="4"/>
    <x v="4"/>
    <n v="2"/>
    <s v="Vida"/>
    <n v="2"/>
    <s v="Violencia intrafamiliar"/>
    <s v="No sufrió antes ni durante el año pasado"/>
    <n v="270107"/>
    <s v="Atenciones médicas"/>
    <n v="270107007"/>
    <s v="Violencia Intrafamiliar"/>
    <n v="25430.160556742834"/>
    <n v="26634.023778417682"/>
    <n v="53461.004392558338"/>
  </r>
  <r>
    <n v="13"/>
    <n v="13103"/>
    <s v="Metropolitana"/>
    <s v="Cerro Navia"/>
    <x v="4"/>
    <x v="4"/>
    <n v="2"/>
    <s v="Vida"/>
    <n v="2"/>
    <s v="Violencia intrafamiliar"/>
    <s v="Si sufrió antes o durante el año pasado"/>
    <n v="270107"/>
    <s v="Atenciones médicas"/>
    <n v="270107007"/>
    <s v="Violencia Intrafamiliar"/>
    <n v="43739.382979889306"/>
    <n v="63425.217241254075"/>
    <n v="109691.01466381497"/>
  </r>
  <r>
    <n v="13"/>
    <n v="13104"/>
    <s v="Metropolitana"/>
    <s v="Conchalí"/>
    <x v="4"/>
    <x v="4"/>
    <n v="1"/>
    <s v="Año"/>
    <n v="2"/>
    <s v="Violencia intrafamiliar"/>
    <s v="No sufrió el año pasado"/>
    <n v="270107"/>
    <s v="Atenciones médicas"/>
    <n v="270107007"/>
    <s v="Violencia Intrafamiliar"/>
    <n v="47730.932934545039"/>
    <n v="76583.048807836007"/>
    <n v="42021.570020153544"/>
  </r>
  <r>
    <n v="13"/>
    <n v="13104"/>
    <s v="Metropolitana"/>
    <s v="Conchalí"/>
    <x v="4"/>
    <x v="4"/>
    <n v="1"/>
    <s v="Año"/>
    <n v="2"/>
    <s v="Violencia intrafamiliar"/>
    <s v="Si sufrió el año pasado"/>
    <n v="270107"/>
    <s v="Atenciones médicas"/>
    <n v="270107007"/>
    <s v="Violencia Intrafamiliar"/>
    <n v="17643.50626941217"/>
    <n v="28472.000453904107"/>
    <n v="9278.7079693046871"/>
  </r>
  <r>
    <n v="13"/>
    <n v="13104"/>
    <s v="Metropolitana"/>
    <s v="Conchalí"/>
    <x v="4"/>
    <x v="4"/>
    <n v="2"/>
    <s v="Vida"/>
    <n v="2"/>
    <s v="Violencia intrafamiliar"/>
    <s v="No sufrió antes ni durante el año pasado"/>
    <n v="270107"/>
    <s v="Atenciones médicas"/>
    <n v="270107007"/>
    <s v="Violencia Intrafamiliar"/>
    <n v="34371.045668929022"/>
    <n v="53193.774317190349"/>
    <n v="38010.098783943904"/>
  </r>
  <r>
    <n v="13"/>
    <n v="13104"/>
    <s v="Metropolitana"/>
    <s v="Conchalí"/>
    <x v="4"/>
    <x v="4"/>
    <n v="2"/>
    <s v="Vida"/>
    <n v="2"/>
    <s v="Violencia intrafamiliar"/>
    <s v="Si sufrió antes o durante el año pasado"/>
    <n v="270107"/>
    <s v="Atenciones médicas"/>
    <n v="270107007"/>
    <s v="Violencia Intrafamiliar"/>
    <n v="31003.393535028183"/>
    <n v="51861.274944549747"/>
    <n v="13290.179205514331"/>
  </r>
  <r>
    <n v="13"/>
    <n v="13105"/>
    <s v="Metropolitana"/>
    <s v="El Bosque"/>
    <x v="4"/>
    <x v="4"/>
    <n v="1"/>
    <s v="Año"/>
    <n v="2"/>
    <s v="Violencia intrafamiliar"/>
    <s v="No sufrió el año pasado"/>
    <n v="270107"/>
    <s v="Atenciones médicas"/>
    <n v="270107007"/>
    <s v="Violencia Intrafamiliar"/>
    <n v="67588.375867977273"/>
    <n v="14614.89249999335"/>
    <n v="33256.808952507643"/>
  </r>
  <r>
    <n v="13"/>
    <n v="13105"/>
    <s v="Metropolitana"/>
    <s v="El Bosque"/>
    <x v="4"/>
    <x v="4"/>
    <n v="1"/>
    <s v="Año"/>
    <n v="2"/>
    <s v="Violencia intrafamiliar"/>
    <s v="Si sufrió el año pasado"/>
    <n v="270107"/>
    <s v="Atenciones médicas"/>
    <n v="270107007"/>
    <s v="Violencia Intrafamiliar"/>
    <n v="0"/>
    <n v="29065.267506480184"/>
    <n v="7274.2285550226916"/>
  </r>
  <r>
    <n v="13"/>
    <n v="13105"/>
    <s v="Metropolitana"/>
    <s v="El Bosque"/>
    <x v="4"/>
    <x v="4"/>
    <n v="2"/>
    <s v="Vida"/>
    <n v="2"/>
    <s v="Violencia intrafamiliar"/>
    <s v="No sufrió antes ni durante el año pasado"/>
    <n v="270107"/>
    <s v="Atenciones médicas"/>
    <n v="270107007"/>
    <s v="Violencia Intrafamiliar"/>
    <n v="49094.82369916133"/>
    <n v="6873.0025850515576"/>
    <n v="21792.333771787387"/>
  </r>
  <r>
    <n v="13"/>
    <n v="13105"/>
    <s v="Metropolitana"/>
    <s v="El Bosque"/>
    <x v="4"/>
    <x v="4"/>
    <n v="2"/>
    <s v="Vida"/>
    <n v="2"/>
    <s v="Violencia intrafamiliar"/>
    <s v="Si sufrió antes o durante el año pasado"/>
    <n v="270107"/>
    <s v="Atenciones médicas"/>
    <n v="270107007"/>
    <s v="Violencia Intrafamiliar"/>
    <n v="18493.552168815942"/>
    <n v="36807.15742142198"/>
    <n v="18738.703735742951"/>
  </r>
  <r>
    <n v="13"/>
    <n v="13106"/>
    <s v="Metropolitana"/>
    <s v="Estación Central"/>
    <x v="4"/>
    <x v="4"/>
    <n v="1"/>
    <s v="Año"/>
    <n v="2"/>
    <s v="Violencia intrafamiliar"/>
    <s v="No sufrió el año pasado"/>
    <n v="270107"/>
    <s v="Atenciones médicas"/>
    <n v="270107007"/>
    <s v="Violencia Intrafamiliar"/>
    <n v="60465.317919075147"/>
    <n v="39709.417145177074"/>
    <n v="45132.092804871667"/>
  </r>
  <r>
    <n v="13"/>
    <n v="13106"/>
    <s v="Metropolitana"/>
    <s v="Estación Central"/>
    <x v="4"/>
    <x v="4"/>
    <n v="1"/>
    <s v="Año"/>
    <n v="2"/>
    <s v="Violencia intrafamiliar"/>
    <s v="Si sufrió el año pasado"/>
    <n v="270107"/>
    <s v="Atenciones médicas"/>
    <n v="270107007"/>
    <s v="Violencia Intrafamiliar"/>
    <n v="4554.9132947976877"/>
    <n v="0"/>
    <n v="0"/>
  </r>
  <r>
    <n v="13"/>
    <n v="13106"/>
    <s v="Metropolitana"/>
    <s v="Estación Central"/>
    <x v="4"/>
    <x v="4"/>
    <n v="2"/>
    <s v="Vida"/>
    <n v="2"/>
    <s v="Violencia intrafamiliar"/>
    <s v="No sufrió antes ni durante el año pasado"/>
    <n v="270107"/>
    <s v="Atenciones médicas"/>
    <n v="270107007"/>
    <s v="Violencia Intrafamiliar"/>
    <n v="52596.820809248558"/>
    <n v="27292.245778696866"/>
    <n v="34573.436735447372"/>
  </r>
  <r>
    <n v="13"/>
    <n v="13106"/>
    <s v="Metropolitana"/>
    <s v="Estación Central"/>
    <x v="4"/>
    <x v="4"/>
    <n v="2"/>
    <s v="Vida"/>
    <n v="2"/>
    <s v="Violencia intrafamiliar"/>
    <s v="Si sufrió antes o durante el año pasado"/>
    <n v="270107"/>
    <s v="Atenciones médicas"/>
    <n v="270107007"/>
    <s v="Violencia Intrafamiliar"/>
    <n v="12423.410404624277"/>
    <n v="12417.171366480208"/>
    <n v="10558.656069424307"/>
  </r>
  <r>
    <n v="13"/>
    <n v="13107"/>
    <s v="Metropolitana"/>
    <s v="Huechuraba"/>
    <x v="4"/>
    <x v="4"/>
    <n v="1"/>
    <s v="Año"/>
    <n v="2"/>
    <s v="Violencia intrafamiliar"/>
    <s v="No sufrió el año pasado"/>
    <n v="270107"/>
    <s v="Atenciones médicas"/>
    <n v="270107007"/>
    <s v="Violencia Intrafamiliar"/>
    <n v="48208.992094861664"/>
    <n v="68446.174574792705"/>
    <n v="14319.322506316788"/>
  </r>
  <r>
    <n v="13"/>
    <n v="13107"/>
    <s v="Metropolitana"/>
    <s v="Huechuraba"/>
    <x v="4"/>
    <x v="4"/>
    <n v="1"/>
    <s v="Año"/>
    <n v="2"/>
    <s v="Violencia intrafamiliar"/>
    <s v="Si sufrió el año pasado"/>
    <n v="270107"/>
    <s v="Atenciones médicas"/>
    <n v="270107007"/>
    <s v="Violencia Intrafamiliar"/>
    <n v="3882.5757575757575"/>
    <n v="31420.401326574087"/>
    <n v="3984.9857765265369"/>
  </r>
  <r>
    <n v="13"/>
    <n v="13107"/>
    <s v="Metropolitana"/>
    <s v="Huechuraba"/>
    <x v="4"/>
    <x v="4"/>
    <n v="2"/>
    <s v="Vida"/>
    <n v="2"/>
    <s v="Violencia intrafamiliar"/>
    <s v="No sufrió antes ni durante el año pasado"/>
    <n v="270107"/>
    <s v="Atenciones médicas"/>
    <n v="270107007"/>
    <s v="Violencia Intrafamiliar"/>
    <n v="37423.830698287224"/>
    <n v="49531.732443296176"/>
    <n v="7969.9715530530739"/>
  </r>
  <r>
    <n v="13"/>
    <n v="13107"/>
    <s v="Metropolitana"/>
    <s v="Huechuraba"/>
    <x v="4"/>
    <x v="4"/>
    <n v="2"/>
    <s v="Vida"/>
    <n v="2"/>
    <s v="Violencia intrafamiliar"/>
    <s v="Si sufrió antes o durante el año pasado"/>
    <n v="270107"/>
    <s v="Atenciones médicas"/>
    <n v="270107007"/>
    <s v="Violencia Intrafamiliar"/>
    <n v="14667.737154150198"/>
    <n v="50334.843458070623"/>
    <n v="10334.336729790251"/>
  </r>
  <r>
    <n v="13"/>
    <n v="13108"/>
    <s v="Metropolitana"/>
    <s v="Independencia"/>
    <x v="4"/>
    <x v="4"/>
    <n v="1"/>
    <s v="Año"/>
    <n v="2"/>
    <s v="Violencia intrafamiliar"/>
    <s v="No sufrió el año pasado"/>
    <n v="270107"/>
    <s v="Atenciones médicas"/>
    <n v="270107007"/>
    <s v="Violencia Intrafamiliar"/>
    <n v="26616.8938275892"/>
    <n v="36907.949842913658"/>
    <n v="51192.872281013821"/>
  </r>
  <r>
    <n v="13"/>
    <n v="13108"/>
    <s v="Metropolitana"/>
    <s v="Independencia"/>
    <x v="4"/>
    <x v="4"/>
    <n v="1"/>
    <s v="Año"/>
    <n v="2"/>
    <s v="Violencia intrafamiliar"/>
    <s v="Si sufrió el año pasado"/>
    <n v="270107"/>
    <s v="Atenciones médicas"/>
    <n v="270107007"/>
    <s v="Violencia Intrafamiliar"/>
    <n v="22814.480423647885"/>
    <n v="0"/>
    <n v="22500.142919285889"/>
  </r>
  <r>
    <n v="13"/>
    <n v="13108"/>
    <s v="Metropolitana"/>
    <s v="Independencia"/>
    <x v="4"/>
    <x v="4"/>
    <n v="2"/>
    <s v="Vida"/>
    <n v="2"/>
    <s v="Violencia intrafamiliar"/>
    <s v="No sufrió antes ni durante el año pasado"/>
    <n v="270107"/>
    <s v="Atenciones médicas"/>
    <n v="270107007"/>
    <s v="Violencia Intrafamiliar"/>
    <n v="7287.9590242208524"/>
    <n v="32560.927299398438"/>
    <n v="26682.901554381777"/>
  </r>
  <r>
    <n v="13"/>
    <n v="13108"/>
    <s v="Metropolitana"/>
    <s v="Independencia"/>
    <x v="4"/>
    <x v="4"/>
    <n v="2"/>
    <s v="Vida"/>
    <n v="2"/>
    <s v="Violencia intrafamiliar"/>
    <s v="Si sufrió antes o durante el año pasado"/>
    <n v="270107"/>
    <s v="Atenciones médicas"/>
    <n v="270107007"/>
    <s v="Violencia Intrafamiliar"/>
    <n v="42143.415227016238"/>
    <n v="4347.0225435152306"/>
    <n v="47010.11364591794"/>
  </r>
  <r>
    <n v="13"/>
    <n v="13109"/>
    <s v="Metropolitana"/>
    <s v="La Cisterna"/>
    <x v="4"/>
    <x v="4"/>
    <n v="1"/>
    <s v="Año"/>
    <n v="2"/>
    <s v="Violencia intrafamiliar"/>
    <s v="No sufrió el año pasado"/>
    <n v="270107"/>
    <s v="Atenciones médicas"/>
    <n v="270107007"/>
    <s v="Violencia Intrafamiliar"/>
    <n v="31681.231793591345"/>
    <n v="0"/>
    <n v="44997.16447442909"/>
  </r>
  <r>
    <n v="13"/>
    <n v="13109"/>
    <s v="Metropolitana"/>
    <s v="La Cisterna"/>
    <x v="4"/>
    <x v="4"/>
    <n v="1"/>
    <s v="Año"/>
    <n v="2"/>
    <s v="Violencia intrafamiliar"/>
    <s v="Si sufrió el año pasado"/>
    <n v="270107"/>
    <s v="Atenciones médicas"/>
    <n v="270107007"/>
    <s v="Violencia Intrafamiliar"/>
    <n v="30738.660008322931"/>
    <n v="0"/>
    <n v="5694.1507709047273"/>
  </r>
  <r>
    <n v="13"/>
    <n v="13109"/>
    <s v="Metropolitana"/>
    <s v="La Cisterna"/>
    <x v="4"/>
    <x v="4"/>
    <n v="2"/>
    <s v="Vida"/>
    <n v="2"/>
    <s v="Violencia intrafamiliar"/>
    <s v="No sufrió antes ni durante el año pasado"/>
    <n v="270107"/>
    <s v="Atenciones médicas"/>
    <n v="270107007"/>
    <s v="Violencia Intrafamiliar"/>
    <n v="31681.231793591345"/>
    <n v="0"/>
    <n v="36805.478301814212"/>
  </r>
  <r>
    <n v="13"/>
    <n v="13109"/>
    <s v="Metropolitana"/>
    <s v="La Cisterna"/>
    <x v="4"/>
    <x v="4"/>
    <n v="2"/>
    <s v="Vida"/>
    <n v="2"/>
    <s v="Violencia intrafamiliar"/>
    <s v="Si sufrió antes o durante el año pasado"/>
    <n v="270107"/>
    <s v="Atenciones médicas"/>
    <n v="270107007"/>
    <s v="Violencia Intrafamiliar"/>
    <n v="30738.660008322931"/>
    <n v="0"/>
    <n v="13885.836943519613"/>
  </r>
  <r>
    <n v="13"/>
    <n v="13110"/>
    <s v="Metropolitana"/>
    <s v="La Florida"/>
    <x v="4"/>
    <x v="4"/>
    <n v="1"/>
    <s v="Año"/>
    <n v="2"/>
    <s v="Violencia intrafamiliar"/>
    <s v="No sufrió el año pasado"/>
    <n v="270107"/>
    <s v="Atenciones médicas"/>
    <n v="270107007"/>
    <s v="Violencia Intrafamiliar"/>
    <n v="57628.468181539778"/>
    <n v="38511.274783753564"/>
    <n v="48335.350640191704"/>
  </r>
  <r>
    <n v="13"/>
    <n v="13110"/>
    <s v="Metropolitana"/>
    <s v="La Florida"/>
    <x v="4"/>
    <x v="4"/>
    <n v="1"/>
    <s v="Año"/>
    <n v="2"/>
    <s v="Violencia intrafamiliar"/>
    <s v="Si sufrió el año pasado"/>
    <n v="270107"/>
    <s v="Atenciones médicas"/>
    <n v="270107007"/>
    <s v="Violencia Intrafamiliar"/>
    <n v="10661.787223617321"/>
    <n v="11294.301582232447"/>
    <n v="12390.802282512635"/>
  </r>
  <r>
    <n v="13"/>
    <n v="13110"/>
    <s v="Metropolitana"/>
    <s v="La Florida"/>
    <x v="4"/>
    <x v="4"/>
    <n v="2"/>
    <s v="Vida"/>
    <n v="2"/>
    <s v="Violencia intrafamiliar"/>
    <s v="No sufrió antes ni durante el año pasado"/>
    <n v="270107"/>
    <s v="Atenciones médicas"/>
    <n v="270107007"/>
    <s v="Violencia Intrafamiliar"/>
    <n v="48069.65966395133"/>
    <n v="25316.203109097562"/>
    <n v="38022.159683755512"/>
  </r>
  <r>
    <n v="13"/>
    <n v="13110"/>
    <s v="Metropolitana"/>
    <s v="La Florida"/>
    <x v="4"/>
    <x v="4"/>
    <n v="2"/>
    <s v="Vida"/>
    <n v="2"/>
    <s v="Violencia intrafamiliar"/>
    <s v="Si sufrió antes o durante el año pasado"/>
    <n v="270107"/>
    <s v="Atenciones médicas"/>
    <n v="270107007"/>
    <s v="Violencia Intrafamiliar"/>
    <n v="20220.595741205772"/>
    <n v="24489.373256888459"/>
    <n v="22703.99323894882"/>
  </r>
  <r>
    <n v="13"/>
    <n v="13111"/>
    <s v="Metropolitana"/>
    <s v="La Granja"/>
    <x v="4"/>
    <x v="4"/>
    <n v="1"/>
    <s v="Año"/>
    <n v="2"/>
    <s v="Violencia intrafamiliar"/>
    <s v="No sufrió el año pasado"/>
    <n v="270107"/>
    <s v="Atenciones médicas"/>
    <n v="270107007"/>
    <s v="Violencia Intrafamiliar"/>
    <n v="48992.016275700502"/>
    <n v="18445.567879569076"/>
    <n v="25427.289163115787"/>
  </r>
  <r>
    <n v="13"/>
    <n v="13111"/>
    <s v="Metropolitana"/>
    <s v="La Granja"/>
    <x v="4"/>
    <x v="4"/>
    <n v="1"/>
    <s v="Año"/>
    <n v="2"/>
    <s v="Violencia intrafamiliar"/>
    <s v="Si sufrió el año pasado"/>
    <n v="270107"/>
    <s v="Atenciones médicas"/>
    <n v="270107007"/>
    <s v="Violencia Intrafamiliar"/>
    <n v="20837.828673592059"/>
    <n v="9586.9750192343363"/>
    <n v="10838.566512729263"/>
  </r>
  <r>
    <n v="13"/>
    <n v="13111"/>
    <s v="Metropolitana"/>
    <s v="La Granja"/>
    <x v="4"/>
    <x v="4"/>
    <n v="2"/>
    <s v="Vida"/>
    <n v="2"/>
    <s v="Violencia intrafamiliar"/>
    <s v="No sufrió antes ni durante el año pasado"/>
    <n v="270107"/>
    <s v="Atenciones médicas"/>
    <n v="270107007"/>
    <s v="Violencia Intrafamiliar"/>
    <n v="22268.117505625596"/>
    <n v="6300.4629138974551"/>
    <n v="25427.289163115787"/>
  </r>
  <r>
    <n v="13"/>
    <n v="13111"/>
    <s v="Metropolitana"/>
    <s v="La Granja"/>
    <x v="4"/>
    <x v="4"/>
    <n v="2"/>
    <s v="Vida"/>
    <n v="2"/>
    <s v="Violencia intrafamiliar"/>
    <s v="Si sufrió antes o durante el año pasado"/>
    <n v="270107"/>
    <s v="Atenciones médicas"/>
    <n v="270107007"/>
    <s v="Violencia Intrafamiliar"/>
    <n v="47561.727443666961"/>
    <n v="21732.079984905959"/>
    <n v="10838.566512729263"/>
  </r>
  <r>
    <n v="13"/>
    <n v="13112"/>
    <s v="Metropolitana"/>
    <s v="La Pintana"/>
    <x v="4"/>
    <x v="4"/>
    <n v="1"/>
    <s v="Año"/>
    <n v="2"/>
    <s v="Violencia intrafamiliar"/>
    <s v="No sufrió el año pasado"/>
    <n v="270107"/>
    <s v="Atenciones médicas"/>
    <n v="270107007"/>
    <s v="Violencia Intrafamiliar"/>
    <n v="66510.783907092497"/>
    <n v="82521.953826891113"/>
    <n v="24884.436438842622"/>
  </r>
  <r>
    <n v="13"/>
    <n v="13112"/>
    <s v="Metropolitana"/>
    <s v="La Pintana"/>
    <x v="4"/>
    <x v="4"/>
    <n v="1"/>
    <s v="Año"/>
    <n v="2"/>
    <s v="Violencia intrafamiliar"/>
    <s v="Si sufrió el año pasado"/>
    <n v="270107"/>
    <s v="Atenciones médicas"/>
    <n v="270107007"/>
    <s v="Violencia Intrafamiliar"/>
    <n v="0"/>
    <n v="21487.568453504871"/>
    <n v="23203.484060381001"/>
  </r>
  <r>
    <n v="13"/>
    <n v="13112"/>
    <s v="Metropolitana"/>
    <s v="La Pintana"/>
    <x v="4"/>
    <x v="4"/>
    <n v="2"/>
    <s v="Vida"/>
    <n v="2"/>
    <s v="Violencia intrafamiliar"/>
    <s v="No sufrió antes ni durante el año pasado"/>
    <n v="270107"/>
    <s v="Atenciones médicas"/>
    <n v="270107007"/>
    <s v="Violencia Intrafamiliar"/>
    <n v="46023.434259643298"/>
    <n v="43271.102768466837"/>
    <n v="14282.196319936387"/>
  </r>
  <r>
    <n v="13"/>
    <n v="13112"/>
    <s v="Metropolitana"/>
    <s v="La Pintana"/>
    <x v="4"/>
    <x v="4"/>
    <n v="2"/>
    <s v="Vida"/>
    <n v="2"/>
    <s v="Violencia intrafamiliar"/>
    <s v="Si sufrió antes o durante el año pasado"/>
    <n v="270107"/>
    <s v="Atenciones médicas"/>
    <n v="270107007"/>
    <s v="Violencia Intrafamiliar"/>
    <n v="20487.349647449191"/>
    <n v="60738.419511929183"/>
    <n v="33805.72417928723"/>
  </r>
  <r>
    <n v="13"/>
    <n v="13113"/>
    <s v="Metropolitana"/>
    <s v="La Reina"/>
    <x v="4"/>
    <x v="4"/>
    <n v="1"/>
    <s v="Año"/>
    <n v="2"/>
    <s v="Violencia intrafamiliar"/>
    <s v="No sufrió el año pasado"/>
    <n v="270107"/>
    <s v="Atenciones médicas"/>
    <n v="270107007"/>
    <s v="Violencia Intrafamiliar"/>
    <n v="64065.19199160346"/>
    <n v="23992.818997155813"/>
    <n v="47655.994401529962"/>
  </r>
  <r>
    <n v="13"/>
    <n v="13113"/>
    <s v="Metropolitana"/>
    <s v="La Reina"/>
    <x v="4"/>
    <x v="4"/>
    <n v="1"/>
    <s v="Año"/>
    <n v="2"/>
    <s v="Violencia intrafamiliar"/>
    <s v="Si sufrió el año pasado"/>
    <n v="270107"/>
    <s v="Atenciones médicas"/>
    <n v="270107007"/>
    <s v="Violencia Intrafamiliar"/>
    <n v="7891.5579143315445"/>
    <n v="10876.006829342989"/>
    <n v="0"/>
  </r>
  <r>
    <n v="13"/>
    <n v="13113"/>
    <s v="Metropolitana"/>
    <s v="La Reina"/>
    <x v="4"/>
    <x v="4"/>
    <n v="2"/>
    <s v="Vida"/>
    <n v="2"/>
    <s v="Violencia intrafamiliar"/>
    <s v="No sufrió antes ni durante el año pasado"/>
    <n v="270107"/>
    <s v="Atenciones médicas"/>
    <n v="270107007"/>
    <s v="Violencia Intrafamiliar"/>
    <n v="51664.455314177081"/>
    <n v="15204.788421124331"/>
    <n v="39389.189416828114"/>
  </r>
  <r>
    <n v="13"/>
    <n v="13113"/>
    <s v="Metropolitana"/>
    <s v="La Reina"/>
    <x v="4"/>
    <x v="4"/>
    <n v="2"/>
    <s v="Vida"/>
    <n v="2"/>
    <s v="Violencia intrafamiliar"/>
    <s v="Si sufrió antes o durante el año pasado"/>
    <n v="270107"/>
    <s v="Atenciones médicas"/>
    <n v="270107007"/>
    <s v="Violencia Intrafamiliar"/>
    <n v="20292.294591757927"/>
    <n v="19664.037405374467"/>
    <n v="8266.8049847018519"/>
  </r>
  <r>
    <n v="13"/>
    <n v="13114"/>
    <s v="Metropolitana"/>
    <s v="Las Condes"/>
    <x v="4"/>
    <x v="4"/>
    <n v="1"/>
    <s v="Año"/>
    <n v="2"/>
    <s v="Violencia intrafamiliar"/>
    <s v="No sufrió el año pasado"/>
    <n v="270107"/>
    <s v="Atenciones médicas"/>
    <n v="270107007"/>
    <s v="Violencia Intrafamiliar"/>
    <n v="65749.417288788303"/>
    <n v="44056.153827094357"/>
    <n v="81492.352574673059"/>
  </r>
  <r>
    <n v="13"/>
    <n v="13114"/>
    <s v="Metropolitana"/>
    <s v="Las Condes"/>
    <x v="4"/>
    <x v="4"/>
    <n v="1"/>
    <s v="Año"/>
    <n v="2"/>
    <s v="Violencia intrafamiliar"/>
    <s v="Si sufrió el año pasado"/>
    <n v="270107"/>
    <s v="Atenciones médicas"/>
    <n v="270107007"/>
    <s v="Violencia Intrafamiliar"/>
    <n v="1103.9421680235112"/>
    <n v="9476.6493239762549"/>
    <n v="5624.9322028339839"/>
  </r>
  <r>
    <n v="13"/>
    <n v="13114"/>
    <s v="Metropolitana"/>
    <s v="Las Condes"/>
    <x v="4"/>
    <x v="4"/>
    <n v="2"/>
    <s v="Vida"/>
    <n v="2"/>
    <s v="Violencia intrafamiliar"/>
    <s v="No sufrió antes ni durante el año pasado"/>
    <n v="270107"/>
    <s v="Atenciones médicas"/>
    <n v="270107007"/>
    <s v="Violencia Intrafamiliar"/>
    <n v="57743.471945410936"/>
    <n v="34755.368720369144"/>
    <n v="77692.134568800699"/>
  </r>
  <r>
    <n v="13"/>
    <n v="13114"/>
    <s v="Metropolitana"/>
    <s v="Las Condes"/>
    <x v="4"/>
    <x v="4"/>
    <n v="2"/>
    <s v="Vida"/>
    <n v="2"/>
    <s v="Violencia intrafamiliar"/>
    <s v="Si sufrió antes o durante el año pasado"/>
    <n v="270107"/>
    <s v="Atenciones médicas"/>
    <n v="270107007"/>
    <s v="Violencia Intrafamiliar"/>
    <n v="9109.8875114008715"/>
    <n v="18777.434430701462"/>
    <n v="9425.1502087063382"/>
  </r>
  <r>
    <n v="13"/>
    <n v="13115"/>
    <s v="Metropolitana"/>
    <s v="Lo Barnechea"/>
    <x v="4"/>
    <x v="4"/>
    <n v="1"/>
    <s v="Año"/>
    <n v="2"/>
    <s v="Violencia intrafamiliar"/>
    <s v="No sufrió el año pasado"/>
    <n v="270107"/>
    <s v="Atenciones médicas"/>
    <n v="270107007"/>
    <s v="Violencia Intrafamiliar"/>
    <n v="54103.128438924694"/>
    <n v="36533.404288500176"/>
    <n v="22657.936024388666"/>
  </r>
  <r>
    <n v="13"/>
    <n v="13115"/>
    <s v="Metropolitana"/>
    <s v="Lo Barnechea"/>
    <x v="4"/>
    <x v="4"/>
    <n v="1"/>
    <s v="Año"/>
    <n v="2"/>
    <s v="Violencia intrafamiliar"/>
    <s v="Si sufrió el año pasado"/>
    <n v="270107"/>
    <s v="Atenciones médicas"/>
    <n v="270107007"/>
    <s v="Violencia Intrafamiliar"/>
    <n v="0"/>
    <n v="11929.22604700563"/>
    <n v="0"/>
  </r>
  <r>
    <n v="13"/>
    <n v="13115"/>
    <s v="Metropolitana"/>
    <s v="Lo Barnechea"/>
    <x v="4"/>
    <x v="4"/>
    <n v="2"/>
    <s v="Vida"/>
    <n v="2"/>
    <s v="Violencia intrafamiliar"/>
    <s v="No sufrió antes ni durante el año pasado"/>
    <n v="270107"/>
    <s v="Atenciones médicas"/>
    <n v="270107007"/>
    <s v="Violencia Intrafamiliar"/>
    <n v="23730.545511711996"/>
    <n v="20879.683069889168"/>
    <n v="22657.936024388666"/>
  </r>
  <r>
    <n v="13"/>
    <n v="13115"/>
    <s v="Metropolitana"/>
    <s v="Lo Barnechea"/>
    <x v="4"/>
    <x v="4"/>
    <n v="2"/>
    <s v="Vida"/>
    <n v="2"/>
    <s v="Violencia intrafamiliar"/>
    <s v="Si sufrió antes o durante el año pasado"/>
    <n v="270107"/>
    <s v="Atenciones médicas"/>
    <n v="270107007"/>
    <s v="Violencia Intrafamiliar"/>
    <n v="30372.582927212701"/>
    <n v="27582.947265616633"/>
    <n v="0"/>
  </r>
  <r>
    <n v="13"/>
    <n v="13116"/>
    <s v="Metropolitana"/>
    <s v="Lo Espejo"/>
    <x v="4"/>
    <x v="4"/>
    <n v="1"/>
    <s v="Año"/>
    <n v="2"/>
    <s v="Violencia intrafamiliar"/>
    <s v="No sufrió el año pasado"/>
    <n v="270107"/>
    <s v="Atenciones médicas"/>
    <n v="270107007"/>
    <s v="Violencia Intrafamiliar"/>
    <n v="67276.971332701141"/>
    <n v="78193.166858622382"/>
    <n v="15310.886222478277"/>
  </r>
  <r>
    <n v="13"/>
    <n v="13116"/>
    <s v="Metropolitana"/>
    <s v="Lo Espejo"/>
    <x v="4"/>
    <x v="4"/>
    <n v="1"/>
    <s v="Año"/>
    <n v="2"/>
    <s v="Violencia intrafamiliar"/>
    <s v="Si sufrió el año pasado"/>
    <n v="270107"/>
    <s v="Atenciones médicas"/>
    <n v="270107007"/>
    <s v="Violencia Intrafamiliar"/>
    <n v="0"/>
    <n v="10331.967326779528"/>
    <n v="11672.867795180797"/>
  </r>
  <r>
    <n v="13"/>
    <n v="13116"/>
    <s v="Metropolitana"/>
    <s v="Lo Espejo"/>
    <x v="4"/>
    <x v="4"/>
    <n v="2"/>
    <s v="Vida"/>
    <n v="2"/>
    <s v="Violencia intrafamiliar"/>
    <s v="No sufrió antes ni durante el año pasado"/>
    <n v="270107"/>
    <s v="Atenciones médicas"/>
    <n v="270107007"/>
    <s v="Violencia Intrafamiliar"/>
    <n v="67276.971332701141"/>
    <n v="78193.166858622382"/>
    <n v="15310.886222478277"/>
  </r>
  <r>
    <n v="13"/>
    <n v="13116"/>
    <s v="Metropolitana"/>
    <s v="Lo Espejo"/>
    <x v="4"/>
    <x v="4"/>
    <n v="2"/>
    <s v="Vida"/>
    <n v="2"/>
    <s v="Violencia intrafamiliar"/>
    <s v="Si sufrió antes o durante el año pasado"/>
    <n v="270107"/>
    <s v="Atenciones médicas"/>
    <n v="270107007"/>
    <s v="Violencia Intrafamiliar"/>
    <n v="0"/>
    <n v="10331.967326779528"/>
    <n v="11672.867795180797"/>
  </r>
  <r>
    <n v="13"/>
    <n v="13117"/>
    <s v="Metropolitana"/>
    <s v="Lo Prado"/>
    <x v="4"/>
    <x v="4"/>
    <n v="1"/>
    <s v="Año"/>
    <n v="2"/>
    <s v="Violencia intrafamiliar"/>
    <s v="No sufrió el año pasado"/>
    <n v="270107"/>
    <s v="Atenciones médicas"/>
    <n v="270107007"/>
    <s v="Violencia Intrafamiliar"/>
    <n v="62360.624704212023"/>
    <n v="38381.972222659322"/>
    <n v="34904.186385882575"/>
  </r>
  <r>
    <n v="13"/>
    <n v="13117"/>
    <s v="Metropolitana"/>
    <s v="Lo Prado"/>
    <x v="4"/>
    <x v="4"/>
    <n v="1"/>
    <s v="Año"/>
    <n v="2"/>
    <s v="Violencia intrafamiliar"/>
    <s v="Si sufrió el año pasado"/>
    <n v="270107"/>
    <s v="Atenciones médicas"/>
    <n v="270107007"/>
    <s v="Violencia Intrafamiliar"/>
    <n v="7657.3592049219124"/>
    <n v="0"/>
    <n v="12437.820243268077"/>
  </r>
  <r>
    <n v="13"/>
    <n v="13117"/>
    <s v="Metropolitana"/>
    <s v="Lo Prado"/>
    <x v="4"/>
    <x v="4"/>
    <n v="2"/>
    <s v="Vida"/>
    <n v="2"/>
    <s v="Violencia intrafamiliar"/>
    <s v="No sufrió antes ni durante el año pasado"/>
    <n v="270107"/>
    <s v="Atenciones médicas"/>
    <n v="270107007"/>
    <s v="Violencia Intrafamiliar"/>
    <n v="58530.998580217703"/>
    <n v="25328.935318127918"/>
    <n v="28044.394589502175"/>
  </r>
  <r>
    <n v="13"/>
    <n v="13117"/>
    <s v="Metropolitana"/>
    <s v="Lo Prado"/>
    <x v="4"/>
    <x v="4"/>
    <n v="2"/>
    <s v="Vida"/>
    <n v="2"/>
    <s v="Violencia intrafamiliar"/>
    <s v="Si sufrió antes o durante el año pasado"/>
    <n v="270107"/>
    <s v="Atenciones médicas"/>
    <n v="270107007"/>
    <s v="Violencia Intrafamiliar"/>
    <n v="11486.985328916233"/>
    <n v="13053.036904531409"/>
    <n v="19297.61203964848"/>
  </r>
  <r>
    <n v="13"/>
    <n v="13118"/>
    <s v="Metropolitana"/>
    <s v="Macul"/>
    <x v="4"/>
    <x v="4"/>
    <n v="1"/>
    <s v="Año"/>
    <n v="2"/>
    <s v="Violencia intrafamiliar"/>
    <s v="No sufrió el año pasado"/>
    <n v="270107"/>
    <s v="Atenciones médicas"/>
    <n v="270107007"/>
    <s v="Violencia Intrafamiliar"/>
    <n v="65822.329716302789"/>
    <n v="34066.728736636804"/>
    <n v="73224.752264798837"/>
  </r>
  <r>
    <n v="13"/>
    <n v="13118"/>
    <s v="Metropolitana"/>
    <s v="Macul"/>
    <x v="4"/>
    <x v="4"/>
    <n v="1"/>
    <s v="Año"/>
    <n v="2"/>
    <s v="Violencia intrafamiliar"/>
    <s v="Si sufrió el año pasado"/>
    <n v="270107"/>
    <s v="Atenciones médicas"/>
    <n v="270107007"/>
    <s v="Violencia Intrafamiliar"/>
    <n v="0"/>
    <n v="36500.62948433256"/>
    <n v="17069.272390781603"/>
  </r>
  <r>
    <n v="13"/>
    <n v="13118"/>
    <s v="Metropolitana"/>
    <s v="Macul"/>
    <x v="4"/>
    <x v="4"/>
    <n v="2"/>
    <s v="Vida"/>
    <n v="2"/>
    <s v="Violencia intrafamiliar"/>
    <s v="No sufrió antes ni durante el año pasado"/>
    <n v="270107"/>
    <s v="Atenciones médicas"/>
    <n v="270107007"/>
    <s v="Violencia Intrafamiliar"/>
    <n v="48406.654464635903"/>
    <n v="4871.3780192720851"/>
    <n v="57465.728465294778"/>
  </r>
  <r>
    <n v="13"/>
    <n v="13118"/>
    <s v="Metropolitana"/>
    <s v="Macul"/>
    <x v="4"/>
    <x v="4"/>
    <n v="2"/>
    <s v="Vida"/>
    <n v="2"/>
    <s v="Violencia intrafamiliar"/>
    <s v="Si sufrió antes o durante el año pasado"/>
    <n v="270107"/>
    <s v="Atenciones médicas"/>
    <n v="270107007"/>
    <s v="Violencia Intrafamiliar"/>
    <n v="17415.675251666886"/>
    <n v="65695.980201697268"/>
    <n v="32828.296190285684"/>
  </r>
  <r>
    <n v="13"/>
    <n v="13119"/>
    <s v="Metropolitana"/>
    <s v="Maipú"/>
    <x v="4"/>
    <x v="4"/>
    <n v="1"/>
    <s v="Año"/>
    <n v="2"/>
    <s v="Violencia intrafamiliar"/>
    <s v="No sufrió el año pasado"/>
    <n v="270107"/>
    <s v="Atenciones médicas"/>
    <n v="270107007"/>
    <s v="Violencia Intrafamiliar"/>
    <n v="52797.486130819467"/>
    <n v="49944.715487505659"/>
    <n v="65588.523207972597"/>
  </r>
  <r>
    <n v="13"/>
    <n v="13119"/>
    <s v="Metropolitana"/>
    <s v="Maipú"/>
    <x v="4"/>
    <x v="4"/>
    <n v="1"/>
    <s v="Año"/>
    <n v="2"/>
    <s v="Violencia intrafamiliar"/>
    <s v="Si sufrió el año pasado"/>
    <n v="270107"/>
    <s v="Atenciones médicas"/>
    <n v="270107007"/>
    <s v="Violencia Intrafamiliar"/>
    <n v="7865.374532041199"/>
    <n v="22424.29221603421"/>
    <n v="11245.003467641682"/>
  </r>
  <r>
    <n v="13"/>
    <n v="13119"/>
    <s v="Metropolitana"/>
    <s v="Maipú"/>
    <x v="4"/>
    <x v="4"/>
    <n v="2"/>
    <s v="Vida"/>
    <n v="2"/>
    <s v="Violencia intrafamiliar"/>
    <s v="No sufrió antes ni durante el año pasado"/>
    <n v="270107"/>
    <s v="Atenciones médicas"/>
    <n v="270107007"/>
    <s v="Violencia Intrafamiliar"/>
    <n v="47587.880921214251"/>
    <n v="37350.112778044437"/>
    <n v="52384.821295464913"/>
  </r>
  <r>
    <n v="13"/>
    <n v="13119"/>
    <s v="Metropolitana"/>
    <s v="Maipú"/>
    <x v="4"/>
    <x v="4"/>
    <n v="2"/>
    <s v="Vida"/>
    <n v="2"/>
    <s v="Violencia intrafamiliar"/>
    <s v="Si sufrió antes o durante el año pasado"/>
    <n v="270107"/>
    <s v="Atenciones médicas"/>
    <n v="270107007"/>
    <s v="Violencia Intrafamiliar"/>
    <n v="13074.979741646408"/>
    <n v="35018.894925495406"/>
    <n v="24448.705380149335"/>
  </r>
  <r>
    <n v="13"/>
    <n v="13120"/>
    <s v="Metropolitana"/>
    <s v="Ñuñoa"/>
    <x v="4"/>
    <x v="4"/>
    <n v="1"/>
    <s v="Año"/>
    <n v="2"/>
    <s v="Violencia intrafamiliar"/>
    <s v="No sufrió el año pasado"/>
    <n v="270107"/>
    <s v="Atenciones médicas"/>
    <n v="270107007"/>
    <s v="Violencia Intrafamiliar"/>
    <n v="61755.727368691332"/>
    <n v="32402.083692702596"/>
    <n v="41851.88342980943"/>
  </r>
  <r>
    <n v="13"/>
    <n v="13120"/>
    <s v="Metropolitana"/>
    <s v="Ñuñoa"/>
    <x v="4"/>
    <x v="4"/>
    <n v="1"/>
    <s v="Año"/>
    <n v="2"/>
    <s v="Violencia intrafamiliar"/>
    <s v="Si sufrió el año pasado"/>
    <n v="270107"/>
    <s v="Atenciones médicas"/>
    <n v="270107007"/>
    <s v="Violencia Intrafamiliar"/>
    <n v="0"/>
    <n v="1391.5290077525294"/>
    <n v="20509.793120345719"/>
  </r>
  <r>
    <n v="13"/>
    <n v="13120"/>
    <s v="Metropolitana"/>
    <s v="Ñuñoa"/>
    <x v="4"/>
    <x v="4"/>
    <n v="2"/>
    <s v="Vida"/>
    <n v="2"/>
    <s v="Violencia intrafamiliar"/>
    <s v="No sufrió antes ni durante el año pasado"/>
    <n v="270107"/>
    <s v="Atenciones médicas"/>
    <n v="270107007"/>
    <s v="Violencia Intrafamiliar"/>
    <n v="54740.235656614648"/>
    <n v="23387.51528544035"/>
    <n v="17254.63407394887"/>
  </r>
  <r>
    <n v="13"/>
    <n v="13120"/>
    <s v="Metropolitana"/>
    <s v="Ñuñoa"/>
    <x v="4"/>
    <x v="4"/>
    <n v="2"/>
    <s v="Vida"/>
    <n v="2"/>
    <s v="Violencia intrafamiliar"/>
    <s v="Si sufrió antes o durante el año pasado"/>
    <n v="270107"/>
    <s v="Atenciones médicas"/>
    <n v="270107007"/>
    <s v="Violencia Intrafamiliar"/>
    <n v="7015.4917120766886"/>
    <n v="10406.097415014779"/>
    <n v="45107.042476206276"/>
  </r>
  <r>
    <n v="13"/>
    <n v="13121"/>
    <s v="Metropolitana"/>
    <s v="Pedro Aguirre Cerda"/>
    <x v="4"/>
    <x v="4"/>
    <n v="1"/>
    <s v="Año"/>
    <n v="2"/>
    <s v="Violencia intrafamiliar"/>
    <s v="No sufrió el año pasado"/>
    <n v="270107"/>
    <s v="Atenciones médicas"/>
    <n v="270107007"/>
    <s v="Violencia Intrafamiliar"/>
    <n v="63796.971891949193"/>
    <n v="47019.888713273926"/>
    <n v="94927.415330944626"/>
  </r>
  <r>
    <n v="13"/>
    <n v="13121"/>
    <s v="Metropolitana"/>
    <s v="Pedro Aguirre Cerda"/>
    <x v="4"/>
    <x v="4"/>
    <n v="1"/>
    <s v="Año"/>
    <n v="2"/>
    <s v="Violencia intrafamiliar"/>
    <s v="Si sufrió el año pasado"/>
    <n v="270107"/>
    <s v="Atenciones médicas"/>
    <n v="270107007"/>
    <s v="Violencia Intrafamiliar"/>
    <n v="4490.9280426832502"/>
    <n v="12452.965428481997"/>
    <n v="29250.051818651304"/>
  </r>
  <r>
    <n v="13"/>
    <n v="13121"/>
    <s v="Metropolitana"/>
    <s v="Pedro Aguirre Cerda"/>
    <x v="4"/>
    <x v="4"/>
    <n v="2"/>
    <s v="Vida"/>
    <n v="2"/>
    <s v="Violencia intrafamiliar"/>
    <s v="No sufrió antes ni durante el año pasado"/>
    <n v="270107"/>
    <s v="Atenciones médicas"/>
    <n v="270107007"/>
    <s v="Violencia Intrafamiliar"/>
    <n v="30682.119322297403"/>
    <n v="15885.841164806103"/>
    <n v="85760.901091697"/>
  </r>
  <r>
    <n v="13"/>
    <n v="13121"/>
    <s v="Metropolitana"/>
    <s v="Pedro Aguirre Cerda"/>
    <x v="4"/>
    <x v="4"/>
    <n v="2"/>
    <s v="Vida"/>
    <n v="2"/>
    <s v="Violencia intrafamiliar"/>
    <s v="Si sufrió antes o durante el año pasado"/>
    <n v="270107"/>
    <s v="Atenciones médicas"/>
    <n v="270107007"/>
    <s v="Violencia Intrafamiliar"/>
    <n v="37605.780612335038"/>
    <n v="43587.012976949823"/>
    <n v="38416.566057898934"/>
  </r>
  <r>
    <n v="13"/>
    <n v="13122"/>
    <s v="Metropolitana"/>
    <s v="Peñalolén"/>
    <x v="4"/>
    <x v="4"/>
    <n v="1"/>
    <s v="Año"/>
    <n v="2"/>
    <s v="Violencia intrafamiliar"/>
    <s v="No sufrió el año pasado"/>
    <n v="270107"/>
    <s v="Atenciones médicas"/>
    <n v="270107007"/>
    <s v="Violencia Intrafamiliar"/>
    <n v="49435.593627411734"/>
    <n v="55222.790550930389"/>
    <n v="37100.52375680823"/>
  </r>
  <r>
    <n v="13"/>
    <n v="13122"/>
    <s v="Metropolitana"/>
    <s v="Peñalolén"/>
    <x v="4"/>
    <x v="4"/>
    <n v="1"/>
    <s v="Año"/>
    <n v="2"/>
    <s v="Violencia intrafamiliar"/>
    <s v="Si sufrió el año pasado"/>
    <n v="270107"/>
    <s v="Atenciones médicas"/>
    <n v="270107007"/>
    <s v="Violencia Intrafamiliar"/>
    <n v="10863.021375390281"/>
    <n v="19148.34921615526"/>
    <n v="9780.6383318968674"/>
  </r>
  <r>
    <n v="13"/>
    <n v="13122"/>
    <s v="Metropolitana"/>
    <s v="Peñalolén"/>
    <x v="4"/>
    <x v="4"/>
    <n v="2"/>
    <s v="Vida"/>
    <n v="2"/>
    <s v="Violencia intrafamiliar"/>
    <s v="No sufrió antes ni durante el año pasado"/>
    <n v="270107"/>
    <s v="Atenciones médicas"/>
    <n v="270107007"/>
    <s v="Violencia Intrafamiliar"/>
    <n v="28822.352093507325"/>
    <n v="39332.479250471122"/>
    <n v="29173.340567621126"/>
  </r>
  <r>
    <n v="13"/>
    <n v="13122"/>
    <s v="Metropolitana"/>
    <s v="Peñalolén"/>
    <x v="4"/>
    <x v="4"/>
    <n v="2"/>
    <s v="Vida"/>
    <n v="2"/>
    <s v="Violencia intrafamiliar"/>
    <s v="Si sufrió antes o durante el año pasado"/>
    <n v="270107"/>
    <s v="Atenciones médicas"/>
    <n v="270107007"/>
    <s v="Violencia Intrafamiliar"/>
    <n v="31476.262909294692"/>
    <n v="35038.660516614538"/>
    <n v="17707.821521083977"/>
  </r>
  <r>
    <n v="13"/>
    <n v="13123"/>
    <s v="Metropolitana"/>
    <s v="Providencia"/>
    <x v="4"/>
    <x v="4"/>
    <n v="1"/>
    <s v="Año"/>
    <n v="2"/>
    <s v="Violencia intrafamiliar"/>
    <s v="No sufrió el año pasado"/>
    <n v="270107"/>
    <s v="Atenciones médicas"/>
    <n v="270107007"/>
    <s v="Violencia Intrafamiliar"/>
    <n v="54212.345679012345"/>
    <n v="113087.83212166479"/>
    <n v="51023.138967720108"/>
  </r>
  <r>
    <n v="13"/>
    <n v="13123"/>
    <s v="Metropolitana"/>
    <s v="Providencia"/>
    <x v="4"/>
    <x v="4"/>
    <n v="1"/>
    <s v="Año"/>
    <n v="2"/>
    <s v="Violencia intrafamiliar"/>
    <s v="Si sufrió el año pasado"/>
    <n v="270107"/>
    <s v="Atenciones médicas"/>
    <n v="270107007"/>
    <s v="Violencia Intrafamiliar"/>
    <n v="11391.887125220459"/>
    <n v="10189.945923525687"/>
    <n v="14310.910792033677"/>
  </r>
  <r>
    <n v="13"/>
    <n v="13123"/>
    <s v="Metropolitana"/>
    <s v="Providencia"/>
    <x v="4"/>
    <x v="4"/>
    <n v="2"/>
    <s v="Vida"/>
    <n v="2"/>
    <s v="Violencia intrafamiliar"/>
    <s v="No sufrió antes ni durante el año pasado"/>
    <n v="270107"/>
    <s v="Atenciones médicas"/>
    <n v="270107007"/>
    <s v="Violencia Intrafamiliar"/>
    <n v="54212.345679012345"/>
    <n v="110992.34302994143"/>
    <n v="16014.543403728158"/>
  </r>
  <r>
    <n v="13"/>
    <n v="13123"/>
    <s v="Metropolitana"/>
    <s v="Providencia"/>
    <x v="4"/>
    <x v="4"/>
    <n v="2"/>
    <s v="Vida"/>
    <n v="2"/>
    <s v="Violencia intrafamiliar"/>
    <s v="Si sufrió antes o durante el año pasado"/>
    <n v="270107"/>
    <s v="Atenciones médicas"/>
    <n v="270107007"/>
    <s v="Violencia Intrafamiliar"/>
    <n v="11391.887125220459"/>
    <n v="12285.435015249046"/>
    <n v="49319.506356025631"/>
  </r>
  <r>
    <n v="13"/>
    <n v="13124"/>
    <s v="Metropolitana"/>
    <s v="Pudahuel"/>
    <x v="4"/>
    <x v="4"/>
    <n v="1"/>
    <s v="Año"/>
    <n v="2"/>
    <s v="Violencia intrafamiliar"/>
    <s v="No sufrió el año pasado"/>
    <n v="270107"/>
    <s v="Atenciones médicas"/>
    <n v="270107007"/>
    <s v="Violencia Intrafamiliar"/>
    <n v="54243.355538767944"/>
    <n v="82985.877438530501"/>
    <n v="34898.319427897215"/>
  </r>
  <r>
    <n v="13"/>
    <n v="13124"/>
    <s v="Metropolitana"/>
    <s v="Pudahuel"/>
    <x v="4"/>
    <x v="4"/>
    <n v="1"/>
    <s v="Año"/>
    <n v="2"/>
    <s v="Violencia intrafamiliar"/>
    <s v="Si sufrió el año pasado"/>
    <n v="270107"/>
    <s v="Atenciones médicas"/>
    <n v="270107007"/>
    <s v="Violencia Intrafamiliar"/>
    <n v="1825.080695007211"/>
    <n v="23313.338713886722"/>
    <n v="0"/>
  </r>
  <r>
    <n v="13"/>
    <n v="13124"/>
    <s v="Metropolitana"/>
    <s v="Pudahuel"/>
    <x v="4"/>
    <x v="4"/>
    <n v="2"/>
    <s v="Vida"/>
    <n v="2"/>
    <s v="Violencia intrafamiliar"/>
    <s v="No sufrió antes ni durante el año pasado"/>
    <n v="270107"/>
    <s v="Atenciones médicas"/>
    <n v="270107007"/>
    <s v="Violencia Intrafamiliar"/>
    <n v="51597.589451273954"/>
    <n v="58593.951436215088"/>
    <n v="32640.427090608915"/>
  </r>
  <r>
    <n v="13"/>
    <n v="13124"/>
    <s v="Metropolitana"/>
    <s v="Pudahuel"/>
    <x v="4"/>
    <x v="4"/>
    <n v="2"/>
    <s v="Vida"/>
    <n v="2"/>
    <s v="Violencia intrafamiliar"/>
    <s v="Si sufrió antes o durante el año pasado"/>
    <n v="270107"/>
    <s v="Atenciones médicas"/>
    <n v="270107007"/>
    <s v="Violencia Intrafamiliar"/>
    <n v="5383.3871300048077"/>
    <n v="47705.264716202124"/>
    <n v="2257.8923372883055"/>
  </r>
  <r>
    <n v="13"/>
    <n v="13125"/>
    <s v="Metropolitana"/>
    <s v="Quilicura"/>
    <x v="4"/>
    <x v="4"/>
    <n v="1"/>
    <s v="Año"/>
    <n v="2"/>
    <s v="Violencia intrafamiliar"/>
    <s v="No sufrió el año pasado"/>
    <n v="270107"/>
    <s v="Atenciones médicas"/>
    <n v="270107007"/>
    <s v="Violencia Intrafamiliar"/>
    <n v="42382.152295495056"/>
    <n v="59293.758185426923"/>
    <n v="27039.21791842574"/>
  </r>
  <r>
    <n v="13"/>
    <n v="13125"/>
    <s v="Metropolitana"/>
    <s v="Quilicura"/>
    <x v="4"/>
    <x v="4"/>
    <n v="1"/>
    <s v="Año"/>
    <n v="2"/>
    <s v="Violencia intrafamiliar"/>
    <s v="Si sufrió el año pasado"/>
    <n v="270107"/>
    <s v="Atenciones médicas"/>
    <n v="270107007"/>
    <s v="Violencia Intrafamiliar"/>
    <n v="1438.1414787044434"/>
    <n v="27779.674859634964"/>
    <n v="8446.1148121072038"/>
  </r>
  <r>
    <n v="13"/>
    <n v="13125"/>
    <s v="Metropolitana"/>
    <s v="Quilicura"/>
    <x v="4"/>
    <x v="4"/>
    <n v="2"/>
    <s v="Vida"/>
    <n v="2"/>
    <s v="Violencia intrafamiliar"/>
    <s v="No sufrió antes ni durante el año pasado"/>
    <n v="270107"/>
    <s v="Atenciones médicas"/>
    <n v="270107007"/>
    <s v="Violencia Intrafamiliar"/>
    <n v="37956.077274496551"/>
    <n v="45877.396738070544"/>
    <n v="20951.298434672382"/>
  </r>
  <r>
    <n v="13"/>
    <n v="13125"/>
    <s v="Metropolitana"/>
    <s v="Quilicura"/>
    <x v="4"/>
    <x v="4"/>
    <n v="2"/>
    <s v="Vida"/>
    <n v="2"/>
    <s v="Violencia intrafamiliar"/>
    <s v="Si sufrió antes o durante el año pasado"/>
    <n v="270107"/>
    <s v="Atenciones médicas"/>
    <n v="270107007"/>
    <s v="Violencia Intrafamiliar"/>
    <n v="5864.2164997029477"/>
    <n v="41196.036306991329"/>
    <n v="14534.034295860563"/>
  </r>
  <r>
    <n v="13"/>
    <n v="13126"/>
    <s v="Metropolitana"/>
    <s v="Quinta Normal"/>
    <x v="4"/>
    <x v="4"/>
    <n v="1"/>
    <s v="Año"/>
    <n v="2"/>
    <s v="Violencia intrafamiliar"/>
    <s v="No sufrió el año pasado"/>
    <n v="270107"/>
    <s v="Atenciones médicas"/>
    <n v="270107007"/>
    <s v="Violencia Intrafamiliar"/>
    <n v="62033.709041420945"/>
    <n v="50828.630138510336"/>
    <n v="0"/>
  </r>
  <r>
    <n v="13"/>
    <n v="13126"/>
    <s v="Metropolitana"/>
    <s v="Quinta Normal"/>
    <x v="4"/>
    <x v="4"/>
    <n v="2"/>
    <s v="Vida"/>
    <n v="2"/>
    <s v="Violencia intrafamiliar"/>
    <s v="No sufrió antes ni durante el año pasado"/>
    <n v="270107"/>
    <s v="Atenciones médicas"/>
    <n v="270107007"/>
    <s v="Violencia Intrafamiliar"/>
    <n v="39810.51750008724"/>
    <n v="46966.543907247251"/>
    <n v="0"/>
  </r>
  <r>
    <n v="13"/>
    <n v="13126"/>
    <s v="Metropolitana"/>
    <s v="Quinta Normal"/>
    <x v="4"/>
    <x v="4"/>
    <n v="2"/>
    <s v="Vida"/>
    <n v="2"/>
    <s v="Violencia intrafamiliar"/>
    <s v="Si sufrió antes o durante el año pasado"/>
    <n v="270107"/>
    <s v="Atenciones médicas"/>
    <n v="270107007"/>
    <s v="Violencia Intrafamiliar"/>
    <n v="22223.191541333705"/>
    <n v="3862.0862312630993"/>
    <n v="0"/>
  </r>
  <r>
    <n v="13"/>
    <n v="13127"/>
    <s v="Metropolitana"/>
    <s v="Recoleta"/>
    <x v="4"/>
    <x v="4"/>
    <n v="1"/>
    <s v="Año"/>
    <n v="2"/>
    <s v="Violencia intrafamiliar"/>
    <s v="No sufrió el año pasado"/>
    <n v="270107"/>
    <s v="Atenciones médicas"/>
    <n v="270107007"/>
    <s v="Violencia Intrafamiliar"/>
    <n v="63829.733738968644"/>
    <n v="29219.766286134"/>
    <n v="33105.757719054476"/>
  </r>
  <r>
    <n v="13"/>
    <n v="13127"/>
    <s v="Metropolitana"/>
    <s v="Recoleta"/>
    <x v="4"/>
    <x v="4"/>
    <n v="1"/>
    <s v="Año"/>
    <n v="2"/>
    <s v="Violencia intrafamiliar"/>
    <s v="Si sufrió el año pasado"/>
    <n v="270107"/>
    <s v="Atenciones médicas"/>
    <n v="270107007"/>
    <s v="Violencia Intrafamiliar"/>
    <n v="0"/>
    <n v="7329.5670845183076"/>
    <n v="17271.250556222669"/>
  </r>
  <r>
    <n v="13"/>
    <n v="13127"/>
    <s v="Metropolitana"/>
    <s v="Recoleta"/>
    <x v="4"/>
    <x v="4"/>
    <n v="2"/>
    <s v="Vida"/>
    <n v="2"/>
    <s v="Violencia intrafamiliar"/>
    <s v="No sufrió antes ni durante el año pasado"/>
    <n v="270107"/>
    <s v="Atenciones médicas"/>
    <n v="270107007"/>
    <s v="Violencia Intrafamiliar"/>
    <n v="47161.390893319585"/>
    <n v="24888.940769888741"/>
    <n v="11101.287585045979"/>
  </r>
  <r>
    <n v="13"/>
    <n v="13127"/>
    <s v="Metropolitana"/>
    <s v="Recoleta"/>
    <x v="4"/>
    <x v="4"/>
    <n v="2"/>
    <s v="Vida"/>
    <n v="2"/>
    <s v="Violencia intrafamiliar"/>
    <s v="Si sufrió antes o durante el año pasado"/>
    <n v="270107"/>
    <s v="Atenciones médicas"/>
    <n v="270107007"/>
    <s v="Violencia Intrafamiliar"/>
    <n v="16668.342845649058"/>
    <n v="11660.392600763571"/>
    <n v="39275.720690231174"/>
  </r>
  <r>
    <n v="13"/>
    <n v="13128"/>
    <s v="Metropolitana"/>
    <s v="Renca"/>
    <x v="4"/>
    <x v="4"/>
    <n v="1"/>
    <s v="Año"/>
    <n v="2"/>
    <s v="Violencia intrafamiliar"/>
    <s v="No sufrió el año pasado"/>
    <n v="270107"/>
    <s v="Atenciones médicas"/>
    <n v="270107007"/>
    <s v="Violencia Intrafamiliar"/>
    <n v="21380.720775049489"/>
    <n v="71098.535250348301"/>
    <n v="40220.141949227931"/>
  </r>
  <r>
    <n v="13"/>
    <n v="13128"/>
    <s v="Metropolitana"/>
    <s v="Renca"/>
    <x v="4"/>
    <x v="4"/>
    <n v="1"/>
    <s v="Año"/>
    <n v="2"/>
    <s v="Violencia intrafamiliar"/>
    <s v="Si sufrió el año pasado"/>
    <n v="270107"/>
    <s v="Atenciones médicas"/>
    <n v="270107007"/>
    <s v="Violencia Intrafamiliar"/>
    <n v="38483.724222918499"/>
    <n v="27125.441494260314"/>
    <n v="24665.804938544436"/>
  </r>
  <r>
    <n v="13"/>
    <n v="13128"/>
    <s v="Metropolitana"/>
    <s v="Renca"/>
    <x v="4"/>
    <x v="4"/>
    <n v="2"/>
    <s v="Vida"/>
    <n v="2"/>
    <s v="Violencia intrafamiliar"/>
    <s v="No sufrió antes ni durante el año pasado"/>
    <n v="270107"/>
    <s v="Atenciones médicas"/>
    <n v="270107007"/>
    <s v="Violencia Intrafamiliar"/>
    <n v="17104.314424677828"/>
    <n v="53623.98578472052"/>
    <n v="37421.12243208052"/>
  </r>
  <r>
    <n v="13"/>
    <n v="13128"/>
    <s v="Metropolitana"/>
    <s v="Renca"/>
    <x v="4"/>
    <x v="4"/>
    <n v="2"/>
    <s v="Vida"/>
    <n v="2"/>
    <s v="Violencia intrafamiliar"/>
    <s v="Si sufrió antes o durante el año pasado"/>
    <n v="270107"/>
    <s v="Atenciones médicas"/>
    <n v="270107007"/>
    <s v="Violencia Intrafamiliar"/>
    <n v="42760.13057329016"/>
    <n v="44599.990959888084"/>
    <n v="27464.824455691847"/>
  </r>
  <r>
    <n v="13"/>
    <n v="13129"/>
    <s v="Metropolitana"/>
    <s v="San Joaquín"/>
    <x v="4"/>
    <x v="4"/>
    <n v="1"/>
    <s v="Año"/>
    <n v="2"/>
    <s v="Violencia intrafamiliar"/>
    <s v="No sufrió el año pasado"/>
    <n v="270107"/>
    <s v="Atenciones médicas"/>
    <n v="270107007"/>
    <s v="Violencia Intrafamiliar"/>
    <n v="52601.348051186869"/>
    <n v="19922.941535641949"/>
    <n v="22432.473373452089"/>
  </r>
  <r>
    <n v="13"/>
    <n v="13129"/>
    <s v="Metropolitana"/>
    <s v="San Joaquín"/>
    <x v="4"/>
    <x v="4"/>
    <n v="1"/>
    <s v="Año"/>
    <n v="2"/>
    <s v="Violencia intrafamiliar"/>
    <s v="Si sufrió el año pasado"/>
    <n v="270107"/>
    <s v="Atenciones médicas"/>
    <n v="270107007"/>
    <s v="Violencia Intrafamiliar"/>
    <n v="5976.3602617954475"/>
    <n v="0"/>
    <n v="2577.8430127451088"/>
  </r>
  <r>
    <n v="13"/>
    <n v="13129"/>
    <s v="Metropolitana"/>
    <s v="San Joaquín"/>
    <x v="4"/>
    <x v="4"/>
    <n v="2"/>
    <s v="Vida"/>
    <n v="2"/>
    <s v="Violencia intrafamiliar"/>
    <s v="No sufrió antes ni durante el año pasado"/>
    <n v="270107"/>
    <s v="Atenciones médicas"/>
    <n v="270107007"/>
    <s v="Violencia Intrafamiliar"/>
    <n v="18083.422877796231"/>
    <n v="9238.9755592788188"/>
    <n v="5535.9255805837738"/>
  </r>
  <r>
    <n v="13"/>
    <n v="13129"/>
    <s v="Metropolitana"/>
    <s v="San Joaquín"/>
    <x v="4"/>
    <x v="4"/>
    <n v="2"/>
    <s v="Vida"/>
    <n v="2"/>
    <s v="Violencia intrafamiliar"/>
    <s v="Si sufrió antes o durante el año pasado"/>
    <n v="270107"/>
    <s v="Atenciones médicas"/>
    <n v="270107007"/>
    <s v="Violencia Intrafamiliar"/>
    <n v="40494.285435186088"/>
    <n v="10683.965976363132"/>
    <n v="19474.390805613428"/>
  </r>
  <r>
    <n v="13"/>
    <n v="13130"/>
    <s v="Metropolitana"/>
    <s v="San Miguel"/>
    <x v="4"/>
    <x v="4"/>
    <n v="1"/>
    <s v="Año"/>
    <n v="2"/>
    <s v="Violencia intrafamiliar"/>
    <s v="No sufrió el año pasado"/>
    <n v="270107"/>
    <s v="Atenciones médicas"/>
    <n v="270107007"/>
    <s v="Violencia Intrafamiliar"/>
    <n v="37427.370030581042"/>
    <n v="59807.473813297955"/>
    <n v="30474.012180444533"/>
  </r>
  <r>
    <n v="13"/>
    <n v="13130"/>
    <s v="Metropolitana"/>
    <s v="San Miguel"/>
    <x v="4"/>
    <x v="4"/>
    <n v="1"/>
    <s v="Año"/>
    <n v="2"/>
    <s v="Violencia intrafamiliar"/>
    <s v="Si sufrió el año pasado"/>
    <n v="270107"/>
    <s v="Atenciones médicas"/>
    <n v="270107007"/>
    <s v="Violencia Intrafamiliar"/>
    <n v="14871.941896024466"/>
    <n v="26975.943856275066"/>
    <n v="11757.721262287645"/>
  </r>
  <r>
    <n v="13"/>
    <n v="13130"/>
    <s v="Metropolitana"/>
    <s v="San Miguel"/>
    <x v="4"/>
    <x v="4"/>
    <n v="2"/>
    <s v="Vida"/>
    <n v="2"/>
    <s v="Violencia intrafamiliar"/>
    <s v="No sufrió antes ni durante el año pasado"/>
    <n v="270107"/>
    <s v="Atenciones médicas"/>
    <n v="270107007"/>
    <s v="Violencia Intrafamiliar"/>
    <n v="33461.39143730887"/>
    <n v="38976.99942415941"/>
    <n v="27120.227580524315"/>
  </r>
  <r>
    <n v="13"/>
    <n v="13130"/>
    <s v="Metropolitana"/>
    <s v="San Miguel"/>
    <x v="4"/>
    <x v="4"/>
    <n v="2"/>
    <s v="Vida"/>
    <n v="2"/>
    <s v="Violencia intrafamiliar"/>
    <s v="Si sufrió antes o durante el año pasado"/>
    <n v="270107"/>
    <s v="Atenciones médicas"/>
    <n v="270107007"/>
    <s v="Violencia Intrafamiliar"/>
    <n v="18837.920489296637"/>
    <n v="47806.418245413617"/>
    <n v="15111.505862207865"/>
  </r>
  <r>
    <n v="13"/>
    <n v="13131"/>
    <s v="Metropolitana"/>
    <s v="San Ramón"/>
    <x v="4"/>
    <x v="4"/>
    <n v="1"/>
    <s v="Año"/>
    <n v="2"/>
    <s v="Violencia intrafamiliar"/>
    <s v="No sufrió el año pasado"/>
    <n v="270107"/>
    <s v="Atenciones médicas"/>
    <n v="270107007"/>
    <s v="Violencia Intrafamiliar"/>
    <n v="70118.669346994357"/>
    <n v="43818.855024774282"/>
    <n v="62582.434781061798"/>
  </r>
  <r>
    <n v="13"/>
    <n v="13131"/>
    <s v="Metropolitana"/>
    <s v="San Ramón"/>
    <x v="4"/>
    <x v="4"/>
    <n v="1"/>
    <s v="Año"/>
    <n v="2"/>
    <s v="Violencia intrafamiliar"/>
    <s v="Si sufrió el año pasado"/>
    <n v="270107"/>
    <s v="Atenciones médicas"/>
    <n v="270107007"/>
    <s v="Violencia Intrafamiliar"/>
    <n v="0"/>
    <n v="29233.555234939289"/>
    <n v="21858.625066392025"/>
  </r>
  <r>
    <n v="13"/>
    <n v="13131"/>
    <s v="Metropolitana"/>
    <s v="San Ramón"/>
    <x v="4"/>
    <x v="4"/>
    <n v="2"/>
    <s v="Vida"/>
    <n v="2"/>
    <s v="Violencia intrafamiliar"/>
    <s v="No sufrió antes ni durante el año pasado"/>
    <n v="270107"/>
    <s v="Atenciones médicas"/>
    <n v="270107007"/>
    <s v="Violencia Intrafamiliar"/>
    <n v="70118.669346994357"/>
    <n v="8277.9282046614717"/>
    <n v="50708.990120053328"/>
  </r>
  <r>
    <n v="13"/>
    <n v="13131"/>
    <s v="Metropolitana"/>
    <s v="San Ramón"/>
    <x v="4"/>
    <x v="4"/>
    <n v="2"/>
    <s v="Vida"/>
    <n v="2"/>
    <s v="Violencia intrafamiliar"/>
    <s v="Si sufrió antes o durante el año pasado"/>
    <n v="270107"/>
    <s v="Atenciones médicas"/>
    <n v="270107007"/>
    <s v="Violencia Intrafamiliar"/>
    <n v="0"/>
    <n v="64774.482055052104"/>
    <n v="33732.069727400492"/>
  </r>
  <r>
    <n v="13"/>
    <n v="13132"/>
    <s v="Metropolitana"/>
    <s v="Vitacura"/>
    <x v="4"/>
    <x v="4"/>
    <n v="1"/>
    <s v="Año"/>
    <n v="2"/>
    <s v="Violencia intrafamiliar"/>
    <s v="No sufrió el año pasado"/>
    <n v="270107"/>
    <s v="Atenciones médicas"/>
    <n v="270107007"/>
    <s v="Violencia Intrafamiliar"/>
    <n v="67257.437980047675"/>
    <n v="47251.86832257465"/>
    <n v="50549.26691961303"/>
  </r>
  <r>
    <n v="13"/>
    <n v="13132"/>
    <s v="Metropolitana"/>
    <s v="Vitacura"/>
    <x v="4"/>
    <x v="4"/>
    <n v="1"/>
    <s v="Año"/>
    <n v="2"/>
    <s v="Violencia intrafamiliar"/>
    <s v="Si sufrió el año pasado"/>
    <n v="270107"/>
    <s v="Atenciones médicas"/>
    <n v="270107007"/>
    <s v="Violencia Intrafamiliar"/>
    <n v="7206.2328948530057"/>
    <n v="16199.291142217729"/>
    <n v="0"/>
  </r>
  <r>
    <n v="13"/>
    <n v="13132"/>
    <s v="Metropolitana"/>
    <s v="Vitacura"/>
    <x v="4"/>
    <x v="4"/>
    <n v="2"/>
    <s v="Vida"/>
    <n v="2"/>
    <s v="Violencia intrafamiliar"/>
    <s v="No sufrió antes ni durante el año pasado"/>
    <n v="270107"/>
    <s v="Atenciones médicas"/>
    <n v="270107007"/>
    <s v="Violencia Intrafamiliar"/>
    <n v="67257.437980047675"/>
    <n v="39335.455521924756"/>
    <n v="44784.273109067108"/>
  </r>
  <r>
    <n v="13"/>
    <n v="13132"/>
    <s v="Metropolitana"/>
    <s v="Vitacura"/>
    <x v="4"/>
    <x v="4"/>
    <n v="2"/>
    <s v="Vida"/>
    <n v="2"/>
    <s v="Violencia intrafamiliar"/>
    <s v="Si sufrió antes o durante el año pasado"/>
    <n v="270107"/>
    <s v="Atenciones médicas"/>
    <n v="270107007"/>
    <s v="Violencia Intrafamiliar"/>
    <n v="7206.2328948530057"/>
    <n v="24115.703942867633"/>
    <n v="5764.9938105459214"/>
  </r>
  <r>
    <n v="13"/>
    <n v="13201"/>
    <s v="Metropolitana"/>
    <s v="Puente Alto"/>
    <x v="4"/>
    <x v="4"/>
    <n v="1"/>
    <s v="Año"/>
    <n v="2"/>
    <s v="Violencia intrafamiliar"/>
    <s v="No sufrió el año pasado"/>
    <n v="270107"/>
    <s v="Atenciones médicas"/>
    <n v="270107007"/>
    <s v="Violencia Intrafamiliar"/>
    <n v="38667.251205611574"/>
    <n v="60502.021964256201"/>
    <n v="35267.785828046923"/>
  </r>
  <r>
    <n v="13"/>
    <n v="13201"/>
    <s v="Metropolitana"/>
    <s v="Puente Alto"/>
    <x v="4"/>
    <x v="4"/>
    <n v="1"/>
    <s v="Año"/>
    <n v="2"/>
    <s v="Violencia intrafamiliar"/>
    <s v="Si sufrió el año pasado"/>
    <n v="270107"/>
    <s v="Atenciones médicas"/>
    <n v="270107007"/>
    <s v="Violencia Intrafamiliar"/>
    <n v="18970.327851581485"/>
    <n v="24462.692927456483"/>
    <n v="9742.5757795937807"/>
  </r>
  <r>
    <n v="13"/>
    <n v="13201"/>
    <s v="Metropolitana"/>
    <s v="Puente Alto"/>
    <x v="4"/>
    <x v="4"/>
    <n v="2"/>
    <s v="Vida"/>
    <n v="2"/>
    <s v="Violencia intrafamiliar"/>
    <s v="No sufrió antes ni durante el año pasado"/>
    <n v="270107"/>
    <s v="Atenciones médicas"/>
    <n v="270107007"/>
    <s v="Violencia Intrafamiliar"/>
    <n v="36566.989182631034"/>
    <n v="40359.897215644029"/>
    <n v="24794.278938600099"/>
  </r>
  <r>
    <n v="13"/>
    <n v="13201"/>
    <s v="Metropolitana"/>
    <s v="Puente Alto"/>
    <x v="4"/>
    <x v="4"/>
    <n v="2"/>
    <s v="Vida"/>
    <n v="2"/>
    <s v="Violencia intrafamiliar"/>
    <s v="Si sufrió antes o durante el año pasado"/>
    <n v="270107"/>
    <s v="Atenciones médicas"/>
    <n v="270107007"/>
    <s v="Violencia Intrafamiliar"/>
    <n v="21070.589874562022"/>
    <n v="44604.817676068611"/>
    <n v="20216.082669040607"/>
  </r>
  <r>
    <n v="13"/>
    <n v="13202"/>
    <s v="Metropolitana"/>
    <s v="Pirque"/>
    <x v="4"/>
    <x v="4"/>
    <n v="1"/>
    <s v="Año"/>
    <n v="2"/>
    <s v="Violencia intrafamiliar"/>
    <s v="No sufrió el año pasado"/>
    <n v="270107"/>
    <s v="Atenciones médicas"/>
    <n v="270107007"/>
    <s v="Violencia Intrafamiliar"/>
    <n v="0"/>
    <n v="0"/>
    <n v="114944.59873874919"/>
  </r>
  <r>
    <n v="13"/>
    <n v="13202"/>
    <s v="Metropolitana"/>
    <s v="Pirque"/>
    <x v="4"/>
    <x v="4"/>
    <n v="1"/>
    <s v="Año"/>
    <n v="2"/>
    <s v="Violencia intrafamiliar"/>
    <s v="Si sufrió el año pasado"/>
    <n v="270107"/>
    <s v="Atenciones médicas"/>
    <n v="270107007"/>
    <s v="Violencia Intrafamiliar"/>
    <n v="0"/>
    <n v="0"/>
    <n v="57888.407954146329"/>
  </r>
  <r>
    <n v="13"/>
    <n v="13202"/>
    <s v="Metropolitana"/>
    <s v="Pirque"/>
    <x v="4"/>
    <x v="4"/>
    <n v="2"/>
    <s v="Vida"/>
    <n v="2"/>
    <s v="Violencia intrafamiliar"/>
    <s v="No sufrió antes ni durante el año pasado"/>
    <n v="270107"/>
    <s v="Atenciones médicas"/>
    <n v="270107007"/>
    <s v="Violencia Intrafamiliar"/>
    <n v="0"/>
    <n v="0"/>
    <n v="96491.1490968289"/>
  </r>
  <r>
    <n v="13"/>
    <n v="13202"/>
    <s v="Metropolitana"/>
    <s v="Pirque"/>
    <x v="4"/>
    <x v="4"/>
    <n v="2"/>
    <s v="Vida"/>
    <n v="2"/>
    <s v="Violencia intrafamiliar"/>
    <s v="Si sufrió antes o durante el año pasado"/>
    <n v="270107"/>
    <s v="Atenciones médicas"/>
    <n v="270107007"/>
    <s v="Violencia Intrafamiliar"/>
    <n v="0"/>
    <n v="0"/>
    <n v="76341.857596066649"/>
  </r>
  <r>
    <n v="13"/>
    <n v="13203"/>
    <s v="Metropolitana"/>
    <s v="San José de Maipo"/>
    <x v="4"/>
    <x v="4"/>
    <n v="1"/>
    <s v="Año"/>
    <n v="2"/>
    <s v="Violencia intrafamiliar"/>
    <s v="No sufrió el año pasado"/>
    <n v="270107"/>
    <s v="Atenciones médicas"/>
    <n v="270107007"/>
    <s v="Violencia Intrafamiliar"/>
    <n v="0"/>
    <n v="148441.98618275052"/>
    <n v="98563.769280656546"/>
  </r>
  <r>
    <n v="13"/>
    <n v="13203"/>
    <s v="Metropolitana"/>
    <s v="San José de Maipo"/>
    <x v="4"/>
    <x v="4"/>
    <n v="2"/>
    <s v="Vida"/>
    <n v="2"/>
    <s v="Violencia intrafamiliar"/>
    <s v="No sufrió antes ni durante el año pasado"/>
    <n v="270107"/>
    <s v="Atenciones médicas"/>
    <n v="270107007"/>
    <s v="Violencia Intrafamiliar"/>
    <n v="0"/>
    <n v="148441.98618275052"/>
    <n v="84138.970243725926"/>
  </r>
  <r>
    <n v="13"/>
    <n v="13203"/>
    <s v="Metropolitana"/>
    <s v="San José de Maipo"/>
    <x v="4"/>
    <x v="4"/>
    <n v="2"/>
    <s v="Vida"/>
    <n v="2"/>
    <s v="Violencia intrafamiliar"/>
    <s v="Si sufrió antes o durante el año pasado"/>
    <n v="270107"/>
    <s v="Atenciones médicas"/>
    <n v="270107007"/>
    <s v="Violencia Intrafamiliar"/>
    <n v="0"/>
    <n v="0"/>
    <n v="14424.799036930608"/>
  </r>
  <r>
    <n v="13"/>
    <n v="13301"/>
    <s v="Metropolitana"/>
    <s v="Colina"/>
    <x v="4"/>
    <x v="4"/>
    <n v="1"/>
    <s v="Año"/>
    <n v="2"/>
    <s v="Violencia intrafamiliar"/>
    <s v="No sufrió el año pasado"/>
    <n v="270107"/>
    <s v="Atenciones médicas"/>
    <n v="270107007"/>
    <s v="Violencia Intrafamiliar"/>
    <n v="31098.255079605169"/>
    <n v="43602.692991386248"/>
    <n v="63228.946497303907"/>
  </r>
  <r>
    <n v="13"/>
    <n v="13301"/>
    <s v="Metropolitana"/>
    <s v="Colina"/>
    <x v="4"/>
    <x v="4"/>
    <n v="1"/>
    <s v="Año"/>
    <n v="2"/>
    <s v="Violencia intrafamiliar"/>
    <s v="Si sufrió el año pasado"/>
    <n v="270107"/>
    <s v="Atenciones médicas"/>
    <n v="270107007"/>
    <s v="Violencia Intrafamiliar"/>
    <n v="0"/>
    <n v="6633.3111093945799"/>
    <n v="10289.310895840692"/>
  </r>
  <r>
    <n v="13"/>
    <n v="13301"/>
    <s v="Metropolitana"/>
    <s v="Colina"/>
    <x v="4"/>
    <x v="4"/>
    <n v="2"/>
    <s v="Vida"/>
    <n v="2"/>
    <s v="Violencia intrafamiliar"/>
    <s v="No sufrió antes ni durante el año pasado"/>
    <n v="270107"/>
    <s v="Atenciones médicas"/>
    <n v="270107007"/>
    <s v="Violencia Intrafamiliar"/>
    <n v="31098.255079605169"/>
    <n v="30160.045894724033"/>
    <n v="43238.222155102449"/>
  </r>
  <r>
    <n v="13"/>
    <n v="13301"/>
    <s v="Metropolitana"/>
    <s v="Colina"/>
    <x v="4"/>
    <x v="4"/>
    <n v="2"/>
    <s v="Vida"/>
    <n v="2"/>
    <s v="Violencia intrafamiliar"/>
    <s v="Si sufrió antes o durante el año pasado"/>
    <n v="270107"/>
    <s v="Atenciones médicas"/>
    <n v="270107007"/>
    <s v="Violencia Intrafamiliar"/>
    <n v="0"/>
    <n v="20075.958206056795"/>
    <n v="30280.035238042168"/>
  </r>
  <r>
    <n v="13"/>
    <n v="13302"/>
    <s v="Metropolitana"/>
    <s v="Lampa"/>
    <x v="4"/>
    <x v="4"/>
    <n v="1"/>
    <s v="Año"/>
    <n v="2"/>
    <s v="Violencia intrafamiliar"/>
    <s v="No sufrió el año pasado"/>
    <n v="270107"/>
    <s v="Atenciones médicas"/>
    <n v="270107007"/>
    <s v="Violencia Intrafamiliar"/>
    <n v="15521.388482761873"/>
    <n v="18585.631586954347"/>
    <n v="19790.997884825822"/>
  </r>
  <r>
    <n v="13"/>
    <n v="13302"/>
    <s v="Metropolitana"/>
    <s v="Lampa"/>
    <x v="4"/>
    <x v="4"/>
    <n v="1"/>
    <s v="Año"/>
    <n v="2"/>
    <s v="Violencia intrafamiliar"/>
    <s v="Si sufrió el año pasado"/>
    <n v="270107"/>
    <s v="Atenciones médicas"/>
    <n v="270107007"/>
    <s v="Violencia Intrafamiliar"/>
    <n v="5173.7961609206241"/>
    <n v="0"/>
    <n v="3573.5763103504305"/>
  </r>
  <r>
    <n v="13"/>
    <n v="13302"/>
    <s v="Metropolitana"/>
    <s v="Lampa"/>
    <x v="4"/>
    <x v="4"/>
    <n v="2"/>
    <s v="Vida"/>
    <n v="2"/>
    <s v="Violencia intrafamiliar"/>
    <s v="No sufrió antes ni durante el año pasado"/>
    <n v="270107"/>
    <s v="Atenciones médicas"/>
    <n v="270107007"/>
    <s v="Violencia Intrafamiliar"/>
    <n v="5173.7961609206241"/>
    <n v="8618.8174411113014"/>
    <n v="19790.997884825822"/>
  </r>
  <r>
    <n v="13"/>
    <n v="13302"/>
    <s v="Metropolitana"/>
    <s v="Lampa"/>
    <x v="4"/>
    <x v="4"/>
    <n v="2"/>
    <s v="Vida"/>
    <n v="2"/>
    <s v="Violencia intrafamiliar"/>
    <s v="Si sufrió antes o durante el año pasado"/>
    <n v="270107"/>
    <s v="Atenciones médicas"/>
    <n v="270107007"/>
    <s v="Violencia Intrafamiliar"/>
    <n v="15521.388482761873"/>
    <n v="9966.8141458430455"/>
    <n v="3573.5763103504305"/>
  </r>
  <r>
    <n v="13"/>
    <n v="13303"/>
    <s v="Metropolitana"/>
    <s v="Tiltil"/>
    <x v="4"/>
    <x v="4"/>
    <n v="1"/>
    <s v="Año"/>
    <n v="2"/>
    <s v="Violencia intrafamiliar"/>
    <s v="No sufrió el año pasado"/>
    <n v="270107"/>
    <s v="Atenciones médicas"/>
    <n v="270107007"/>
    <s v="Violencia Intrafamiliar"/>
    <n v="0"/>
    <n v="88691.292105963788"/>
    <n v="0"/>
  </r>
  <r>
    <n v="13"/>
    <n v="13303"/>
    <s v="Metropolitana"/>
    <s v="Tiltil"/>
    <x v="4"/>
    <x v="4"/>
    <n v="2"/>
    <s v="Vida"/>
    <n v="2"/>
    <s v="Violencia intrafamiliar"/>
    <s v="No sufrió antes ni durante el año pasado"/>
    <n v="270107"/>
    <s v="Atenciones médicas"/>
    <n v="270107007"/>
    <s v="Violencia Intrafamiliar"/>
    <n v="0"/>
    <n v="61420.984796884499"/>
    <n v="0"/>
  </r>
  <r>
    <n v="13"/>
    <n v="13303"/>
    <s v="Metropolitana"/>
    <s v="Tiltil"/>
    <x v="4"/>
    <x v="4"/>
    <n v="2"/>
    <s v="Vida"/>
    <n v="2"/>
    <s v="Violencia intrafamiliar"/>
    <s v="Si sufrió antes o durante el año pasado"/>
    <n v="270107"/>
    <s v="Atenciones médicas"/>
    <n v="270107007"/>
    <s v="Violencia Intrafamiliar"/>
    <n v="0"/>
    <n v="27270.307309079286"/>
    <n v="0"/>
  </r>
  <r>
    <n v="13"/>
    <n v="13401"/>
    <s v="Metropolitana"/>
    <s v="San Bernardo"/>
    <x v="4"/>
    <x v="4"/>
    <n v="1"/>
    <s v="Año"/>
    <n v="2"/>
    <s v="Violencia intrafamiliar"/>
    <s v="No sufrió el año pasado"/>
    <n v="270107"/>
    <s v="Atenciones médicas"/>
    <n v="270107007"/>
    <s v="Violencia Intrafamiliar"/>
    <n v="47734.724585876771"/>
    <n v="54997.765808762852"/>
    <n v="87531.679291241671"/>
  </r>
  <r>
    <n v="13"/>
    <n v="13401"/>
    <s v="Metropolitana"/>
    <s v="San Bernardo"/>
    <x v="4"/>
    <x v="4"/>
    <n v="1"/>
    <s v="Año"/>
    <n v="2"/>
    <s v="Violencia intrafamiliar"/>
    <s v="Si sufrió el año pasado"/>
    <n v="270107"/>
    <s v="Atenciones médicas"/>
    <n v="270107007"/>
    <s v="Violencia Intrafamiliar"/>
    <n v="5941.9537548705885"/>
    <n v="34713.633283678639"/>
    <n v="15647.558641122472"/>
  </r>
  <r>
    <n v="13"/>
    <n v="13401"/>
    <s v="Metropolitana"/>
    <s v="San Bernardo"/>
    <x v="4"/>
    <x v="4"/>
    <n v="2"/>
    <s v="Vida"/>
    <n v="2"/>
    <s v="Violencia intrafamiliar"/>
    <s v="No sufrió antes ni durante el año pasado"/>
    <n v="270107"/>
    <s v="Atenciones médicas"/>
    <n v="270107007"/>
    <s v="Violencia Intrafamiliar"/>
    <n v="39713.776948399689"/>
    <n v="22902.545838957853"/>
    <n v="60312.153575764321"/>
  </r>
  <r>
    <n v="13"/>
    <n v="13401"/>
    <s v="Metropolitana"/>
    <s v="San Bernardo"/>
    <x v="4"/>
    <x v="4"/>
    <n v="2"/>
    <s v="Vida"/>
    <n v="2"/>
    <s v="Violencia intrafamiliar"/>
    <s v="Si sufrió antes o durante el año pasado"/>
    <n v="270107"/>
    <s v="Atenciones médicas"/>
    <n v="270107007"/>
    <s v="Violencia Intrafamiliar"/>
    <n v="13962.901392347672"/>
    <n v="66808.853253483612"/>
    <n v="42867.0843565998"/>
  </r>
  <r>
    <n v="13"/>
    <n v="13402"/>
    <s v="Metropolitana"/>
    <s v="Buin"/>
    <x v="4"/>
    <x v="4"/>
    <n v="1"/>
    <s v="Año"/>
    <n v="2"/>
    <s v="Violencia intrafamiliar"/>
    <s v="No sufrió el año pasado"/>
    <n v="270107"/>
    <s v="Atenciones médicas"/>
    <n v="270107007"/>
    <s v="Violencia Intrafamiliar"/>
    <n v="30173.465829846584"/>
    <n v="47544.287881921577"/>
    <n v="71935.280295259043"/>
  </r>
  <r>
    <n v="13"/>
    <n v="13402"/>
    <s v="Metropolitana"/>
    <s v="Buin"/>
    <x v="4"/>
    <x v="4"/>
    <n v="1"/>
    <s v="Año"/>
    <n v="2"/>
    <s v="Violencia intrafamiliar"/>
    <s v="Si sufrió el año pasado"/>
    <n v="270107"/>
    <s v="Atenciones médicas"/>
    <n v="270107007"/>
    <s v="Violencia Intrafamiliar"/>
    <n v="9220.2754532775452"/>
    <n v="10750.956942165334"/>
    <n v="8989.3979231598132"/>
  </r>
  <r>
    <n v="13"/>
    <n v="13402"/>
    <s v="Metropolitana"/>
    <s v="Buin"/>
    <x v="4"/>
    <x v="4"/>
    <n v="2"/>
    <s v="Vida"/>
    <n v="2"/>
    <s v="Violencia intrafamiliar"/>
    <s v="No sufrió antes ni durante el año pasado"/>
    <n v="270107"/>
    <s v="Atenciones médicas"/>
    <n v="270107007"/>
    <s v="Violencia Intrafamiliar"/>
    <n v="13829.323570432358"/>
    <n v="22035.458338260894"/>
    <n v="40876.409911139119"/>
  </r>
  <r>
    <n v="13"/>
    <n v="13402"/>
    <s v="Metropolitana"/>
    <s v="Buin"/>
    <x v="4"/>
    <x v="4"/>
    <n v="2"/>
    <s v="Vida"/>
    <n v="2"/>
    <s v="Violencia intrafamiliar"/>
    <s v="Si sufrió antes o durante el año pasado"/>
    <n v="270107"/>
    <s v="Atenciones médicas"/>
    <n v="270107007"/>
    <s v="Violencia Intrafamiliar"/>
    <n v="25564.417712691771"/>
    <n v="36259.786485826015"/>
    <n v="40048.268307279737"/>
  </r>
  <r>
    <n v="13"/>
    <n v="13403"/>
    <s v="Metropolitana"/>
    <s v="Calera De Tango"/>
    <x v="4"/>
    <x v="4"/>
    <n v="1"/>
    <s v="Año"/>
    <n v="2"/>
    <s v="Violencia intrafamiliar"/>
    <s v="No sufrió el año pasado"/>
    <n v="270107"/>
    <s v="Atenciones médicas"/>
    <n v="270107007"/>
    <s v="Violencia Intrafamiliar"/>
    <n v="0"/>
    <n v="56063.250873384299"/>
    <n v="0"/>
  </r>
  <r>
    <n v="13"/>
    <n v="13403"/>
    <s v="Metropolitana"/>
    <s v="Calera De Tango"/>
    <x v="4"/>
    <x v="4"/>
    <n v="1"/>
    <s v="Año"/>
    <n v="2"/>
    <s v="Violencia intrafamiliar"/>
    <s v="Si sufrió el año pasado"/>
    <n v="270107"/>
    <s v="Atenciones médicas"/>
    <n v="270107007"/>
    <s v="Violencia Intrafamiliar"/>
    <n v="0"/>
    <n v="20565.522204673267"/>
    <n v="0"/>
  </r>
  <r>
    <n v="13"/>
    <n v="13403"/>
    <s v="Metropolitana"/>
    <s v="Calera De Tango"/>
    <x v="4"/>
    <x v="4"/>
    <n v="2"/>
    <s v="Vida"/>
    <n v="2"/>
    <s v="Violencia intrafamiliar"/>
    <s v="No sufrió antes ni durante el año pasado"/>
    <n v="270107"/>
    <s v="Atenciones médicas"/>
    <n v="270107007"/>
    <s v="Violencia Intrafamiliar"/>
    <n v="0"/>
    <n v="56063.250873384299"/>
    <n v="0"/>
  </r>
  <r>
    <n v="13"/>
    <n v="13403"/>
    <s v="Metropolitana"/>
    <s v="Calera De Tango"/>
    <x v="4"/>
    <x v="4"/>
    <n v="2"/>
    <s v="Vida"/>
    <n v="2"/>
    <s v="Violencia intrafamiliar"/>
    <s v="Si sufrió antes o durante el año pasado"/>
    <n v="270107"/>
    <s v="Atenciones médicas"/>
    <n v="270107007"/>
    <s v="Violencia Intrafamiliar"/>
    <n v="0"/>
    <n v="20565.522204673267"/>
    <n v="0"/>
  </r>
  <r>
    <n v="13"/>
    <n v="13404"/>
    <s v="Metropolitana"/>
    <s v="Paine"/>
    <x v="4"/>
    <x v="4"/>
    <n v="1"/>
    <s v="Año"/>
    <n v="2"/>
    <s v="Violencia intrafamiliar"/>
    <s v="No sufrió el año pasado"/>
    <n v="270107"/>
    <s v="Atenciones médicas"/>
    <n v="270107007"/>
    <s v="Violencia Intrafamiliar"/>
    <n v="29545.519960855425"/>
    <n v="20555.628305374295"/>
    <n v="55961.172327520617"/>
  </r>
  <r>
    <n v="13"/>
    <n v="13404"/>
    <s v="Metropolitana"/>
    <s v="Paine"/>
    <x v="4"/>
    <x v="4"/>
    <n v="1"/>
    <s v="Año"/>
    <n v="2"/>
    <s v="Violencia intrafamiliar"/>
    <s v="Si sufrió el año pasado"/>
    <n v="270107"/>
    <s v="Atenciones médicas"/>
    <n v="270107007"/>
    <s v="Violencia Intrafamiliar"/>
    <n v="0"/>
    <n v="7166.9340140852928"/>
    <n v="0"/>
  </r>
  <r>
    <n v="13"/>
    <n v="13404"/>
    <s v="Metropolitana"/>
    <s v="Paine"/>
    <x v="4"/>
    <x v="4"/>
    <n v="2"/>
    <s v="Vida"/>
    <n v="2"/>
    <s v="Violencia intrafamiliar"/>
    <s v="No sufrió antes ni durante el año pasado"/>
    <n v="270107"/>
    <s v="Atenciones médicas"/>
    <n v="270107007"/>
    <s v="Violencia Intrafamiliar"/>
    <n v="29545.519960855425"/>
    <n v="8534.6128131228343"/>
    <n v="38028.105241611862"/>
  </r>
  <r>
    <n v="13"/>
    <n v="13404"/>
    <s v="Metropolitana"/>
    <s v="Paine"/>
    <x v="4"/>
    <x v="4"/>
    <n v="2"/>
    <s v="Vida"/>
    <n v="2"/>
    <s v="Violencia intrafamiliar"/>
    <s v="Si sufrió antes o durante el año pasado"/>
    <n v="270107"/>
    <s v="Atenciones médicas"/>
    <n v="270107007"/>
    <s v="Violencia Intrafamiliar"/>
    <n v="0"/>
    <n v="19187.949506336754"/>
    <n v="17933.067085908759"/>
  </r>
  <r>
    <n v="13"/>
    <n v="13501"/>
    <s v="Metropolitana"/>
    <s v="Melipilla"/>
    <x v="4"/>
    <x v="4"/>
    <n v="1"/>
    <s v="Año"/>
    <n v="2"/>
    <s v="Violencia intrafamiliar"/>
    <s v="No sufrió el año pasado"/>
    <n v="270107"/>
    <s v="Atenciones médicas"/>
    <n v="270107007"/>
    <s v="Violencia Intrafamiliar"/>
    <n v="13213.048731373339"/>
    <n v="40470.821887399943"/>
    <n v="13543.84082095114"/>
  </r>
  <r>
    <n v="13"/>
    <n v="13501"/>
    <s v="Metropolitana"/>
    <s v="Melipilla"/>
    <x v="4"/>
    <x v="4"/>
    <n v="1"/>
    <s v="Año"/>
    <n v="2"/>
    <s v="Violencia intrafamiliar"/>
    <s v="Si sufrió el año pasado"/>
    <n v="270107"/>
    <s v="Atenciones médicas"/>
    <n v="270107007"/>
    <s v="Violencia Intrafamiliar"/>
    <n v="19969.391864679823"/>
    <n v="5401.3312547942542"/>
    <n v="1895.373860686427"/>
  </r>
  <r>
    <n v="13"/>
    <n v="13501"/>
    <s v="Metropolitana"/>
    <s v="Melipilla"/>
    <x v="4"/>
    <x v="4"/>
    <n v="2"/>
    <s v="Vida"/>
    <n v="2"/>
    <s v="Violencia intrafamiliar"/>
    <s v="No sufrió antes ni durante el año pasado"/>
    <n v="270107"/>
    <s v="Atenciones médicas"/>
    <n v="270107007"/>
    <s v="Violencia Intrafamiliar"/>
    <n v="13213.048731373339"/>
    <n v="31622.27879039379"/>
    <n v="13543.84082095114"/>
  </r>
  <r>
    <n v="13"/>
    <n v="13501"/>
    <s v="Metropolitana"/>
    <s v="Melipilla"/>
    <x v="4"/>
    <x v="4"/>
    <n v="2"/>
    <s v="Vida"/>
    <n v="2"/>
    <s v="Violencia intrafamiliar"/>
    <s v="Si sufrió antes o durante el año pasado"/>
    <n v="270107"/>
    <s v="Atenciones médicas"/>
    <n v="270107007"/>
    <s v="Violencia Intrafamiliar"/>
    <n v="19969.391864679823"/>
    <n v="14249.874351800401"/>
    <n v="1895.373860686427"/>
  </r>
  <r>
    <n v="13"/>
    <n v="13601"/>
    <s v="Metropolitana"/>
    <s v="Talagante"/>
    <x v="4"/>
    <x v="4"/>
    <n v="1"/>
    <s v="Año"/>
    <n v="2"/>
    <s v="Violencia intrafamiliar"/>
    <s v="No sufrió el año pasado"/>
    <n v="270107"/>
    <s v="Atenciones médicas"/>
    <n v="270107007"/>
    <s v="Violencia Intrafamiliar"/>
    <n v="45111.260957518542"/>
    <n v="19634.928225223044"/>
    <n v="20356.315664095549"/>
  </r>
  <r>
    <n v="13"/>
    <n v="13601"/>
    <s v="Metropolitana"/>
    <s v="Talagante"/>
    <x v="4"/>
    <x v="4"/>
    <n v="1"/>
    <s v="Año"/>
    <n v="2"/>
    <s v="Violencia intrafamiliar"/>
    <s v="Si sufrió el año pasado"/>
    <n v="270107"/>
    <s v="Atenciones médicas"/>
    <n v="270107007"/>
    <s v="Violencia Intrafamiliar"/>
    <n v="0"/>
    <n v="9215.8948897220325"/>
    <n v="5500.9847149253237"/>
  </r>
  <r>
    <n v="13"/>
    <n v="13601"/>
    <s v="Metropolitana"/>
    <s v="Talagante"/>
    <x v="4"/>
    <x v="4"/>
    <n v="2"/>
    <s v="Vida"/>
    <n v="2"/>
    <s v="Violencia intrafamiliar"/>
    <s v="No sufrió antes ni durante el año pasado"/>
    <n v="270107"/>
    <s v="Atenciones médicas"/>
    <n v="270107007"/>
    <s v="Violencia Intrafamiliar"/>
    <n v="45111.260957518542"/>
    <n v="11836.354998859231"/>
    <n v="13347.219890954835"/>
  </r>
  <r>
    <n v="13"/>
    <n v="13601"/>
    <s v="Metropolitana"/>
    <s v="Talagante"/>
    <x v="4"/>
    <x v="4"/>
    <n v="2"/>
    <s v="Vida"/>
    <n v="2"/>
    <s v="Violencia intrafamiliar"/>
    <s v="Si sufrió antes o durante el año pasado"/>
    <n v="270107"/>
    <s v="Atenciones médicas"/>
    <n v="270107007"/>
    <s v="Violencia Intrafamiliar"/>
    <n v="0"/>
    <n v="17014.468116085849"/>
    <n v="12510.080488066042"/>
  </r>
  <r>
    <n v="13"/>
    <n v="13602"/>
    <s v="Metropolitana"/>
    <s v="El Monte"/>
    <x v="4"/>
    <x v="4"/>
    <n v="1"/>
    <s v="Año"/>
    <n v="2"/>
    <s v="Violencia intrafamiliar"/>
    <s v="No sufrió el año pasado"/>
    <n v="270107"/>
    <s v="Atenciones médicas"/>
    <n v="270107007"/>
    <s v="Violencia Intrafamiliar"/>
    <n v="0"/>
    <n v="0"/>
    <n v="85466.533191991897"/>
  </r>
  <r>
    <n v="13"/>
    <n v="13602"/>
    <s v="Metropolitana"/>
    <s v="El Monte"/>
    <x v="4"/>
    <x v="4"/>
    <n v="1"/>
    <s v="Año"/>
    <n v="2"/>
    <s v="Violencia intrafamiliar"/>
    <s v="Si sufrió el año pasado"/>
    <n v="270107"/>
    <s v="Atenciones médicas"/>
    <n v="270107007"/>
    <s v="Violencia Intrafamiliar"/>
    <n v="0"/>
    <n v="0"/>
    <n v="44447.698901791315"/>
  </r>
  <r>
    <n v="13"/>
    <n v="13602"/>
    <s v="Metropolitana"/>
    <s v="El Monte"/>
    <x v="4"/>
    <x v="4"/>
    <n v="2"/>
    <s v="Vida"/>
    <n v="2"/>
    <s v="Violencia intrafamiliar"/>
    <s v="No sufrió antes ni durante el año pasado"/>
    <n v="270107"/>
    <s v="Atenciones médicas"/>
    <n v="270107007"/>
    <s v="Violencia Intrafamiliar"/>
    <n v="0"/>
    <n v="0"/>
    <n v="66894.115305169587"/>
  </r>
  <r>
    <n v="13"/>
    <n v="13602"/>
    <s v="Metropolitana"/>
    <s v="El Monte"/>
    <x v="4"/>
    <x v="4"/>
    <n v="2"/>
    <s v="Vida"/>
    <n v="2"/>
    <s v="Violencia intrafamiliar"/>
    <s v="Si sufrió antes o durante el año pasado"/>
    <n v="270107"/>
    <s v="Atenciones médicas"/>
    <n v="270107007"/>
    <s v="Violencia Intrafamiliar"/>
    <n v="0"/>
    <n v="0"/>
    <n v="63020.116788613632"/>
  </r>
  <r>
    <n v="13"/>
    <n v="13603"/>
    <s v="Metropolitana"/>
    <s v="Isla de Maipo"/>
    <x v="4"/>
    <x v="4"/>
    <n v="1"/>
    <s v="Año"/>
    <n v="2"/>
    <s v="Violencia intrafamiliar"/>
    <s v="No sufrió el año pasado"/>
    <n v="270107"/>
    <s v="Atenciones médicas"/>
    <n v="270107007"/>
    <s v="Violencia Intrafamiliar"/>
    <n v="0"/>
    <n v="105152.94742804965"/>
    <n v="98597.549708339837"/>
  </r>
  <r>
    <n v="13"/>
    <n v="13603"/>
    <s v="Metropolitana"/>
    <s v="Isla de Maipo"/>
    <x v="4"/>
    <x v="4"/>
    <n v="1"/>
    <s v="Año"/>
    <n v="2"/>
    <s v="Violencia intrafamiliar"/>
    <s v="Si sufrió el año pasado"/>
    <n v="270107"/>
    <s v="Atenciones médicas"/>
    <n v="270107007"/>
    <s v="Violencia Intrafamiliar"/>
    <n v="0"/>
    <n v="8304.4427035026038"/>
    <n v="18534.827467048428"/>
  </r>
  <r>
    <n v="13"/>
    <n v="13603"/>
    <s v="Metropolitana"/>
    <s v="Isla de Maipo"/>
    <x v="4"/>
    <x v="4"/>
    <n v="2"/>
    <s v="Vida"/>
    <n v="2"/>
    <s v="Violencia intrafamiliar"/>
    <s v="No sufrió antes ni durante el año pasado"/>
    <n v="270107"/>
    <s v="Atenciones médicas"/>
    <n v="270107007"/>
    <s v="Violencia Intrafamiliar"/>
    <n v="0"/>
    <n v="62559.76366826117"/>
    <n v="77997.220093621596"/>
  </r>
  <r>
    <n v="13"/>
    <n v="13603"/>
    <s v="Metropolitana"/>
    <s v="Isla de Maipo"/>
    <x v="4"/>
    <x v="4"/>
    <n v="2"/>
    <s v="Vida"/>
    <n v="2"/>
    <s v="Violencia intrafamiliar"/>
    <s v="Si sufrió antes o durante el año pasado"/>
    <n v="270107"/>
    <s v="Atenciones médicas"/>
    <n v="270107007"/>
    <s v="Violencia Intrafamiliar"/>
    <n v="0"/>
    <n v="50897.626463291082"/>
    <n v="39135.15708176668"/>
  </r>
  <r>
    <n v="13"/>
    <n v="13604"/>
    <s v="Metropolitana"/>
    <s v="Padre Hurtado"/>
    <x v="4"/>
    <x v="4"/>
    <n v="1"/>
    <s v="Año"/>
    <n v="2"/>
    <s v="Violencia intrafamiliar"/>
    <s v="No sufrió el año pasado"/>
    <n v="270107"/>
    <s v="Atenciones médicas"/>
    <n v="270107007"/>
    <s v="Violencia Intrafamiliar"/>
    <n v="39656.348015818898"/>
    <n v="26575.866728057845"/>
    <n v="0"/>
  </r>
  <r>
    <n v="13"/>
    <n v="13604"/>
    <s v="Metropolitana"/>
    <s v="Padre Hurtado"/>
    <x v="4"/>
    <x v="4"/>
    <n v="1"/>
    <s v="Año"/>
    <n v="2"/>
    <s v="Violencia intrafamiliar"/>
    <s v="Si sufrió el año pasado"/>
    <n v="270107"/>
    <s v="Atenciones médicas"/>
    <n v="270107007"/>
    <s v="Violencia Intrafamiliar"/>
    <n v="0"/>
    <n v="10693.591213270245"/>
    <n v="0"/>
  </r>
  <r>
    <n v="13"/>
    <n v="13604"/>
    <s v="Metropolitana"/>
    <s v="Padre Hurtado"/>
    <x v="4"/>
    <x v="4"/>
    <n v="2"/>
    <s v="Vida"/>
    <n v="2"/>
    <s v="Violencia intrafamiliar"/>
    <s v="No sufrió antes ni durante el año pasado"/>
    <n v="270107"/>
    <s v="Atenciones médicas"/>
    <n v="270107007"/>
    <s v="Violencia Intrafamiliar"/>
    <n v="20871.403245602072"/>
    <n v="15882.275514787601"/>
    <n v="0"/>
  </r>
  <r>
    <n v="13"/>
    <n v="13604"/>
    <s v="Metropolitana"/>
    <s v="Padre Hurtado"/>
    <x v="4"/>
    <x v="4"/>
    <n v="2"/>
    <s v="Vida"/>
    <n v="2"/>
    <s v="Violencia intrafamiliar"/>
    <s v="Si sufrió antes o durante el año pasado"/>
    <n v="270107"/>
    <s v="Atenciones médicas"/>
    <n v="270107007"/>
    <s v="Violencia Intrafamiliar"/>
    <n v="18784.944770216829"/>
    <n v="21387.18242654049"/>
    <n v="0"/>
  </r>
  <r>
    <n v="13"/>
    <n v="13605"/>
    <s v="Metropolitana"/>
    <s v="Peñaflor"/>
    <x v="4"/>
    <x v="4"/>
    <n v="1"/>
    <s v="Año"/>
    <n v="2"/>
    <s v="Violencia intrafamiliar"/>
    <s v="No sufrió el año pasado"/>
    <n v="270107"/>
    <s v="Atenciones médicas"/>
    <n v="270107007"/>
    <s v="Violencia Intrafamiliar"/>
    <n v="48451.06440252137"/>
    <n v="72154.272940357332"/>
    <n v="53778.73377148719"/>
  </r>
  <r>
    <n v="13"/>
    <n v="13605"/>
    <s v="Metropolitana"/>
    <s v="Peñaflor"/>
    <x v="4"/>
    <x v="4"/>
    <n v="1"/>
    <s v="Año"/>
    <n v="2"/>
    <s v="Violencia intrafamiliar"/>
    <s v="Si sufrió el año pasado"/>
    <n v="270107"/>
    <s v="Atenciones médicas"/>
    <n v="270107007"/>
    <s v="Violencia Intrafamiliar"/>
    <n v="0"/>
    <n v="14885.706402788499"/>
    <n v="21283.792876822179"/>
  </r>
  <r>
    <n v="13"/>
    <n v="13605"/>
    <s v="Metropolitana"/>
    <s v="Peñaflor"/>
    <x v="4"/>
    <x v="4"/>
    <n v="2"/>
    <s v="Vida"/>
    <n v="2"/>
    <s v="Violencia intrafamiliar"/>
    <s v="No sufrió antes ni durante el año pasado"/>
    <n v="270107"/>
    <s v="Atenciones médicas"/>
    <n v="270107007"/>
    <s v="Violencia Intrafamiliar"/>
    <n v="33369.972408533169"/>
    <n v="22571.415906520917"/>
    <n v="24487.266934643278"/>
  </r>
  <r>
    <n v="13"/>
    <n v="13605"/>
    <s v="Metropolitana"/>
    <s v="Peñaflor"/>
    <x v="4"/>
    <x v="4"/>
    <n v="2"/>
    <s v="Vida"/>
    <n v="2"/>
    <s v="Violencia intrafamiliar"/>
    <s v="Si sufrió antes o durante el año pasado"/>
    <n v="270107"/>
    <s v="Atenciones médicas"/>
    <n v="270107007"/>
    <s v="Violencia Intrafamiliar"/>
    <n v="15081.091993988201"/>
    <n v="64468.563436624907"/>
    <n v="50575.259713666084"/>
  </r>
  <r>
    <n v="14"/>
    <n v="14101"/>
    <s v="Los Ríos"/>
    <s v="Valdivia"/>
    <x v="4"/>
    <x v="4"/>
    <n v="1"/>
    <s v="Año"/>
    <n v="2"/>
    <s v="Violencia intrafamiliar"/>
    <s v="No sufrió el año pasado"/>
    <n v="270107"/>
    <s v="Atenciones médicas"/>
    <n v="270107007"/>
    <s v="Violencia Intrafamiliar"/>
    <n v="41681.035002471755"/>
    <n v="54294.263891519789"/>
    <n v="48028.640398109819"/>
  </r>
  <r>
    <n v="14"/>
    <n v="14101"/>
    <s v="Los Ríos"/>
    <s v="Valdivia"/>
    <x v="4"/>
    <x v="4"/>
    <n v="1"/>
    <s v="Año"/>
    <n v="2"/>
    <s v="Violencia intrafamiliar"/>
    <s v="Si sufrió el año pasado"/>
    <n v="270107"/>
    <s v="Atenciones médicas"/>
    <n v="270107007"/>
    <s v="Violencia Intrafamiliar"/>
    <n v="13341.451945452573"/>
    <n v="7272.6534230031357"/>
    <n v="15676.820582823188"/>
  </r>
  <r>
    <n v="14"/>
    <n v="14101"/>
    <s v="Los Ríos"/>
    <s v="Valdivia"/>
    <x v="4"/>
    <x v="4"/>
    <n v="2"/>
    <s v="Vida"/>
    <n v="2"/>
    <s v="Violencia intrafamiliar"/>
    <s v="No sufrió antes ni durante el año pasado"/>
    <n v="270107"/>
    <s v="Atenciones médicas"/>
    <n v="270107007"/>
    <s v="Violencia Intrafamiliar"/>
    <n v="37955.315480424899"/>
    <n v="49289.756200452313"/>
    <n v="33100.517646751658"/>
  </r>
  <r>
    <n v="14"/>
    <n v="14101"/>
    <s v="Los Ríos"/>
    <s v="Valdivia"/>
    <x v="4"/>
    <x v="4"/>
    <n v="2"/>
    <s v="Vida"/>
    <n v="2"/>
    <s v="Violencia intrafamiliar"/>
    <s v="Si sufrió antes o durante el año pasado"/>
    <n v="270107"/>
    <s v="Atenciones médicas"/>
    <n v="270107007"/>
    <s v="Violencia Intrafamiliar"/>
    <n v="17067.171467499425"/>
    <n v="12277.161114070594"/>
    <n v="30604.943334181447"/>
  </r>
  <r>
    <n v="14"/>
    <n v="14103"/>
    <s v="Los Ríos"/>
    <s v="Lanco"/>
    <x v="4"/>
    <x v="4"/>
    <n v="1"/>
    <s v="Año"/>
    <n v="2"/>
    <s v="Violencia intrafamiliar"/>
    <s v="No sufrió el año pasado"/>
    <n v="270107"/>
    <s v="Atenciones médicas"/>
    <n v="270107007"/>
    <s v="Violencia Intrafamiliar"/>
    <n v="0"/>
    <n v="26948.594872955018"/>
    <n v="0"/>
  </r>
  <r>
    <n v="14"/>
    <n v="14103"/>
    <s v="Los Ríos"/>
    <s v="Lanco"/>
    <x v="4"/>
    <x v="4"/>
    <n v="1"/>
    <s v="Año"/>
    <n v="2"/>
    <s v="Violencia intrafamiliar"/>
    <s v="Si sufrió el año pasado"/>
    <n v="270107"/>
    <s v="Atenciones médicas"/>
    <n v="270107007"/>
    <s v="Violencia Intrafamiliar"/>
    <n v="0"/>
    <n v="10131.788108578412"/>
    <n v="0"/>
  </r>
  <r>
    <n v="14"/>
    <n v="14103"/>
    <s v="Los Ríos"/>
    <s v="Lanco"/>
    <x v="4"/>
    <x v="4"/>
    <n v="2"/>
    <s v="Vida"/>
    <n v="2"/>
    <s v="Violencia intrafamiliar"/>
    <s v="No sufrió antes ni durante el año pasado"/>
    <n v="270107"/>
    <s v="Atenciones médicas"/>
    <n v="270107007"/>
    <s v="Violencia Intrafamiliar"/>
    <n v="0"/>
    <n v="17896.837778655594"/>
    <n v="0"/>
  </r>
  <r>
    <n v="14"/>
    <n v="14103"/>
    <s v="Los Ríos"/>
    <s v="Lanco"/>
    <x v="4"/>
    <x v="4"/>
    <n v="2"/>
    <s v="Vida"/>
    <n v="2"/>
    <s v="Violencia intrafamiliar"/>
    <s v="Si sufrió antes o durante el año pasado"/>
    <n v="270107"/>
    <s v="Atenciones médicas"/>
    <n v="270107007"/>
    <s v="Violencia Intrafamiliar"/>
    <n v="0"/>
    <n v="19183.545202877835"/>
    <n v="0"/>
  </r>
  <r>
    <n v="14"/>
    <n v="14104"/>
    <s v="Los Ríos"/>
    <s v="Los Lagos"/>
    <x v="4"/>
    <x v="4"/>
    <n v="1"/>
    <s v="Año"/>
    <n v="2"/>
    <s v="Violencia intrafamiliar"/>
    <s v="No sufrió el año pasado"/>
    <n v="270107"/>
    <s v="Atenciones médicas"/>
    <n v="270107007"/>
    <s v="Violencia Intrafamiliar"/>
    <n v="0"/>
    <n v="10308.495359638626"/>
    <n v="0"/>
  </r>
  <r>
    <n v="14"/>
    <n v="14104"/>
    <s v="Los Ríos"/>
    <s v="Los Lagos"/>
    <x v="4"/>
    <x v="4"/>
    <n v="2"/>
    <s v="Vida"/>
    <n v="2"/>
    <s v="Violencia intrafamiliar"/>
    <s v="No sufrió antes ni durante el año pasado"/>
    <n v="270107"/>
    <s v="Atenciones médicas"/>
    <n v="270107007"/>
    <s v="Violencia Intrafamiliar"/>
    <n v="0"/>
    <n v="10308.495359638626"/>
    <n v="0"/>
  </r>
  <r>
    <n v="14"/>
    <n v="14105"/>
    <s v="Los Ríos"/>
    <s v="Máfil"/>
    <x v="4"/>
    <x v="4"/>
    <n v="1"/>
    <s v="Año"/>
    <n v="2"/>
    <s v="Violencia intrafamiliar"/>
    <s v="No sufrió el año pasado"/>
    <n v="270107"/>
    <s v="Atenciones médicas"/>
    <n v="270107007"/>
    <s v="Violencia Intrafamiliar"/>
    <n v="0"/>
    <n v="15189.691348831631"/>
    <n v="0"/>
  </r>
  <r>
    <n v="14"/>
    <n v="14105"/>
    <s v="Los Ríos"/>
    <s v="Máfil"/>
    <x v="4"/>
    <x v="4"/>
    <n v="1"/>
    <s v="Año"/>
    <n v="2"/>
    <s v="Violencia intrafamiliar"/>
    <s v="Si sufrió el año pasado"/>
    <n v="270107"/>
    <s v="Atenciones médicas"/>
    <n v="270107007"/>
    <s v="Violencia Intrafamiliar"/>
    <n v="0"/>
    <n v="7193.4946620922665"/>
    <n v="0"/>
  </r>
  <r>
    <n v="14"/>
    <n v="14105"/>
    <s v="Los Ríos"/>
    <s v="Máfil"/>
    <x v="4"/>
    <x v="4"/>
    <n v="2"/>
    <s v="Vida"/>
    <n v="2"/>
    <s v="Violencia intrafamiliar"/>
    <s v="No sufrió antes ni durante el año pasado"/>
    <n v="270107"/>
    <s v="Atenciones médicas"/>
    <n v="270107007"/>
    <s v="Violencia Intrafamiliar"/>
    <n v="0"/>
    <n v="15189.691348831631"/>
    <n v="0"/>
  </r>
  <r>
    <n v="14"/>
    <n v="14105"/>
    <s v="Los Ríos"/>
    <s v="Máfil"/>
    <x v="4"/>
    <x v="4"/>
    <n v="2"/>
    <s v="Vida"/>
    <n v="2"/>
    <s v="Violencia intrafamiliar"/>
    <s v="Si sufrió antes o durante el año pasado"/>
    <n v="270107"/>
    <s v="Atenciones médicas"/>
    <n v="270107007"/>
    <s v="Violencia Intrafamiliar"/>
    <n v="0"/>
    <n v="7193.4946620922665"/>
    <n v="0"/>
  </r>
  <r>
    <n v="14"/>
    <n v="14106"/>
    <s v="Los Ríos"/>
    <s v="Mariquina"/>
    <x v="4"/>
    <x v="4"/>
    <n v="1"/>
    <s v="Año"/>
    <n v="2"/>
    <s v="Violencia intrafamiliar"/>
    <s v="No sufrió el año pasado"/>
    <n v="270107"/>
    <s v="Atenciones médicas"/>
    <n v="270107007"/>
    <s v="Violencia Intrafamiliar"/>
    <n v="0"/>
    <n v="64105.52597957517"/>
    <n v="0"/>
  </r>
  <r>
    <n v="14"/>
    <n v="14106"/>
    <s v="Los Ríos"/>
    <s v="Mariquina"/>
    <x v="4"/>
    <x v="4"/>
    <n v="2"/>
    <s v="Vida"/>
    <n v="2"/>
    <s v="Violencia intrafamiliar"/>
    <s v="No sufrió antes ni durante el año pasado"/>
    <n v="270107"/>
    <s v="Atenciones médicas"/>
    <n v="270107007"/>
    <s v="Violencia Intrafamiliar"/>
    <n v="0"/>
    <n v="51904.222714774151"/>
    <n v="0"/>
  </r>
  <r>
    <n v="14"/>
    <n v="14106"/>
    <s v="Los Ríos"/>
    <s v="Mariquina"/>
    <x v="4"/>
    <x v="4"/>
    <n v="2"/>
    <s v="Vida"/>
    <n v="2"/>
    <s v="Violencia intrafamiliar"/>
    <s v="Si sufrió antes o durante el año pasado"/>
    <n v="270107"/>
    <s v="Atenciones médicas"/>
    <n v="270107007"/>
    <s v="Violencia Intrafamiliar"/>
    <n v="0"/>
    <n v="12201.303264801032"/>
    <n v="0"/>
  </r>
  <r>
    <n v="14"/>
    <n v="14107"/>
    <s v="Los Ríos"/>
    <s v="Paillaco"/>
    <x v="4"/>
    <x v="4"/>
    <n v="1"/>
    <s v="Año"/>
    <n v="2"/>
    <s v="Violencia intrafamiliar"/>
    <s v="No sufrió el año pasado"/>
    <n v="270107"/>
    <s v="Atenciones médicas"/>
    <n v="270107007"/>
    <s v="Violencia Intrafamiliar"/>
    <n v="0"/>
    <n v="18078.575051379081"/>
    <n v="0"/>
  </r>
  <r>
    <n v="14"/>
    <n v="14107"/>
    <s v="Los Ríos"/>
    <s v="Paillaco"/>
    <x v="4"/>
    <x v="4"/>
    <n v="2"/>
    <s v="Vida"/>
    <n v="2"/>
    <s v="Violencia intrafamiliar"/>
    <s v="No sufrió antes ni durante el año pasado"/>
    <n v="270107"/>
    <s v="Atenciones médicas"/>
    <n v="270107007"/>
    <s v="Violencia Intrafamiliar"/>
    <n v="0"/>
    <n v="18078.575051379081"/>
    <n v="0"/>
  </r>
  <r>
    <n v="14"/>
    <n v="14108"/>
    <s v="Los Ríos"/>
    <s v="Panguipulli"/>
    <x v="4"/>
    <x v="4"/>
    <n v="1"/>
    <s v="Año"/>
    <n v="2"/>
    <s v="Violencia intrafamiliar"/>
    <s v="No sufrió el año pasado"/>
    <n v="270107"/>
    <s v="Atenciones médicas"/>
    <n v="270107007"/>
    <s v="Violencia Intrafamiliar"/>
    <n v="26082.532504239683"/>
    <n v="33547.720010597623"/>
    <n v="62919.188841124938"/>
  </r>
  <r>
    <n v="14"/>
    <n v="14108"/>
    <s v="Los Ríos"/>
    <s v="Panguipulli"/>
    <x v="4"/>
    <x v="4"/>
    <n v="1"/>
    <s v="Año"/>
    <n v="2"/>
    <s v="Violencia intrafamiliar"/>
    <s v="Si sufrió el año pasado"/>
    <n v="270107"/>
    <s v="Atenciones médicas"/>
    <n v="270107007"/>
    <s v="Violencia Intrafamiliar"/>
    <n v="3233.465234595817"/>
    <n v="1678.1391135665442"/>
    <n v="7243.9251796065273"/>
  </r>
  <r>
    <n v="14"/>
    <n v="14108"/>
    <s v="Los Ríos"/>
    <s v="Panguipulli"/>
    <x v="4"/>
    <x v="4"/>
    <n v="2"/>
    <s v="Vida"/>
    <n v="2"/>
    <s v="Violencia intrafamiliar"/>
    <s v="No sufrió antes ni durante el año pasado"/>
    <n v="270107"/>
    <s v="Atenciones médicas"/>
    <n v="270107007"/>
    <s v="Violencia Intrafamiliar"/>
    <n v="22984.737139626908"/>
    <n v="26262.989637945437"/>
    <n v="56982.24127191447"/>
  </r>
  <r>
    <n v="14"/>
    <n v="14108"/>
    <s v="Los Ríos"/>
    <s v="Panguipulli"/>
    <x v="4"/>
    <x v="4"/>
    <n v="2"/>
    <s v="Vida"/>
    <n v="2"/>
    <s v="Violencia intrafamiliar"/>
    <s v="Si sufrió antes o durante el año pasado"/>
    <n v="270107"/>
    <s v="Atenciones médicas"/>
    <n v="270107007"/>
    <s v="Violencia Intrafamiliar"/>
    <n v="6331.2605992085928"/>
    <n v="8962.8694862187403"/>
    <n v="13180.872748816993"/>
  </r>
  <r>
    <n v="14"/>
    <n v="14201"/>
    <s v="Los Ríos"/>
    <s v="La Unión"/>
    <x v="4"/>
    <x v="4"/>
    <n v="1"/>
    <s v="Año"/>
    <n v="2"/>
    <s v="Violencia intrafamiliar"/>
    <s v="No sufrió el año pasado"/>
    <n v="270107"/>
    <s v="Atenciones médicas"/>
    <n v="270107007"/>
    <s v="Violencia Intrafamiliar"/>
    <n v="31529.031932603542"/>
    <n v="34315.143900802439"/>
    <n v="53135.240363098383"/>
  </r>
  <r>
    <n v="14"/>
    <n v="14201"/>
    <s v="Los Ríos"/>
    <s v="La Unión"/>
    <x v="4"/>
    <x v="4"/>
    <n v="1"/>
    <s v="Año"/>
    <n v="2"/>
    <s v="Violencia intrafamiliar"/>
    <s v="Si sufrió el año pasado"/>
    <n v="270107"/>
    <s v="Atenciones médicas"/>
    <n v="270107007"/>
    <s v="Violencia Intrafamiliar"/>
    <n v="11325.228270191192"/>
    <n v="8928.3573414432685"/>
    <n v="13296.380560538621"/>
  </r>
  <r>
    <n v="14"/>
    <n v="14201"/>
    <s v="Los Ríos"/>
    <s v="La Unión"/>
    <x v="4"/>
    <x v="4"/>
    <n v="2"/>
    <s v="Vida"/>
    <n v="2"/>
    <s v="Violencia intrafamiliar"/>
    <s v="No sufrió antes ni durante el año pasado"/>
    <n v="270107"/>
    <s v="Atenciones médicas"/>
    <n v="270107007"/>
    <s v="Violencia Intrafamiliar"/>
    <n v="27765.726681127984"/>
    <n v="24921.463826487616"/>
    <n v="34461.796293866762"/>
  </r>
  <r>
    <n v="14"/>
    <n v="14201"/>
    <s v="Los Ríos"/>
    <s v="La Unión"/>
    <x v="4"/>
    <x v="4"/>
    <n v="2"/>
    <s v="Vida"/>
    <n v="2"/>
    <s v="Violencia intrafamiliar"/>
    <s v="Si sufrió antes o durante el año pasado"/>
    <n v="270107"/>
    <s v="Atenciones médicas"/>
    <n v="270107007"/>
    <s v="Violencia Intrafamiliar"/>
    <n v="15088.53352166675"/>
    <n v="18322.037415758088"/>
    <n v="31969.82462977025"/>
  </r>
  <r>
    <n v="14"/>
    <n v="14202"/>
    <s v="Los Ríos"/>
    <s v="Futrono"/>
    <x v="4"/>
    <x v="4"/>
    <n v="1"/>
    <s v="Año"/>
    <n v="2"/>
    <s v="Violencia intrafamiliar"/>
    <s v="No sufrió el año pasado"/>
    <n v="270107"/>
    <s v="Atenciones médicas"/>
    <n v="270107007"/>
    <s v="Violencia Intrafamiliar"/>
    <n v="0"/>
    <n v="82546.881060143831"/>
    <n v="53478.969598110154"/>
  </r>
  <r>
    <n v="14"/>
    <n v="14202"/>
    <s v="Los Ríos"/>
    <s v="Futrono"/>
    <x v="4"/>
    <x v="4"/>
    <n v="1"/>
    <s v="Año"/>
    <n v="2"/>
    <s v="Violencia intrafamiliar"/>
    <s v="Si sufrió el año pasado"/>
    <n v="270107"/>
    <s v="Atenciones médicas"/>
    <n v="270107007"/>
    <s v="Violencia Intrafamiliar"/>
    <n v="0"/>
    <n v="19221.947120897759"/>
    <n v="10095.262906407974"/>
  </r>
  <r>
    <n v="14"/>
    <n v="14202"/>
    <s v="Los Ríos"/>
    <s v="Futrono"/>
    <x v="4"/>
    <x v="4"/>
    <n v="2"/>
    <s v="Vida"/>
    <n v="2"/>
    <s v="Violencia intrafamiliar"/>
    <s v="No sufrió antes ni durante el año pasado"/>
    <n v="270107"/>
    <s v="Atenciones médicas"/>
    <n v="270107007"/>
    <s v="Violencia Intrafamiliar"/>
    <n v="0"/>
    <n v="82546.881060143831"/>
    <n v="34615.34267382323"/>
  </r>
  <r>
    <n v="14"/>
    <n v="14202"/>
    <s v="Los Ríos"/>
    <s v="Futrono"/>
    <x v="4"/>
    <x v="4"/>
    <n v="2"/>
    <s v="Vida"/>
    <n v="2"/>
    <s v="Violencia intrafamiliar"/>
    <s v="Si sufrió antes o durante el año pasado"/>
    <n v="270107"/>
    <s v="Atenciones médicas"/>
    <n v="270107007"/>
    <s v="Violencia Intrafamiliar"/>
    <n v="0"/>
    <n v="19221.947120897759"/>
    <n v="28958.889830694901"/>
  </r>
  <r>
    <n v="14"/>
    <n v="14203"/>
    <s v="Los Ríos"/>
    <s v="Lago Ranco"/>
    <x v="4"/>
    <x v="4"/>
    <n v="1"/>
    <s v="Año"/>
    <n v="2"/>
    <s v="Violencia intrafamiliar"/>
    <s v="No sufrió el año pasado"/>
    <n v="270107"/>
    <s v="Atenciones médicas"/>
    <n v="270107007"/>
    <s v="Violencia Intrafamiliar"/>
    <n v="0"/>
    <n v="8207.0286044799086"/>
    <n v="0"/>
  </r>
  <r>
    <n v="14"/>
    <n v="14203"/>
    <s v="Los Ríos"/>
    <s v="Lago Ranco"/>
    <x v="4"/>
    <x v="4"/>
    <n v="1"/>
    <s v="Año"/>
    <n v="2"/>
    <s v="Violencia intrafamiliar"/>
    <s v="Si sufrió el año pasado"/>
    <n v="270107"/>
    <s v="Atenciones médicas"/>
    <n v="270107007"/>
    <s v="Violencia Intrafamiliar"/>
    <n v="0"/>
    <n v="9595.1029974096382"/>
    <n v="0"/>
  </r>
  <r>
    <n v="14"/>
    <n v="14203"/>
    <s v="Los Ríos"/>
    <s v="Lago Ranco"/>
    <x v="4"/>
    <x v="4"/>
    <n v="2"/>
    <s v="Vida"/>
    <n v="2"/>
    <s v="Violencia intrafamiliar"/>
    <s v="No sufrió antes ni durante el año pasado"/>
    <n v="270107"/>
    <s v="Atenciones médicas"/>
    <n v="270107007"/>
    <s v="Violencia Intrafamiliar"/>
    <n v="0"/>
    <n v="5881.1638040760163"/>
    <n v="0"/>
  </r>
  <r>
    <n v="14"/>
    <n v="14203"/>
    <s v="Los Ríos"/>
    <s v="Lago Ranco"/>
    <x v="4"/>
    <x v="4"/>
    <n v="2"/>
    <s v="Vida"/>
    <n v="2"/>
    <s v="Violencia intrafamiliar"/>
    <s v="Si sufrió antes o durante el año pasado"/>
    <n v="270107"/>
    <s v="Atenciones médicas"/>
    <n v="270107007"/>
    <s v="Violencia Intrafamiliar"/>
    <n v="0"/>
    <n v="11920.96779781353"/>
    <n v="0"/>
  </r>
  <r>
    <n v="14"/>
    <n v="14204"/>
    <s v="Los Ríos"/>
    <s v="Río Bueno"/>
    <x v="4"/>
    <x v="4"/>
    <n v="1"/>
    <s v="Año"/>
    <n v="2"/>
    <s v="Violencia intrafamiliar"/>
    <s v="No sufrió el año pasado"/>
    <n v="270107"/>
    <s v="Atenciones médicas"/>
    <n v="270107007"/>
    <s v="Violencia Intrafamiliar"/>
    <n v="30440.289505428227"/>
    <n v="33455.005300223427"/>
    <n v="49662.612870869641"/>
  </r>
  <r>
    <n v="14"/>
    <n v="14204"/>
    <s v="Los Ríos"/>
    <s v="Río Bueno"/>
    <x v="4"/>
    <x v="4"/>
    <n v="1"/>
    <s v="Año"/>
    <n v="2"/>
    <s v="Violencia intrafamiliar"/>
    <s v="Si sufrió el año pasado"/>
    <n v="270107"/>
    <s v="Atenciones médicas"/>
    <n v="270107007"/>
    <s v="Violencia Intrafamiliar"/>
    <n v="965.0180940892642"/>
    <n v="8120.9237403373027"/>
    <n v="8841.6919345639399"/>
  </r>
  <r>
    <n v="14"/>
    <n v="14204"/>
    <s v="Los Ríos"/>
    <s v="Río Bueno"/>
    <x v="4"/>
    <x v="4"/>
    <n v="2"/>
    <s v="Vida"/>
    <n v="2"/>
    <s v="Violencia intrafamiliar"/>
    <s v="No sufrió antes ni durante el año pasado"/>
    <n v="270107"/>
    <s v="Atenciones médicas"/>
    <n v="270107007"/>
    <s v="Violencia Intrafamiliar"/>
    <n v="26646.562123039806"/>
    <n v="28150.736993779818"/>
    <n v="33525.009380422038"/>
  </r>
  <r>
    <n v="14"/>
    <n v="14204"/>
    <s v="Los Ríos"/>
    <s v="Río Bueno"/>
    <x v="4"/>
    <x v="4"/>
    <n v="2"/>
    <s v="Vida"/>
    <n v="2"/>
    <s v="Violencia intrafamiliar"/>
    <s v="Si sufrió antes o durante el año pasado"/>
    <n v="270107"/>
    <s v="Atenciones médicas"/>
    <n v="270107007"/>
    <s v="Violencia Intrafamiliar"/>
    <n v="4758.745476477684"/>
    <n v="13425.19204678092"/>
    <n v="24979.295425011547"/>
  </r>
  <r>
    <n v="15"/>
    <n v="15101"/>
    <s v="Arica y Parinacota"/>
    <s v="Arica"/>
    <x v="4"/>
    <x v="4"/>
    <n v="1"/>
    <s v="Año"/>
    <n v="2"/>
    <s v="Violencia intrafamiliar"/>
    <s v="No sufrió el año pasado"/>
    <n v="270107"/>
    <s v="Atenciones médicas"/>
    <n v="270107007"/>
    <s v="Violencia Intrafamiliar"/>
    <n v="44796.733212341198"/>
    <n v="55451.84242287324"/>
    <n v="41160.66464752562"/>
  </r>
  <r>
    <n v="15"/>
    <n v="15101"/>
    <s v="Arica y Parinacota"/>
    <s v="Arica"/>
    <x v="4"/>
    <x v="4"/>
    <n v="1"/>
    <s v="Año"/>
    <n v="2"/>
    <s v="Violencia intrafamiliar"/>
    <s v="Si sufrió el año pasado"/>
    <n v="270107"/>
    <s v="Atenciones médicas"/>
    <n v="270107007"/>
    <s v="Violencia Intrafamiliar"/>
    <n v="10297.640653357532"/>
    <n v="10550.377916772566"/>
    <n v="16787.799660196521"/>
  </r>
  <r>
    <n v="15"/>
    <n v="15101"/>
    <s v="Arica y Parinacota"/>
    <s v="Arica"/>
    <x v="4"/>
    <x v="4"/>
    <n v="2"/>
    <s v="Vida"/>
    <n v="2"/>
    <s v="Violencia intrafamiliar"/>
    <s v="No sufrió antes ni durante el año pasado"/>
    <n v="270107"/>
    <s v="Atenciones médicas"/>
    <n v="270107007"/>
    <s v="Violencia Intrafamiliar"/>
    <n v="32137.023593466423"/>
    <n v="49076.988351505206"/>
    <n v="29037.017132883586"/>
  </r>
  <r>
    <n v="15"/>
    <n v="15101"/>
    <s v="Arica y Parinacota"/>
    <s v="Arica"/>
    <x v="4"/>
    <x v="4"/>
    <n v="2"/>
    <s v="Vida"/>
    <n v="2"/>
    <s v="Violencia intrafamiliar"/>
    <s v="Si sufrió antes o durante el año pasado"/>
    <n v="270107"/>
    <s v="Atenciones médicas"/>
    <n v="270107007"/>
    <s v="Violencia Intrafamiliar"/>
    <n v="22957.350272232306"/>
    <n v="16510.58283748199"/>
    <n v="28911.447174838639"/>
  </r>
  <r>
    <n v="15"/>
    <n v="15201"/>
    <s v="Arica y Parinacota"/>
    <s v="Putre"/>
    <x v="4"/>
    <x v="4"/>
    <n v="1"/>
    <s v="Año"/>
    <n v="2"/>
    <s v="Violencia intrafamiliar"/>
    <s v="No sufrió el año pasado"/>
    <n v="270107"/>
    <s v="Atenciones médicas"/>
    <n v="270107007"/>
    <s v="Violencia Intrafamiliar"/>
    <n v="0"/>
    <n v="22350.4955640521"/>
    <n v="0"/>
  </r>
  <r>
    <n v="15"/>
    <n v="15201"/>
    <s v="Arica y Parinacota"/>
    <s v="Putre"/>
    <x v="4"/>
    <x v="4"/>
    <n v="1"/>
    <s v="Año"/>
    <n v="2"/>
    <s v="Violencia intrafamiliar"/>
    <s v="Si sufrió el año pasado"/>
    <n v="270107"/>
    <s v="Atenciones médicas"/>
    <n v="270107007"/>
    <s v="Violencia Intrafamiliar"/>
    <n v="0"/>
    <n v="52068.563707167632"/>
    <n v="0"/>
  </r>
  <r>
    <n v="15"/>
    <n v="15201"/>
    <s v="Arica y Parinacota"/>
    <s v="Putre"/>
    <x v="4"/>
    <x v="4"/>
    <n v="2"/>
    <s v="Vida"/>
    <n v="2"/>
    <s v="Violencia intrafamiliar"/>
    <s v="No sufrió antes ni durante el año pasado"/>
    <n v="270107"/>
    <s v="Atenciones médicas"/>
    <n v="270107007"/>
    <s v="Violencia Intrafamiliar"/>
    <n v="0"/>
    <n v="22350.4955640521"/>
    <n v="0"/>
  </r>
  <r>
    <n v="15"/>
    <n v="15201"/>
    <s v="Arica y Parinacota"/>
    <s v="Putre"/>
    <x v="4"/>
    <x v="4"/>
    <n v="2"/>
    <s v="Vida"/>
    <n v="2"/>
    <s v="Violencia intrafamiliar"/>
    <s v="Si sufrió antes o durante el año pasado"/>
    <n v="270107"/>
    <s v="Atenciones médicas"/>
    <n v="270107007"/>
    <s v="Violencia Intrafamiliar"/>
    <n v="0"/>
    <n v="52068.563707167632"/>
    <n v="0"/>
  </r>
  <r>
    <n v="16"/>
    <n v="16101"/>
    <s v="Ñuble"/>
    <s v="Chillán"/>
    <x v="4"/>
    <x v="4"/>
    <n v="1"/>
    <s v="Año"/>
    <n v="2"/>
    <s v="Violencia intrafamiliar"/>
    <s v="No sufrió el año pasado"/>
    <n v="270107"/>
    <s v="Atenciones médicas"/>
    <n v="270107007"/>
    <s v="Violencia Intrafamiliar"/>
    <n v="0"/>
    <n v="0"/>
    <n v="48009.625223070318"/>
  </r>
  <r>
    <n v="16"/>
    <n v="16101"/>
    <s v="Ñuble"/>
    <s v="Chillán"/>
    <x v="4"/>
    <x v="4"/>
    <n v="1"/>
    <s v="Año"/>
    <n v="2"/>
    <s v="Violencia intrafamiliar"/>
    <s v="Si sufrió el año pasado"/>
    <n v="270107"/>
    <s v="Atenciones médicas"/>
    <n v="270107007"/>
    <s v="Violencia Intrafamiliar"/>
    <n v="0"/>
    <n v="0"/>
    <n v="16456.676415639566"/>
  </r>
  <r>
    <n v="16"/>
    <n v="16101"/>
    <s v="Ñuble"/>
    <s v="Chillán"/>
    <x v="4"/>
    <x v="4"/>
    <n v="2"/>
    <s v="Vida"/>
    <n v="2"/>
    <s v="Violencia intrafamiliar"/>
    <s v="No sufrió antes ni durante el año pasado"/>
    <n v="270107"/>
    <s v="Atenciones médicas"/>
    <n v="270107007"/>
    <s v="Violencia Intrafamiliar"/>
    <n v="0"/>
    <n v="0"/>
    <n v="39828.8644321178"/>
  </r>
  <r>
    <n v="16"/>
    <n v="16101"/>
    <s v="Ñuble"/>
    <s v="Chillán"/>
    <x v="4"/>
    <x v="4"/>
    <n v="2"/>
    <s v="Vida"/>
    <n v="2"/>
    <s v="Violencia intrafamiliar"/>
    <s v="Si sufrió antes o durante el año pasado"/>
    <n v="270107"/>
    <s v="Atenciones médicas"/>
    <n v="270107007"/>
    <s v="Violencia Intrafamiliar"/>
    <n v="0"/>
    <n v="0"/>
    <n v="24637.437206592127"/>
  </r>
  <r>
    <n v="16"/>
    <n v="16102"/>
    <s v="Ñuble"/>
    <s v="Bulnes"/>
    <x v="4"/>
    <x v="4"/>
    <n v="1"/>
    <s v="Año"/>
    <n v="2"/>
    <s v="Violencia intrafamiliar"/>
    <s v="No sufrió el año pasado"/>
    <n v="270107"/>
    <s v="Atenciones médicas"/>
    <n v="270107007"/>
    <s v="Violencia Intrafamiliar"/>
    <n v="0"/>
    <n v="0"/>
    <n v="73443.918153763458"/>
  </r>
  <r>
    <n v="16"/>
    <n v="16102"/>
    <s v="Ñuble"/>
    <s v="Bulnes"/>
    <x v="4"/>
    <x v="4"/>
    <n v="1"/>
    <s v="Año"/>
    <n v="2"/>
    <s v="Violencia intrafamiliar"/>
    <s v="Si sufrió el año pasado"/>
    <n v="270107"/>
    <s v="Atenciones médicas"/>
    <n v="270107007"/>
    <s v="Violencia Intrafamiliar"/>
    <n v="0"/>
    <n v="0"/>
    <n v="6791.7979462506137"/>
  </r>
  <r>
    <n v="16"/>
    <n v="16102"/>
    <s v="Ñuble"/>
    <s v="Bulnes"/>
    <x v="4"/>
    <x v="4"/>
    <n v="2"/>
    <s v="Vida"/>
    <n v="2"/>
    <s v="Violencia intrafamiliar"/>
    <s v="No sufrió antes ni durante el año pasado"/>
    <n v="270107"/>
    <s v="Atenciones médicas"/>
    <n v="270107007"/>
    <s v="Violencia Intrafamiliar"/>
    <n v="0"/>
    <n v="0"/>
    <n v="70460.435703660231"/>
  </r>
  <r>
    <n v="16"/>
    <n v="16102"/>
    <s v="Ñuble"/>
    <s v="Bulnes"/>
    <x v="4"/>
    <x v="4"/>
    <n v="2"/>
    <s v="Vida"/>
    <n v="2"/>
    <s v="Violencia intrafamiliar"/>
    <s v="Si sufrió antes o durante el año pasado"/>
    <n v="270107"/>
    <s v="Atenciones médicas"/>
    <n v="270107007"/>
    <s v="Violencia Intrafamiliar"/>
    <n v="0"/>
    <n v="0"/>
    <n v="9775.2803963538481"/>
  </r>
  <r>
    <n v="16"/>
    <n v="16103"/>
    <s v="Ñuble"/>
    <s v="Chillán Viejo"/>
    <x v="4"/>
    <x v="4"/>
    <n v="1"/>
    <s v="Año"/>
    <n v="2"/>
    <s v="Violencia intrafamiliar"/>
    <s v="No sufrió el año pasado"/>
    <n v="270107"/>
    <s v="Atenciones médicas"/>
    <n v="270107007"/>
    <s v="Violencia Intrafamiliar"/>
    <n v="0"/>
    <n v="0"/>
    <n v="44349.272765771886"/>
  </r>
  <r>
    <n v="16"/>
    <n v="16103"/>
    <s v="Ñuble"/>
    <s v="Chillán Viejo"/>
    <x v="4"/>
    <x v="4"/>
    <n v="1"/>
    <s v="Año"/>
    <n v="2"/>
    <s v="Violencia intrafamiliar"/>
    <s v="Si sufrió el año pasado"/>
    <n v="270107"/>
    <s v="Atenciones médicas"/>
    <n v="270107007"/>
    <s v="Violencia Intrafamiliar"/>
    <n v="0"/>
    <n v="0"/>
    <n v="7263.452850005282"/>
  </r>
  <r>
    <n v="16"/>
    <n v="16103"/>
    <s v="Ñuble"/>
    <s v="Chillán Viejo"/>
    <x v="4"/>
    <x v="4"/>
    <n v="2"/>
    <s v="Vida"/>
    <n v="2"/>
    <s v="Violencia intrafamiliar"/>
    <s v="No sufrió antes ni durante el año pasado"/>
    <n v="270107"/>
    <s v="Atenciones médicas"/>
    <n v="270107007"/>
    <s v="Violencia Intrafamiliar"/>
    <n v="0"/>
    <n v="0"/>
    <n v="36363.649860451158"/>
  </r>
  <r>
    <n v="16"/>
    <n v="16103"/>
    <s v="Ñuble"/>
    <s v="Chillán Viejo"/>
    <x v="4"/>
    <x v="4"/>
    <n v="2"/>
    <s v="Vida"/>
    <n v="2"/>
    <s v="Violencia intrafamiliar"/>
    <s v="Si sufrió antes o durante el año pasado"/>
    <n v="270107"/>
    <s v="Atenciones médicas"/>
    <n v="270107007"/>
    <s v="Violencia Intrafamiliar"/>
    <n v="0"/>
    <n v="0"/>
    <n v="15249.07575532601"/>
  </r>
  <r>
    <n v="16"/>
    <n v="16104"/>
    <s v="Ñuble"/>
    <s v="El Carmen"/>
    <x v="4"/>
    <x v="4"/>
    <n v="1"/>
    <s v="Año"/>
    <n v="2"/>
    <s v="Violencia intrafamiliar"/>
    <s v="No sufrió el año pasado"/>
    <n v="270107"/>
    <s v="Atenciones médicas"/>
    <n v="270107007"/>
    <s v="Violencia Intrafamiliar"/>
    <n v="0"/>
    <n v="0"/>
    <n v="38077.385869366568"/>
  </r>
  <r>
    <n v="16"/>
    <n v="16104"/>
    <s v="Ñuble"/>
    <s v="El Carmen"/>
    <x v="4"/>
    <x v="4"/>
    <n v="1"/>
    <s v="Año"/>
    <n v="2"/>
    <s v="Violencia intrafamiliar"/>
    <s v="Si sufrió el año pasado"/>
    <n v="270107"/>
    <s v="Atenciones médicas"/>
    <n v="270107007"/>
    <s v="Violencia Intrafamiliar"/>
    <n v="0"/>
    <n v="0"/>
    <n v="21374.851420008043"/>
  </r>
  <r>
    <n v="16"/>
    <n v="16104"/>
    <s v="Ñuble"/>
    <s v="El Carmen"/>
    <x v="4"/>
    <x v="4"/>
    <n v="2"/>
    <s v="Vida"/>
    <n v="2"/>
    <s v="Violencia intrafamiliar"/>
    <s v="No sufrió antes ni durante el año pasado"/>
    <n v="270107"/>
    <s v="Atenciones médicas"/>
    <n v="270107007"/>
    <s v="Violencia Intrafamiliar"/>
    <n v="0"/>
    <n v="0"/>
    <n v="31662.151394422315"/>
  </r>
  <r>
    <n v="16"/>
    <n v="16104"/>
    <s v="Ñuble"/>
    <s v="El Carmen"/>
    <x v="4"/>
    <x v="4"/>
    <n v="2"/>
    <s v="Vida"/>
    <n v="2"/>
    <s v="Violencia intrafamiliar"/>
    <s v="Si sufrió antes o durante el año pasado"/>
    <n v="270107"/>
    <s v="Atenciones médicas"/>
    <n v="270107007"/>
    <s v="Violencia Intrafamiliar"/>
    <n v="0"/>
    <n v="0"/>
    <n v="27790.085894952299"/>
  </r>
  <r>
    <n v="16"/>
    <n v="16105"/>
    <s v="Ñuble"/>
    <s v="Pemuco"/>
    <x v="4"/>
    <x v="4"/>
    <n v="1"/>
    <s v="Año"/>
    <n v="2"/>
    <s v="Violencia intrafamiliar"/>
    <s v="No sufrió el año pasado"/>
    <n v="270107"/>
    <s v="Atenciones médicas"/>
    <n v="270107007"/>
    <s v="Violencia Intrafamiliar"/>
    <n v="0"/>
    <n v="0"/>
    <n v="9194.9740361524055"/>
  </r>
  <r>
    <n v="16"/>
    <n v="16105"/>
    <s v="Ñuble"/>
    <s v="Pemuco"/>
    <x v="4"/>
    <x v="4"/>
    <n v="1"/>
    <s v="Año"/>
    <n v="2"/>
    <s v="Violencia intrafamiliar"/>
    <s v="Si sufrió el año pasado"/>
    <n v="270107"/>
    <s v="Atenciones médicas"/>
    <n v="270107007"/>
    <s v="Violencia Intrafamiliar"/>
    <n v="0"/>
    <n v="0"/>
    <n v="24201.46986928262"/>
  </r>
  <r>
    <n v="16"/>
    <n v="16105"/>
    <s v="Ñuble"/>
    <s v="Pemuco"/>
    <x v="4"/>
    <x v="4"/>
    <n v="2"/>
    <s v="Vida"/>
    <n v="2"/>
    <s v="Violencia intrafamiliar"/>
    <s v="Si sufrió antes o durante el año pasado"/>
    <n v="270107"/>
    <s v="Atenciones médicas"/>
    <n v="270107007"/>
    <s v="Violencia Intrafamiliar"/>
    <n v="0"/>
    <n v="0"/>
    <n v="33396.443905435022"/>
  </r>
  <r>
    <n v="16"/>
    <n v="16106"/>
    <s v="Ñuble"/>
    <s v="Pinto"/>
    <x v="4"/>
    <x v="4"/>
    <n v="1"/>
    <s v="Año"/>
    <n v="2"/>
    <s v="Violencia intrafamiliar"/>
    <s v="No sufrió el año pasado"/>
    <n v="270107"/>
    <s v="Atenciones médicas"/>
    <n v="270107007"/>
    <s v="Violencia Intrafamiliar"/>
    <n v="0"/>
    <n v="0"/>
    <n v="37157.45572637752"/>
  </r>
  <r>
    <n v="16"/>
    <n v="16106"/>
    <s v="Ñuble"/>
    <s v="Pinto"/>
    <x v="4"/>
    <x v="4"/>
    <n v="1"/>
    <s v="Año"/>
    <n v="2"/>
    <s v="Violencia intrafamiliar"/>
    <s v="Si sufrió el año pasado"/>
    <n v="270107"/>
    <s v="Atenciones médicas"/>
    <n v="270107007"/>
    <s v="Violencia Intrafamiliar"/>
    <n v="0"/>
    <n v="0"/>
    <n v="13497.942386831275"/>
  </r>
  <r>
    <n v="16"/>
    <n v="16106"/>
    <s v="Ñuble"/>
    <s v="Pinto"/>
    <x v="4"/>
    <x v="4"/>
    <n v="2"/>
    <s v="Vida"/>
    <n v="2"/>
    <s v="Violencia intrafamiliar"/>
    <s v="No sufrió antes ni durante el año pasado"/>
    <n v="270107"/>
    <s v="Atenciones médicas"/>
    <n v="270107007"/>
    <s v="Violencia Intrafamiliar"/>
    <n v="0"/>
    <n v="0"/>
    <n v="37157.45572637752"/>
  </r>
  <r>
    <n v="16"/>
    <n v="16106"/>
    <s v="Ñuble"/>
    <s v="Pinto"/>
    <x v="4"/>
    <x v="4"/>
    <n v="2"/>
    <s v="Vida"/>
    <n v="2"/>
    <s v="Violencia intrafamiliar"/>
    <s v="Si sufrió antes o durante el año pasado"/>
    <n v="270107"/>
    <s v="Atenciones médicas"/>
    <n v="270107007"/>
    <s v="Violencia Intrafamiliar"/>
    <n v="0"/>
    <n v="0"/>
    <n v="13497.942386831275"/>
  </r>
  <r>
    <n v="16"/>
    <n v="16108"/>
    <s v="Ñuble"/>
    <s v="San Ignacio"/>
    <x v="4"/>
    <x v="4"/>
    <n v="1"/>
    <s v="Año"/>
    <n v="2"/>
    <s v="Violencia intrafamiliar"/>
    <s v="No sufrió el año pasado"/>
    <n v="270107"/>
    <s v="Atenciones médicas"/>
    <n v="270107007"/>
    <s v="Violencia Intrafamiliar"/>
    <n v="0"/>
    <n v="0"/>
    <n v="68940.143468973722"/>
  </r>
  <r>
    <n v="16"/>
    <n v="16108"/>
    <s v="Ñuble"/>
    <s v="San Ignacio"/>
    <x v="4"/>
    <x v="4"/>
    <n v="1"/>
    <s v="Año"/>
    <n v="2"/>
    <s v="Violencia intrafamiliar"/>
    <s v="Si sufrió el año pasado"/>
    <n v="270107"/>
    <s v="Atenciones médicas"/>
    <n v="270107007"/>
    <s v="Violencia Intrafamiliar"/>
    <n v="0"/>
    <n v="0"/>
    <n v="6596.6874260586183"/>
  </r>
  <r>
    <n v="16"/>
    <n v="16108"/>
    <s v="Ñuble"/>
    <s v="San Ignacio"/>
    <x v="4"/>
    <x v="4"/>
    <n v="2"/>
    <s v="Vida"/>
    <n v="2"/>
    <s v="Violencia intrafamiliar"/>
    <s v="No sufrió antes ni durante el año pasado"/>
    <n v="270107"/>
    <s v="Atenciones médicas"/>
    <n v="270107007"/>
    <s v="Violencia Intrafamiliar"/>
    <n v="0"/>
    <n v="0"/>
    <n v="66242.286589967931"/>
  </r>
  <r>
    <n v="16"/>
    <n v="16108"/>
    <s v="Ñuble"/>
    <s v="San Ignacio"/>
    <x v="4"/>
    <x v="4"/>
    <n v="2"/>
    <s v="Vida"/>
    <n v="2"/>
    <s v="Violencia intrafamiliar"/>
    <s v="Si sufrió antes o durante el año pasado"/>
    <n v="270107"/>
    <s v="Atenciones médicas"/>
    <n v="270107007"/>
    <s v="Violencia Intrafamiliar"/>
    <n v="0"/>
    <n v="0"/>
    <n v="9294.5443050644135"/>
  </r>
  <r>
    <n v="16"/>
    <n v="16203"/>
    <s v="Ñuble"/>
    <s v="Coelemu"/>
    <x v="4"/>
    <x v="4"/>
    <n v="1"/>
    <s v="Año"/>
    <n v="2"/>
    <s v="Violencia intrafamiliar"/>
    <s v="No sufrió el año pasado"/>
    <n v="270107"/>
    <s v="Atenciones médicas"/>
    <n v="270107007"/>
    <s v="Violencia Intrafamiliar"/>
    <n v="0"/>
    <n v="0"/>
    <n v="20001.086155397807"/>
  </r>
  <r>
    <n v="16"/>
    <n v="16203"/>
    <s v="Ñuble"/>
    <s v="Coelemu"/>
    <x v="4"/>
    <x v="4"/>
    <n v="1"/>
    <s v="Año"/>
    <n v="2"/>
    <s v="Violencia intrafamiliar"/>
    <s v="Si sufrió el año pasado"/>
    <n v="270107"/>
    <s v="Atenciones médicas"/>
    <n v="270107007"/>
    <s v="Violencia Intrafamiliar"/>
    <n v="0"/>
    <n v="0"/>
    <n v="14521.011519581938"/>
  </r>
  <r>
    <n v="16"/>
    <n v="16203"/>
    <s v="Ñuble"/>
    <s v="Coelemu"/>
    <x v="4"/>
    <x v="4"/>
    <n v="2"/>
    <s v="Vida"/>
    <n v="2"/>
    <s v="Violencia intrafamiliar"/>
    <s v="No sufrió antes ni durante el año pasado"/>
    <n v="270107"/>
    <s v="Atenciones médicas"/>
    <n v="270107007"/>
    <s v="Violencia Intrafamiliar"/>
    <n v="0"/>
    <n v="0"/>
    <n v="16147.174056402497"/>
  </r>
  <r>
    <n v="16"/>
    <n v="16203"/>
    <s v="Ñuble"/>
    <s v="Coelemu"/>
    <x v="4"/>
    <x v="4"/>
    <n v="2"/>
    <s v="Vida"/>
    <n v="2"/>
    <s v="Violencia intrafamiliar"/>
    <s v="Si sufrió antes o durante el año pasado"/>
    <n v="270107"/>
    <s v="Atenciones médicas"/>
    <n v="270107007"/>
    <s v="Violencia Intrafamiliar"/>
    <n v="0"/>
    <n v="0"/>
    <n v="18374.923618577246"/>
  </r>
  <r>
    <n v="16"/>
    <n v="16301"/>
    <s v="Ñuble"/>
    <s v="San Carlos"/>
    <x v="4"/>
    <x v="4"/>
    <n v="1"/>
    <s v="Año"/>
    <n v="2"/>
    <s v="Violencia intrafamiliar"/>
    <s v="No sufrió el año pasado"/>
    <n v="270107"/>
    <s v="Atenciones médicas"/>
    <n v="270107007"/>
    <s v="Violencia Intrafamiliar"/>
    <n v="0"/>
    <n v="0"/>
    <n v="26869.971747667951"/>
  </r>
  <r>
    <n v="16"/>
    <n v="16301"/>
    <s v="Ñuble"/>
    <s v="San Carlos"/>
    <x v="4"/>
    <x v="4"/>
    <n v="1"/>
    <s v="Año"/>
    <n v="2"/>
    <s v="Violencia intrafamiliar"/>
    <s v="Si sufrió el año pasado"/>
    <n v="270107"/>
    <s v="Atenciones médicas"/>
    <n v="270107007"/>
    <s v="Violencia Intrafamiliar"/>
    <n v="0"/>
    <n v="0"/>
    <n v="11133.796550040366"/>
  </r>
  <r>
    <n v="16"/>
    <n v="16301"/>
    <s v="Ñuble"/>
    <s v="San Carlos"/>
    <x v="4"/>
    <x v="4"/>
    <n v="2"/>
    <s v="Vida"/>
    <n v="2"/>
    <s v="Violencia intrafamiliar"/>
    <s v="No sufrió antes ni durante el año pasado"/>
    <n v="270107"/>
    <s v="Atenciones médicas"/>
    <n v="270107007"/>
    <s v="Violencia Intrafamiliar"/>
    <n v="0"/>
    <n v="0"/>
    <n v="17543.509533152785"/>
  </r>
  <r>
    <n v="16"/>
    <n v="16301"/>
    <s v="Ñuble"/>
    <s v="San Carlos"/>
    <x v="4"/>
    <x v="4"/>
    <n v="2"/>
    <s v="Vida"/>
    <n v="2"/>
    <s v="Violencia intrafamiliar"/>
    <s v="Si sufrió antes o durante el año pasado"/>
    <n v="270107"/>
    <s v="Atenciones médicas"/>
    <n v="270107007"/>
    <s v="Violencia Intrafamiliar"/>
    <n v="0"/>
    <n v="0"/>
    <n v="20460.258764555547"/>
  </r>
  <r>
    <n v="16"/>
    <n v="16302"/>
    <s v="Ñuble"/>
    <s v="Coihueco"/>
    <x v="4"/>
    <x v="4"/>
    <n v="1"/>
    <s v="Año"/>
    <n v="2"/>
    <s v="Violencia intrafamiliar"/>
    <s v="No sufrió el año pasado"/>
    <n v="270107"/>
    <s v="Atenciones médicas"/>
    <n v="270107007"/>
    <s v="Violencia Intrafamiliar"/>
    <n v="0"/>
    <n v="0"/>
    <n v="36952.219476206781"/>
  </r>
  <r>
    <n v="16"/>
    <n v="16302"/>
    <s v="Ñuble"/>
    <s v="Coihueco"/>
    <x v="4"/>
    <x v="4"/>
    <n v="2"/>
    <s v="Vida"/>
    <n v="2"/>
    <s v="Violencia intrafamiliar"/>
    <s v="No sufrió antes ni durante el año pasado"/>
    <n v="270107"/>
    <s v="Atenciones médicas"/>
    <n v="270107007"/>
    <s v="Violencia Intrafamiliar"/>
    <n v="0"/>
    <n v="0"/>
    <n v="35366.913607630151"/>
  </r>
  <r>
    <n v="16"/>
    <n v="16302"/>
    <s v="Ñuble"/>
    <s v="Coihueco"/>
    <x v="4"/>
    <x v="4"/>
    <n v="2"/>
    <s v="Vida"/>
    <n v="2"/>
    <s v="Violencia intrafamiliar"/>
    <s v="Si sufrió antes o durante el año pasado"/>
    <n v="270107"/>
    <s v="Atenciones médicas"/>
    <n v="270107007"/>
    <s v="Violencia Intrafamiliar"/>
    <n v="0"/>
    <n v="0"/>
    <n v="1585.305868576633"/>
  </r>
  <r>
    <n v="16"/>
    <n v="16305"/>
    <s v="Ñuble"/>
    <s v="San Nicolás"/>
    <x v="4"/>
    <x v="4"/>
    <n v="1"/>
    <s v="Año"/>
    <n v="2"/>
    <s v="Violencia intrafamiliar"/>
    <s v="No sufrió el año pasado"/>
    <n v="270107"/>
    <s v="Atenciones médicas"/>
    <n v="270107007"/>
    <s v="Violencia Intrafamiliar"/>
    <n v="0"/>
    <n v="0"/>
    <n v="25203.142403220423"/>
  </r>
  <r>
    <n v="16"/>
    <n v="16305"/>
    <s v="Ñuble"/>
    <s v="San Nicolás"/>
    <x v="4"/>
    <x v="4"/>
    <n v="2"/>
    <s v="Vida"/>
    <n v="2"/>
    <s v="Violencia intrafamiliar"/>
    <s v="No sufrió antes ni durante el año pasado"/>
    <n v="270107"/>
    <s v="Atenciones médicas"/>
    <n v="270107007"/>
    <s v="Violencia Intrafamiliar"/>
    <n v="0"/>
    <n v="0"/>
    <n v="25203.1424032204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7560D5-6436-47DA-B806-F4F20E44DB5F}" name="TablaDinámica4"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7"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0"/>
        <item x="1"/>
        <item x="2"/>
        <item x="4"/>
        <item x="3"/>
      </items>
    </pivotField>
    <pivotField axis="axisRow" compact="0" outline="0" showAll="0" defaultSubtotal="0">
      <items count="5">
        <item x="0"/>
        <item x="1"/>
        <item x="2"/>
        <item x="4"/>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4"/>
    <field x="5"/>
  </rowFields>
  <rowItems count="5">
    <i>
      <x/>
      <x/>
    </i>
    <i>
      <x v="1"/>
      <x v="1"/>
    </i>
    <i>
      <x v="2"/>
      <x v="2"/>
    </i>
    <i>
      <x v="3"/>
      <x v="3"/>
    </i>
    <i>
      <x v="4"/>
      <x v="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6" totalsRowShown="0" headerRowDxfId="62">
  <autoFilter ref="A1:B6"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55">
  <autoFilter ref="O2:P5"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51">
  <autoFilter ref="S2:T9"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49">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31BD28-4292-43FF-AEE3-B7B91AFEC9B6}" name="Tabla6" displayName="Tabla6" ref="A1:R2893" totalsRowShown="0">
  <autoFilter ref="A1:R2893" xr:uid="{9131BD28-4292-43FF-AEE3-B7B91AFEC9B6}"/>
  <tableColumns count="18">
    <tableColumn id="1" xr3:uid="{8929F3BE-9BC9-4CFC-889B-255278BC9466}" name="Cod región"/>
    <tableColumn id="2" xr3:uid="{5966AE7C-25DA-4292-92C7-C519DC57496D}" name="Cod comuna"/>
    <tableColumn id="3" xr3:uid="{55C5B788-FE28-4B62-B65E-FF164C40A28B}" name="Región"/>
    <tableColumn id="4" xr3:uid="{DEAFDA45-C6D2-4B50-B68C-97D2290E5C7D}" name="Comuna"/>
    <tableColumn id="5" xr3:uid="{E63AC744-3FE2-49DF-8A9B-76B85B4BCDFD}" name="Id prevalencia"/>
    <tableColumn id="6" xr3:uid="{E341BC4A-1FB3-4A12-8B72-6B13317A728F}" name="Prevalencia"/>
    <tableColumn id="7" xr3:uid="{D88CF4A7-BD87-4E98-9899-C25346E81DA3}" name="Id Periodo"/>
    <tableColumn id="8" xr3:uid="{B2608372-25A4-4875-83B9-9E8BA3A07B30}" name="Periodo"/>
    <tableColumn id="9" xr3:uid="{8B6C19ED-2603-45EB-BF27-647548EBC049}" name="Id Tipo de violencia"/>
    <tableColumn id="10" xr3:uid="{540C9805-6FC1-4EDA-8D1C-36F222A0248C}" name="Tipo de violencia"/>
    <tableColumn id="11" xr3:uid="{5EB6A1F1-C800-4F4F-A983-6791D4B6BA04}" name="Respuesta sufre violencia"/>
    <tableColumn id="12" xr3:uid="{9047D4E6-D119-4C55-BD76-142467074739}" name="Id_producto"/>
    <tableColumn id="13" xr3:uid="{965445E4-4896-419A-B029-2C4F78F636A7}" name="Producto"/>
    <tableColumn id="14" xr3:uid="{3F039014-A1FC-4526-A96D-E7ACCAFE7146}" name="Id_categoría"/>
    <tableColumn id="15" xr3:uid="{CCFE739A-1310-44EF-B8E3-9CB854B167E5}" name="Categoría"/>
    <tableColumn id="16" xr3:uid="{99BD6C50-2D7B-4A7E-A983-1C5FFEA0A8F5}" name="2012"/>
    <tableColumn id="17" xr3:uid="{38D7A42C-3CD7-4292-BCDA-ECBF51179756}" name="2017"/>
    <tableColumn id="18" xr3:uid="{9F26085B-8B57-4C90-9110-BA599BD25958}"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7436394?ZOHO_CRITERIA=%22Trasposicion_27.22%22.%22Cod%20comuna%22%20%3D%201101" TargetMode="External"/><Relationship Id="rId18" Type="http://schemas.openxmlformats.org/officeDocument/2006/relationships/hyperlink" Target="https://analytics.zoho.com/open-view/2395394000007419660?ZOHO_CRITERIA=%22Trasposicion_27.22%22.%22Id%20Periodo%22%20%3D%201" TargetMode="External"/><Relationship Id="rId26" Type="http://schemas.openxmlformats.org/officeDocument/2006/relationships/hyperlink" Target="https://analytics.zoho.com/open-view/2395394000007485014?ZOHO_CRITERIA=%22Trasposicion_27.22%22.%22Cod%20comuna%22%20%3D%201101" TargetMode="External"/><Relationship Id="rId39" Type="http://schemas.openxmlformats.org/officeDocument/2006/relationships/hyperlink" Target="https://analytics.zoho.com/open-view/2395394000007487651" TargetMode="External"/><Relationship Id="rId21" Type="http://schemas.openxmlformats.org/officeDocument/2006/relationships/hyperlink" Target="https://analytics.zoho.com/open-view/2395394000007446542?ZOHO_CRITERIA=%22Trasposicion_27.22%22.%22Cod%20regi%C3%B3n%22%20%3D%201" TargetMode="External"/><Relationship Id="rId34" Type="http://schemas.openxmlformats.org/officeDocument/2006/relationships/hyperlink" Target="https://analytics.zoho.com/open-view/2395394000007487150?ZOHO_CRITERIA=%22Trasposicion_27.22%22.%22Id%20Tipo%20de%20violencia%22%20%3D%201" TargetMode="External"/><Relationship Id="rId42" Type="http://schemas.openxmlformats.org/officeDocument/2006/relationships/hyperlink" Target="https://analytics.zoho.com/open-view/2395394000007489103" TargetMode="External"/><Relationship Id="rId47" Type="http://schemas.openxmlformats.org/officeDocument/2006/relationships/hyperlink" Target="https://analytics.zoho.com/open-view/2395394000007489647" TargetMode="External"/><Relationship Id="rId50" Type="http://schemas.openxmlformats.org/officeDocument/2006/relationships/hyperlink" Target="https://analytics.zoho.com/open-view/2395394000007494304?ZOHO_CRITERIA=%22Trasposicion_27.22%22.%22Valor%22%3E0.99%20and%20and%20%22Trasposicion_27.22%22.%22Cod%20regi%C3%B3n%22%20%3D%201" TargetMode="External"/><Relationship Id="rId7" Type="http://schemas.openxmlformats.org/officeDocument/2006/relationships/hyperlink" Target="https://analytics.zoho.com/open-view/2395394000007418719?ZOHO_CRITERIA=%22Trasposicion_27.22%22.%22Cod%20comuna%22%20%3D%201101" TargetMode="External"/><Relationship Id="rId2" Type="http://schemas.openxmlformats.org/officeDocument/2006/relationships/hyperlink" Target="https://analytics.zoho.com/open-view/2395394000007418053?ZOHO_CRITERIA=%22Trasposicion_27.22%22.%22Cod%20regi%C3%B3n%22%20%3D%201" TargetMode="External"/><Relationship Id="rId16" Type="http://schemas.openxmlformats.org/officeDocument/2006/relationships/hyperlink" Target="https://analytics.zoho.com/open-view/2395394000007436788?ZOHO_CRITERIA=%22Trasposicion_27.22%22.%22Cod%20regi%C3%B3n%22%20%3D%201" TargetMode="External"/><Relationship Id="rId29" Type="http://schemas.openxmlformats.org/officeDocument/2006/relationships/hyperlink" Target="https://analytics.zoho.com/open-view/2395394000007485363?ZOHO_CRITERIA=%22Trasposicion_27.22%22.%22Id%20prevalencia%22%20%3D%201" TargetMode="External"/><Relationship Id="rId11" Type="http://schemas.openxmlformats.org/officeDocument/2006/relationships/hyperlink" Target="https://analytics.zoho.com/open-view/2395394000007419325?ZOHO_CRITERIA=%22Trasposicion_27.22%22.%22Id%20prevalencia%22%20%3D%201" TargetMode="External"/><Relationship Id="rId24" Type="http://schemas.openxmlformats.org/officeDocument/2006/relationships/hyperlink" Target="https://analytics.zoho.com/open-view/2395394000007446770?ZOHO_CRITERIA=%22Trasposicion_27.22%22.%22Cod%20comuna%22%20%3D%201101" TargetMode="External"/><Relationship Id="rId32" Type="http://schemas.openxmlformats.org/officeDocument/2006/relationships/hyperlink" Target="https://analytics.zoho.com/open-view/2395394000007485753?ZOHO_CRITERIA=%22Trasposicion_27.22%22.%22Id%20Periodo%22%20%3D%201" TargetMode="External"/><Relationship Id="rId37" Type="http://schemas.openxmlformats.org/officeDocument/2006/relationships/hyperlink" Target="https://analytics.zoho.com/open-view/2395394000007487507?ZOHO_CRITERIA=%22Trasposicion_27.22%22.%22Id%20Tipo%20de%20violencia%22%20%3D%201" TargetMode="External"/><Relationship Id="rId40" Type="http://schemas.openxmlformats.org/officeDocument/2006/relationships/hyperlink" Target="https://analytics.zoho.com/open-view/2395394000007487774" TargetMode="External"/><Relationship Id="rId45" Type="http://schemas.openxmlformats.org/officeDocument/2006/relationships/hyperlink" Target="https://analytics.zoho.com/open-view/2395394000007489406" TargetMode="External"/><Relationship Id="rId53" Type="http://schemas.openxmlformats.org/officeDocument/2006/relationships/hyperlink" Target="https://analytics.zoho.com/open-view/2395394000007499357?ZOHO_CRITERIA=%22Trasposicion_27.22%22.%22Valor%22%3E0.99" TargetMode="External"/><Relationship Id="rId5" Type="http://schemas.openxmlformats.org/officeDocument/2006/relationships/hyperlink" Target="https://analytics.zoho.com/open-view/2395394000007418410?ZOHO_CRITERIA=%22Trasposicion_27.22%22.%22Cod%20comuna%22%20%3D%201101" TargetMode="External"/><Relationship Id="rId10" Type="http://schemas.openxmlformats.org/officeDocument/2006/relationships/hyperlink" Target="https://analytics.zoho.com/open-view/2395394000007419091?ZOHO_CRITERIA=%22Trasposicion_27.22%22.%22Id%20prevalencia%22%20%3D%201" TargetMode="External"/><Relationship Id="rId19" Type="http://schemas.openxmlformats.org/officeDocument/2006/relationships/hyperlink" Target="https://analytics.zoho.com/open-view/2395394000007419783?ZOHO_CRITERIA=%22Trasposicion_27.22%22.%22Id%20Periodo%22%20%3D%201" TargetMode="External"/><Relationship Id="rId31" Type="http://schemas.openxmlformats.org/officeDocument/2006/relationships/hyperlink" Target="https://analytics.zoho.com/open-view/2395394000007485633?ZOHO_CRITERIA=%22Trasposicion_27.22%22.%22Id%20Periodo%22%20%3D%201" TargetMode="External"/><Relationship Id="rId44" Type="http://schemas.openxmlformats.org/officeDocument/2006/relationships/hyperlink" Target="https://analytics.zoho.com/open-view/2395394000007489304" TargetMode="External"/><Relationship Id="rId52" Type="http://schemas.openxmlformats.org/officeDocument/2006/relationships/hyperlink" Target="https://analytics.zoho.com/open-view/2395394000007497124?ZOHO_CRITERIA=%22Trasposicion_27.22%22.%22Valor%22%3E0.99%20and%20%22Trasposicion_27.22%22.%22A%C3%B1o%22%20%3D%202020" TargetMode="External"/><Relationship Id="rId4" Type="http://schemas.openxmlformats.org/officeDocument/2006/relationships/hyperlink" Target="https://analytics.zoho.com/open-view/2395394000007418306?ZOHO_CRITERIA=%22Trasposicion_27.22%22.%22Cod%20regi%C3%B3n%22%20%3D%201" TargetMode="External"/><Relationship Id="rId9" Type="http://schemas.openxmlformats.org/officeDocument/2006/relationships/hyperlink" Target="https://analytics.zoho.com/open-view/2395394000007418969?ZOHO_CRITERIA=%22Trasposicion_27.22%22.%22Id%20prevalencia%22%20%3D%201" TargetMode="External"/><Relationship Id="rId14" Type="http://schemas.openxmlformats.org/officeDocument/2006/relationships/hyperlink" Target="https://analytics.zoho.com/open-view/2395394000007436523?ZOHO_CRITERIA=%22Trasposicion_27.22%22.%22Id%20prevalencia%22%20%3D%201" TargetMode="External"/><Relationship Id="rId22" Type="http://schemas.openxmlformats.org/officeDocument/2006/relationships/hyperlink" Target="https://analytics.zoho.com/open-view/2395394000007446380?ZOHO_CRITERIA=%22Trasposicion_27.22%22.%22Cod%20regi%C3%B3n%22%20%3D%201" TargetMode="External"/><Relationship Id="rId27" Type="http://schemas.openxmlformats.org/officeDocument/2006/relationships/hyperlink" Target="https://analytics.zoho.com/open-view/2395394000007485096?ZOHO_CRITERIA=%22Trasposicion_27.22%22.%22Id%20prevalencia%22%20%3D%201" TargetMode="External"/><Relationship Id="rId30" Type="http://schemas.openxmlformats.org/officeDocument/2006/relationships/hyperlink" Target="https://analytics.zoho.com/open-view/2395394000007485465?ZOHO_CRITERIA=%22Trasposicion_27.22%22.%22Id%20Periodo%22%20%3D%201" TargetMode="External"/><Relationship Id="rId35" Type="http://schemas.openxmlformats.org/officeDocument/2006/relationships/hyperlink" Target="https://analytics.zoho.com/open-view/2395394000007487273?ZOHO_CRITERIA=%22Trasposicion_27.22%22.%22Id%20Tipo%20de%20violencia%22%20%3D%201" TargetMode="External"/><Relationship Id="rId43" Type="http://schemas.openxmlformats.org/officeDocument/2006/relationships/hyperlink" Target="https://analytics.zoho.com/open-view/2395394000007489201" TargetMode="External"/><Relationship Id="rId48" Type="http://schemas.openxmlformats.org/officeDocument/2006/relationships/hyperlink" Target="https://analytics.zoho.com/open-view/2395394000007489684?ZOHO_CRITERIA=%22Trasposicion_27.22%22.%22A%C3%B1o%22%20%3D%202020%20and%20%22Trasposicion_27.22%22.%22Valor%22%3E0.99%20and%20%22Trasposicion_27.22%22.%22Cod%20regi%C3%B3n%22%20%3D%201" TargetMode="External"/><Relationship Id="rId8" Type="http://schemas.openxmlformats.org/officeDocument/2006/relationships/hyperlink" Target="https://analytics.zoho.com/open-view/2395394000007418842?ZOHO_CRITERIA=%22Trasposicion_27.22%22.%22Id%20prevalencia%22%20%3D%201" TargetMode="External"/><Relationship Id="rId51" Type="http://schemas.openxmlformats.org/officeDocument/2006/relationships/hyperlink" Target="https://analytics.zoho.com/open-view/2395394000007495698?ZOHO_CRITERIA=%22Trasposicion_27.22%22.%22Valor%22%3E0.99%20and%20%22Trasposicion_27.22%22.%22Id%20Tipo%20de%20violencia%22%20%3D%201" TargetMode="External"/><Relationship Id="rId3" Type="http://schemas.openxmlformats.org/officeDocument/2006/relationships/hyperlink" Target="https://analytics.zoho.com/open-view/2395394000007418165?ZOHO_CRITERIA=%22Trasposicion_27.22%22.%22Cod%20regi%C3%B3n%22%20%3D%201" TargetMode="External"/><Relationship Id="rId12" Type="http://schemas.openxmlformats.org/officeDocument/2006/relationships/hyperlink" Target="https://analytics.zoho.com/open-view/2395394000007436184?ZOHO_CRITERIA=%22Trasposicion_27.22%22.%22Id%20Tipo%20de%20violencia%22%20%3D%201" TargetMode="External"/><Relationship Id="rId17" Type="http://schemas.openxmlformats.org/officeDocument/2006/relationships/hyperlink" Target="https://analytics.zoho.com/open-view/2395394000007419467?ZOHO_CRITERIA=%22Trasposicion_27.22%22.%22Id%20Periodo%22%20%3D%201" TargetMode="External"/><Relationship Id="rId25" Type="http://schemas.openxmlformats.org/officeDocument/2006/relationships/hyperlink" Target="https://analytics.zoho.com/open-view/2395394000007446869?ZOHO_CRITERIA=%22Trasposicion_27.22%22.%22Cod%20comuna%22%20%3D%201101" TargetMode="External"/><Relationship Id="rId33" Type="http://schemas.openxmlformats.org/officeDocument/2006/relationships/hyperlink" Target="https://analytics.zoho.com/open-view/2395394000007487060?ZOHO_CRITERIA=%22Trasposicion_27.22%22.%22Id%20Periodo%22%20%3D%201" TargetMode="External"/><Relationship Id="rId38" Type="http://schemas.openxmlformats.org/officeDocument/2006/relationships/hyperlink" Target="https://analytics.zoho.com/open-view/2395394000007485954" TargetMode="External"/><Relationship Id="rId46" Type="http://schemas.openxmlformats.org/officeDocument/2006/relationships/hyperlink" Target="https://analytics.zoho.com/open-view/2395394000007489529" TargetMode="External"/><Relationship Id="rId20" Type="http://schemas.openxmlformats.org/officeDocument/2006/relationships/hyperlink" Target="https://analytics.zoho.com/open-view/2395394000007419975?ZOHO_CRITERIA=%22Trasposicion_27.22%22.%22Id%20Periodo%22%20%3D%201" TargetMode="External"/><Relationship Id="rId41" Type="http://schemas.openxmlformats.org/officeDocument/2006/relationships/hyperlink" Target="https://analytics.zoho.com/open-view/2395394000007487960" TargetMode="External"/><Relationship Id="rId54" Type="http://schemas.openxmlformats.org/officeDocument/2006/relationships/printerSettings" Target="../printerSettings/printerSettings1.bin"/><Relationship Id="rId1" Type="http://schemas.openxmlformats.org/officeDocument/2006/relationships/hyperlink" Target="https://analytics.zoho.com/open-view/2395394000007417922?ZOHO_CRITERIA=%22Trasposicion_27.22%22.%22Cod%20regi%C3%B3n%22%20%3D%201" TargetMode="External"/><Relationship Id="rId6" Type="http://schemas.openxmlformats.org/officeDocument/2006/relationships/hyperlink" Target="https://analytics.zoho.com/open-view/2395394000007418639?ZOHO_CRITERIA=%22Trasposicion_27.22%22.%22Cod%20comuna%22%20%3D%201101" TargetMode="External"/><Relationship Id="rId15" Type="http://schemas.openxmlformats.org/officeDocument/2006/relationships/hyperlink" Target="https://analytics.zoho.com/open-view/2395394000007436670?ZOHO_CRITERIA=%22Trasposicion_27.22%22.%22Id%20Tipo%20de%20violencia%22%20%3D%201" TargetMode="External"/><Relationship Id="rId23" Type="http://schemas.openxmlformats.org/officeDocument/2006/relationships/hyperlink" Target="https://analytics.zoho.com/open-view/2395394000007446661?ZOHO_CRITERIA=%22Trasposicion_27.22%22.%22Cod%20regi%C3%B3n%22%20%3D%201" TargetMode="External"/><Relationship Id="rId28" Type="http://schemas.openxmlformats.org/officeDocument/2006/relationships/hyperlink" Target="https://analytics.zoho.com/open-view/2395394000007485260?ZOHO_CRITERIA=%22Trasposicion_27.22%22.%22Id%20prevalencia%22%20%3D%201" TargetMode="External"/><Relationship Id="rId36" Type="http://schemas.openxmlformats.org/officeDocument/2006/relationships/hyperlink" Target="https://analytics.zoho.com/open-view/2395394000007487375?ZOHO_CRITERIA=%22Trasposicion_27.22%22.%22Id%20Tipo%20de%20violencia%22%20%3D%201" TargetMode="External"/><Relationship Id="rId49" Type="http://schemas.openxmlformats.org/officeDocument/2006/relationships/hyperlink" Target="https://analytics.zoho.com/open-view/2395394000007492609?ZOHO_CRITERIA=%22Trasposicion_27.22%22.%22A%C3%B1o%22%20%3D%202020%20and%20%22Trasposicion_27.22%22.%22Valor%22%3E0.99%20and%20%22Trasposicion_27.22%22.%22Id%20Tipo%20de%20violencia%22%20%3D%20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70" zoomScaleNormal="70" workbookViewId="0">
      <pane xSplit="6" ySplit="3" topLeftCell="G55" activePane="bottomRight" state="frozen"/>
      <selection pane="topRight" activeCell="G1" sqref="G1"/>
      <selection pane="bottomLeft" activeCell="A4" sqref="A4"/>
      <selection pane="bottomRight" activeCell="B59" sqref="B59"/>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830</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MUES:Comuna|Tasa por 100 mil mujeres de violencia general|Año 2020|</v>
      </c>
      <c r="B4" s="70" t="s">
        <v>13839</v>
      </c>
      <c r="C4" s="43">
        <v>16</v>
      </c>
      <c r="D4" s="44" t="s">
        <v>13378</v>
      </c>
      <c r="E4" s="49" t="s">
        <v>754</v>
      </c>
      <c r="F4" s="45" t="s">
        <v>13838</v>
      </c>
      <c r="G4" s="45" t="s">
        <v>1061</v>
      </c>
      <c r="H4" s="45"/>
      <c r="I4" s="42"/>
      <c r="J4" s="40" t="s">
        <v>795</v>
      </c>
      <c r="K4" s="52"/>
      <c r="L4" s="52"/>
      <c r="M4" s="36" t="str">
        <f>"Tasa por 100 mil mujeres que sufren violencia psicológica por "&amp;E4&amp;", para el "&amp;O4&amp;"."</f>
        <v>Tasa por 100 mil mujeres que sufren violencia psicológica por Región, para el Año 2020.</v>
      </c>
      <c r="N4" s="20" t="str">
        <f t="shared" ref="N4:N59" si="0">IF(E4="Región",J4,IF(E4="Comuna",J4,"Chile"))</f>
        <v>Tarapacá</v>
      </c>
      <c r="O4" s="20" t="s">
        <v>8309</v>
      </c>
      <c r="P4" s="20" t="s">
        <v>9421</v>
      </c>
      <c r="Q4" s="28">
        <f>+IF($E4="PRODUCTO",VLOOKUP(J4,#REF!,9,0)&amp;"000",IF($E4="CATEGORÍA",VLOOKUP(J4,#REF!,7,0),$Q$1))</f>
        <v>270103001</v>
      </c>
      <c r="R4" s="87" t="s">
        <v>13722</v>
      </c>
      <c r="S4" s="35" t="str">
        <f>+F4&amp;" por comuna para la región de "&amp;J4&amp;" según "&amp;H4</f>
        <v xml:space="preserve">Tasa por 100 mil mujeres de violencia general por comuna para la región de Tarapacá según </v>
      </c>
      <c r="T4" s="66" t="str">
        <f>+S4</f>
        <v xml:space="preserve">Tasa por 100 mil mujeres de violencia general por comuna para la región de Tarapacá según </v>
      </c>
      <c r="U4" s="67" t="str">
        <f>+E4&amp;": "&amp;J4</f>
        <v>Región: Tarapacá</v>
      </c>
      <c r="V4" s="35" t="s">
        <v>13787</v>
      </c>
      <c r="W4" s="21" t="str">
        <f t="shared" ref="W4:W5" si="1">HYPERLINK(B4,B4)</f>
        <v>https://analytics.zoho.com/open-view/2395394000007417922?ZOHO_CRITERIA=%22Trasposicion_27.22%22.%22Cod%20regi%C3%B3n%22%20%3D%201</v>
      </c>
      <c r="X4" s="61" t="s">
        <v>152</v>
      </c>
      <c r="Y4" s="20" t="s">
        <v>13374</v>
      </c>
      <c r="Z4" s="35" t="str">
        <f>+""&amp;F4&amp;" por comuna en la región "&amp;J4&amp;" de acuerdo a los datos publicados por el "&amp;AL4&amp;" de Chile para el "&amp;O4&amp;"."</f>
        <v>Tasa por 100 mil mujeres de violencia general por comuna en la región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13789</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mujeres de violencia general|Año 2020|</v>
      </c>
      <c r="B5" s="70" t="s">
        <v>13840</v>
      </c>
      <c r="C5" s="43">
        <v>16</v>
      </c>
      <c r="D5" s="41" t="s">
        <v>13379</v>
      </c>
      <c r="E5" s="50" t="s">
        <v>754</v>
      </c>
      <c r="F5" s="45" t="s">
        <v>13838</v>
      </c>
      <c r="G5" s="39" t="s">
        <v>13760</v>
      </c>
      <c r="H5" s="39"/>
      <c r="I5" s="37"/>
      <c r="J5" s="40" t="s">
        <v>795</v>
      </c>
      <c r="K5" s="52"/>
      <c r="L5" s="52"/>
      <c r="M5" s="36" t="str">
        <f t="shared" ref="M5:M59" si="3">"Tasa por 100 mil mujeres que sufren violencia psicológica por "&amp;E5&amp;", para el "&amp;O5&amp;"."</f>
        <v>Tasa por 100 mil mujeres que sufren violencia psicológica por Región,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4">+F5&amp;" por comuna para la región de "&amp;J5&amp;" según "&amp;H5</f>
        <v xml:space="preserve">Tasa por 100 mil mujeres de violencia general por comuna para la región de Tarapacá según </v>
      </c>
      <c r="T5" s="66" t="str">
        <f t="shared" ref="T5:T33" si="5">+S5</f>
        <v xml:space="preserve">Tasa por 100 mil mujeres de violencia general por comuna para la región de Tarapacá según </v>
      </c>
      <c r="U5" s="67" t="str">
        <f t="shared" ref="U5:U24" si="6">+E5&amp;": "&amp;J5</f>
        <v>Región: Tarapacá</v>
      </c>
      <c r="V5" s="35" t="s">
        <v>13787</v>
      </c>
      <c r="W5" s="21" t="str">
        <f t="shared" si="1"/>
        <v>https://analytics.zoho.com/open-view/2395394000007418053?ZOHO_CRITERIA=%22Trasposicion_27.22%22.%22Cod%20regi%C3%B3n%22%20%3D%201</v>
      </c>
      <c r="X5" s="60" t="str">
        <f>+X4</f>
        <v>CHL</v>
      </c>
      <c r="Y5" s="20" t="s">
        <v>13374</v>
      </c>
      <c r="Z5" s="35" t="str">
        <f t="shared" ref="Z5:Z59" si="7">+""&amp;F5&amp;" por comuna en la región "&amp;J5&amp;" de acuerdo a los datos publicados por el "&amp;AL5&amp;" de Chile para el "&amp;O5&amp;"."</f>
        <v>Tasa por 100 mil mujeres de violencia general por comuna en la región Tarapacá de acuerdo a los datos publicados por el Centro de Estudios y Análisis del Delito de Chile para el Año 2020.</v>
      </c>
      <c r="AA5" s="63">
        <f t="shared" ref="AA5:AF5" si="8">+AA4</f>
        <v>44357</v>
      </c>
      <c r="AB5" s="60" t="str">
        <f t="shared" si="8"/>
        <v>Español</v>
      </c>
      <c r="AC5" s="60" t="str">
        <f t="shared" si="8"/>
        <v>Paula</v>
      </c>
      <c r="AD5" s="60" t="str">
        <f t="shared" si="8"/>
        <v>No Aplica</v>
      </c>
      <c r="AE5" s="60" t="str">
        <f t="shared" si="8"/>
        <v>No Aplica</v>
      </c>
      <c r="AF5" s="60" t="str">
        <f t="shared" si="8"/>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mujeres de violencia general|Año 2020|</v>
      </c>
      <c r="B6" s="70" t="s">
        <v>13841</v>
      </c>
      <c r="C6" s="43">
        <v>16</v>
      </c>
      <c r="D6" s="44" t="s">
        <v>13380</v>
      </c>
      <c r="E6" s="49" t="s">
        <v>754</v>
      </c>
      <c r="F6" s="45" t="s">
        <v>13838</v>
      </c>
      <c r="G6" s="39" t="s">
        <v>10449</v>
      </c>
      <c r="H6" s="45"/>
      <c r="I6" s="37"/>
      <c r="J6" s="40" t="s">
        <v>795</v>
      </c>
      <c r="K6" s="52"/>
      <c r="L6" s="52"/>
      <c r="M6" s="36" t="str">
        <f t="shared" si="3"/>
        <v>Tasa por 100 mil mujeres que sufren violencia psicológica por Región, para el Año 2020.</v>
      </c>
      <c r="N6" s="20" t="str">
        <f t="shared" si="0"/>
        <v>Tarapacá</v>
      </c>
      <c r="O6" s="20" t="s">
        <v>8309</v>
      </c>
      <c r="P6" s="20" t="str">
        <f t="shared" ref="P6:P59" si="9">+P5</f>
        <v>Tasa</v>
      </c>
      <c r="Q6" s="28">
        <f>+IF($E6="PRODUCTO",VLOOKUP(J6,#REF!,9,0)&amp;"000",IF($E6="CATEGORÍA",VLOOKUP(J6,#REF!,7,0),$Q$1))</f>
        <v>270103001</v>
      </c>
      <c r="R6" s="20" t="str">
        <f t="shared" ref="R6:R25" si="10">R5</f>
        <v>tasa por 100 mil habitantes</v>
      </c>
      <c r="S6" s="35" t="str">
        <f>+F6&amp;" por región a escala nacional "&amp;J6&amp;" según "&amp;H6</f>
        <v xml:space="preserve">Tasa por 100 mil mujeres de violencia general por región a escala nacional Tarapacá según </v>
      </c>
      <c r="T6" s="66" t="str">
        <f t="shared" si="5"/>
        <v xml:space="preserve">Tasa por 100 mil mujeres de violencia general por región a escala nacional Tarapacá según </v>
      </c>
      <c r="U6" s="67" t="str">
        <f t="shared" si="6"/>
        <v>Región: Tarapacá</v>
      </c>
      <c r="V6" s="35" t="s">
        <v>13787</v>
      </c>
      <c r="W6" s="21" t="str">
        <f t="shared" ref="W6:W9" si="11">HYPERLINK(B6,B6)</f>
        <v>https://analytics.zoho.com/open-view/2395394000007418165?ZOHO_CRITERIA=%22Trasposicion_27.22%22.%22Cod%20regi%C3%B3n%22%20%3D%201</v>
      </c>
      <c r="X6" s="60" t="str">
        <f t="shared" ref="X6:X9" si="12">+X5</f>
        <v>CHL</v>
      </c>
      <c r="Y6" s="20" t="s">
        <v>13374</v>
      </c>
      <c r="Z6" s="35" t="str">
        <f t="shared" si="7"/>
        <v>Tasa por 100 mil mujeres de violencia general por comuna en la región Tarapacá de acuerdo a los datos publicados por el Centro de Estudios y Análisis del Delito de Chile para el Año 2020.</v>
      </c>
      <c r="AA6" s="63">
        <f t="shared" ref="AA6:AF6" si="13">+AA5</f>
        <v>44357</v>
      </c>
      <c r="AB6" s="60" t="str">
        <f t="shared" si="13"/>
        <v>Español</v>
      </c>
      <c r="AC6" s="60" t="str">
        <f t="shared" si="13"/>
        <v>Paula</v>
      </c>
      <c r="AD6" s="60" t="str">
        <f t="shared" si="13"/>
        <v>No Aplica</v>
      </c>
      <c r="AE6" s="60" t="str">
        <f t="shared" si="13"/>
        <v>No Aplica</v>
      </c>
      <c r="AF6" s="60" t="str">
        <f t="shared" si="13"/>
        <v>No Aplica</v>
      </c>
      <c r="AG6" s="64">
        <f>+VLOOKUP($P6,Parametros[[nombre]:[Columna1]],5,0)</f>
        <v>92</v>
      </c>
      <c r="AH6" s="64">
        <f t="shared" ref="AH6:AH9" si="14">AH5</f>
        <v>1</v>
      </c>
      <c r="AI6" s="64">
        <f>+VLOOKUP($N6,Territorio[[nombre]:[Columna1]],7,0)</f>
        <v>252</v>
      </c>
      <c r="AJ6" s="64">
        <f>+VLOOKUP(O6,Temporalidad[[nombre]:[Columna1]],7,0)</f>
        <v>31</v>
      </c>
      <c r="AK6" s="64">
        <f>+VLOOKUP(LEFT($D6,2),Tipo_Gráfico[[id2]:[Tipo Gráfico]],3,0)</f>
        <v>1</v>
      </c>
      <c r="AL6" s="35" t="str">
        <f t="shared" ref="AL6:AL14" si="15">AL5</f>
        <v>Centro de Estudios y Análisis del Delito</v>
      </c>
      <c r="AM6" s="60" t="str">
        <f t="shared" ref="AM6:AM9" si="16">+AM5</f>
        <v>No Aplica</v>
      </c>
      <c r="AN6" s="60" t="str">
        <f t="shared" ref="AN6:AN9" si="17">+AN5</f>
        <v>No Aplica</v>
      </c>
      <c r="AO6" s="60" t="str">
        <f t="shared" ref="AO6:AO9" si="18">+AO5</f>
        <v>No Aplica</v>
      </c>
      <c r="AP6" s="65">
        <f>VLOOKUP($AC6,Responsables[],3,0)</f>
        <v>7</v>
      </c>
      <c r="AQ6" s="65">
        <f>VLOOKUP($R6,unidad_medida[[#All],[nombre]:[Columna1]],5,0)</f>
        <v>77</v>
      </c>
    </row>
    <row r="7" spans="1:43" ht="45" x14ac:dyDescent="0.25">
      <c r="A7" s="51" t="str">
        <f t="shared" si="2"/>
        <v>GR 04|FILT:Región| MUES:Tipo de Violencia|Tasa por 100 mil mujeres de violencia general|Año 2020|</v>
      </c>
      <c r="B7" s="70" t="s">
        <v>13842</v>
      </c>
      <c r="C7" s="43">
        <v>16</v>
      </c>
      <c r="D7" s="41" t="s">
        <v>13381</v>
      </c>
      <c r="E7" s="49" t="s">
        <v>754</v>
      </c>
      <c r="F7" s="45" t="s">
        <v>13838</v>
      </c>
      <c r="G7" s="39" t="s">
        <v>13808</v>
      </c>
      <c r="H7" s="39"/>
      <c r="I7" s="37"/>
      <c r="J7" s="40" t="s">
        <v>795</v>
      </c>
      <c r="K7" s="52"/>
      <c r="L7" s="52"/>
      <c r="M7" s="36" t="str">
        <f t="shared" si="3"/>
        <v>Tasa por 100 mil mujeres que sufren violencia psicológica por Región, para el Año 2020.</v>
      </c>
      <c r="N7" s="20" t="str">
        <f t="shared" si="0"/>
        <v>Tarapacá</v>
      </c>
      <c r="O7" s="20" t="s">
        <v>8309</v>
      </c>
      <c r="P7" s="20" t="str">
        <f t="shared" si="9"/>
        <v>Tasa</v>
      </c>
      <c r="Q7" s="28">
        <f>+IF($E7="PRODUCTO",VLOOKUP(J7,#REF!,9,0)&amp;"000",IF($E7="CATEGORÍA",VLOOKUP(J7,#REF!,7,0),$Q$1))</f>
        <v>270103001</v>
      </c>
      <c r="R7" s="20" t="str">
        <f t="shared" si="10"/>
        <v>tasa por 100 mil habitantes</v>
      </c>
      <c r="S7" s="35" t="str">
        <f>+F7&amp;" por región a escala nacional "&amp;J7&amp;" según "&amp;H7</f>
        <v xml:space="preserve">Tasa por 100 mil mujeres de violencia general por región a escala nacional Tarapacá según </v>
      </c>
      <c r="T7" s="66" t="str">
        <f t="shared" si="5"/>
        <v xml:space="preserve">Tasa por 100 mil mujeres de violencia general por región a escala nacional Tarapacá según </v>
      </c>
      <c r="U7" s="67" t="str">
        <f t="shared" si="6"/>
        <v>Región: Tarapacá</v>
      </c>
      <c r="V7" s="35" t="s">
        <v>13787</v>
      </c>
      <c r="W7" s="21" t="str">
        <f t="shared" si="11"/>
        <v>https://analytics.zoho.com/open-view/2395394000007418306?ZOHO_CRITERIA=%22Trasposicion_27.22%22.%22Cod%20regi%C3%B3n%22%20%3D%201</v>
      </c>
      <c r="X7" s="60" t="str">
        <f t="shared" si="12"/>
        <v>CHL</v>
      </c>
      <c r="Y7" s="20" t="s">
        <v>13788</v>
      </c>
      <c r="Z7" s="35" t="str">
        <f t="shared" si="7"/>
        <v>Tasa por 100 mil mujeres de violencia general por comuna en la región Tarapacá de acuerdo a los datos publicados por el Centro de Estudios y Análisis del Delito de Chile para el Año 2020.</v>
      </c>
      <c r="AA7" s="63">
        <f t="shared" ref="AA7:AF7" si="19">+AA6</f>
        <v>44357</v>
      </c>
      <c r="AB7" s="60" t="str">
        <f t="shared" si="19"/>
        <v>Español</v>
      </c>
      <c r="AC7" s="60" t="str">
        <f t="shared" si="19"/>
        <v>Paula</v>
      </c>
      <c r="AD7" s="60" t="str">
        <f t="shared" si="19"/>
        <v>No Aplica</v>
      </c>
      <c r="AE7" s="60" t="str">
        <f t="shared" si="19"/>
        <v>No Aplica</v>
      </c>
      <c r="AF7" s="60" t="str">
        <f t="shared" si="19"/>
        <v>No Aplica</v>
      </c>
      <c r="AG7" s="64">
        <f>+VLOOKUP($P7,Parametros[[nombre]:[Columna1]],5,0)</f>
        <v>92</v>
      </c>
      <c r="AH7" s="64">
        <f t="shared" si="14"/>
        <v>1</v>
      </c>
      <c r="AI7" s="64">
        <f>+VLOOKUP($N7,Territorio[[nombre]:[Columna1]],7,0)</f>
        <v>252</v>
      </c>
      <c r="AJ7" s="64">
        <f>+VLOOKUP(O7,Temporalidad[[nombre]:[Columna1]],7,0)</f>
        <v>31</v>
      </c>
      <c r="AK7" s="64">
        <f>+VLOOKUP(LEFT($D7,2),Tipo_Gráfico[[id2]:[Tipo Gráfico]],3,0)</f>
        <v>1</v>
      </c>
      <c r="AL7" s="35" t="str">
        <f t="shared" si="15"/>
        <v>Centro de Estudios y Análisis del Delito</v>
      </c>
      <c r="AM7" s="60" t="str">
        <f t="shared" si="16"/>
        <v>No Aplica</v>
      </c>
      <c r="AN7" s="60" t="str">
        <f t="shared" si="17"/>
        <v>No Aplica</v>
      </c>
      <c r="AO7" s="60" t="str">
        <f t="shared" si="18"/>
        <v>No Aplica</v>
      </c>
      <c r="AP7" s="65">
        <f>VLOOKUP($AC7,Responsables[],3,0)</f>
        <v>7</v>
      </c>
      <c r="AQ7" s="65">
        <f>VLOOKUP($R7,unidad_medida[[#All],[nombre]:[Columna1]],5,0)</f>
        <v>77</v>
      </c>
    </row>
    <row r="8" spans="1:43" ht="45" x14ac:dyDescent="0.25">
      <c r="A8" s="51" t="str">
        <f t="shared" si="2"/>
        <v>GR 05|FILT:Comuna| MUES:Prevalencia|Tasa por 100 mil mujeres de violencia general|Año 2020|</v>
      </c>
      <c r="B8" s="70" t="s">
        <v>13843</v>
      </c>
      <c r="C8" s="38">
        <v>244</v>
      </c>
      <c r="D8" s="44" t="s">
        <v>13382</v>
      </c>
      <c r="E8" s="49" t="s">
        <v>1061</v>
      </c>
      <c r="F8" s="45" t="s">
        <v>13838</v>
      </c>
      <c r="G8" s="39" t="s">
        <v>13760</v>
      </c>
      <c r="H8" s="45"/>
      <c r="I8" s="37"/>
      <c r="J8" s="40" t="s">
        <v>1059</v>
      </c>
      <c r="K8" s="52"/>
      <c r="L8" s="52"/>
      <c r="M8" s="36" t="str">
        <f t="shared" si="3"/>
        <v>Tasa por 100 mil mujeres que sufren violencia psicológica por Comuna, para el Año 2020.</v>
      </c>
      <c r="N8" s="20" t="str">
        <f t="shared" si="0"/>
        <v>Iquique</v>
      </c>
      <c r="O8" s="20" t="s">
        <v>8309</v>
      </c>
      <c r="P8" s="20" t="str">
        <f t="shared" si="9"/>
        <v>Tasa</v>
      </c>
      <c r="Q8" s="28">
        <f>+IF($E8="PRODUCTO",VLOOKUP(J8,#REF!,9,0)&amp;"000",IF($E8="CATEGORÍA",VLOOKUP(J8,#REF!,7,0),$Q$1))</f>
        <v>270103001</v>
      </c>
      <c r="R8" s="20" t="str">
        <f t="shared" si="10"/>
        <v>tasa por 100 mil habitantes</v>
      </c>
      <c r="S8" s="35" t="str">
        <f>+F8&amp;" en Chile por región "&amp;" según "&amp;H8</f>
        <v xml:space="preserve">Tasa por 100 mil mujeres de violencia general en Chile por región  según </v>
      </c>
      <c r="T8" s="66" t="str">
        <f t="shared" si="5"/>
        <v xml:space="preserve">Tasa por 100 mil mujeres de violencia general en Chile por región  según </v>
      </c>
      <c r="U8" s="67" t="str">
        <f t="shared" si="6"/>
        <v>Comuna: Iquique</v>
      </c>
      <c r="V8" s="35" t="s">
        <v>13787</v>
      </c>
      <c r="W8" s="21" t="str">
        <f t="shared" si="11"/>
        <v>https://analytics.zoho.com/open-view/2395394000007418410?ZOHO_CRITERIA=%22Trasposicion_27.22%22.%22Cod%20comuna%22%20%3D%201101</v>
      </c>
      <c r="X8" s="60" t="str">
        <f t="shared" si="12"/>
        <v>CHL</v>
      </c>
      <c r="Y8" s="20" t="s">
        <v>13788</v>
      </c>
      <c r="Z8" s="35" t="str">
        <f t="shared" si="7"/>
        <v>Tasa por 100 mil mujeres de violencia general por comuna en la región Iquique de acuerdo a los datos publicados por el Centro de Estudios y Análisis del Delito de Chile para el Año 2020.</v>
      </c>
      <c r="AA8" s="63">
        <f t="shared" ref="AA8:AF8" si="20">+AA7</f>
        <v>44357</v>
      </c>
      <c r="AB8" s="60" t="str">
        <f t="shared" si="20"/>
        <v>Español</v>
      </c>
      <c r="AC8" s="60" t="str">
        <f t="shared" si="20"/>
        <v>Paula</v>
      </c>
      <c r="AD8" s="60" t="str">
        <f t="shared" si="20"/>
        <v>No Aplica</v>
      </c>
      <c r="AE8" s="60" t="str">
        <f t="shared" si="20"/>
        <v>No Aplica</v>
      </c>
      <c r="AF8" s="60" t="str">
        <f t="shared" si="20"/>
        <v>No Aplica</v>
      </c>
      <c r="AG8" s="64">
        <f>+VLOOKUP($P8,Parametros[[nombre]:[Columna1]],5,0)</f>
        <v>92</v>
      </c>
      <c r="AH8" s="64">
        <f t="shared" si="14"/>
        <v>1</v>
      </c>
      <c r="AI8" s="64">
        <f>+VLOOKUP($N8,Territorio[[nombre]:[Columna1]],7,0)</f>
        <v>343</v>
      </c>
      <c r="AJ8" s="64">
        <f>+VLOOKUP(O8,Temporalidad[[nombre]:[Columna1]],7,0)</f>
        <v>31</v>
      </c>
      <c r="AK8" s="64">
        <f>+VLOOKUP(LEFT($D8,2),Tipo_Gráfico[[id2]:[Tipo Gráfico]],3,0)</f>
        <v>1</v>
      </c>
      <c r="AL8" s="35" t="str">
        <f t="shared" si="15"/>
        <v>Centro de Estudios y Análisis del Delito</v>
      </c>
      <c r="AM8" s="60" t="str">
        <f t="shared" si="16"/>
        <v>No Aplica</v>
      </c>
      <c r="AN8" s="60" t="str">
        <f t="shared" si="17"/>
        <v>No Aplica</v>
      </c>
      <c r="AO8" s="60" t="str">
        <f t="shared" si="18"/>
        <v>No Aplica</v>
      </c>
      <c r="AP8" s="65">
        <f>VLOOKUP($AC8,Responsables[],3,0)</f>
        <v>7</v>
      </c>
      <c r="AQ8" s="65">
        <f>VLOOKUP($R8,unidad_medida[[#All],[nombre]:[Columna1]],5,0)</f>
        <v>77</v>
      </c>
    </row>
    <row r="9" spans="1:43" ht="45" x14ac:dyDescent="0.25">
      <c r="A9" s="51" t="str">
        <f t="shared" si="2"/>
        <v>GR 06|FILT:Comuna| MUES:Periodo|Tasa por 100 mil mujeres de violencia general|Año 2020|</v>
      </c>
      <c r="B9" s="70" t="s">
        <v>13844</v>
      </c>
      <c r="C9" s="38">
        <v>244</v>
      </c>
      <c r="D9" s="41" t="s">
        <v>13383</v>
      </c>
      <c r="E9" s="49" t="s">
        <v>1061</v>
      </c>
      <c r="F9" s="45" t="s">
        <v>13838</v>
      </c>
      <c r="G9" s="39" t="s">
        <v>10449</v>
      </c>
      <c r="H9" s="39"/>
      <c r="I9" s="37"/>
      <c r="J9" s="40" t="s">
        <v>1059</v>
      </c>
      <c r="K9" s="52"/>
      <c r="L9" s="52"/>
      <c r="M9" s="36" t="str">
        <f t="shared" si="3"/>
        <v>Tasa por 100 mil mujeres que sufren violencia psicológica por Comuna, para el Año 2020.</v>
      </c>
      <c r="N9" s="20" t="str">
        <f t="shared" si="0"/>
        <v>Iquique</v>
      </c>
      <c r="O9" s="20" t="s">
        <v>8309</v>
      </c>
      <c r="P9" s="20" t="str">
        <f t="shared" si="9"/>
        <v>Tasa</v>
      </c>
      <c r="Q9" s="28">
        <f>+IF($E9="PRODUCTO",VLOOKUP(J9,#REF!,9,0)&amp;"000",IF($E9="CATEGORÍA",VLOOKUP(J9,#REF!,7,0),$Q$1))</f>
        <v>270103001</v>
      </c>
      <c r="R9" s="20" t="str">
        <f t="shared" si="10"/>
        <v>tasa por 100 mil habitantes</v>
      </c>
      <c r="S9" s="35" t="str">
        <f>+F9&amp;" en Chile por región "&amp;" según "&amp;H9</f>
        <v xml:space="preserve">Tasa por 100 mil mujeres de violencia general en Chile por región  según </v>
      </c>
      <c r="T9" s="66" t="str">
        <f t="shared" si="5"/>
        <v xml:space="preserve">Tasa por 100 mil mujeres de violencia general en Chile por región  según </v>
      </c>
      <c r="U9" s="67" t="str">
        <f t="shared" si="6"/>
        <v>Comuna: Iquique</v>
      </c>
      <c r="V9" s="35" t="s">
        <v>13787</v>
      </c>
      <c r="W9" s="21" t="str">
        <f t="shared" si="11"/>
        <v>https://analytics.zoho.com/open-view/2395394000007418639?ZOHO_CRITERIA=%22Trasposicion_27.22%22.%22Cod%20comuna%22%20%3D%201101</v>
      </c>
      <c r="X9" s="60" t="str">
        <f t="shared" si="12"/>
        <v>CHL</v>
      </c>
      <c r="Y9" s="20" t="s">
        <v>10689</v>
      </c>
      <c r="Z9" s="35" t="str">
        <f t="shared" si="7"/>
        <v>Tasa por 100 mil mujeres de violencia general por comuna en la región Iquique de acuerdo a los datos publicados por el Centro de Estudios y Análisis del Delito de Chile para el Año 2020.</v>
      </c>
      <c r="AA9" s="63">
        <f t="shared" ref="AA9:AF9" si="21">+AA8</f>
        <v>44357</v>
      </c>
      <c r="AB9" s="60" t="str">
        <f t="shared" si="21"/>
        <v>Español</v>
      </c>
      <c r="AC9" s="60" t="str">
        <f t="shared" si="21"/>
        <v>Paula</v>
      </c>
      <c r="AD9" s="60" t="str">
        <f t="shared" si="21"/>
        <v>No Aplica</v>
      </c>
      <c r="AE9" s="60" t="str">
        <f t="shared" si="21"/>
        <v>No Aplica</v>
      </c>
      <c r="AF9" s="60" t="str">
        <f t="shared" si="21"/>
        <v>No Aplica</v>
      </c>
      <c r="AG9" s="64">
        <f>+VLOOKUP($P9,Parametros[[nombre]:[Columna1]],5,0)</f>
        <v>92</v>
      </c>
      <c r="AH9" s="64">
        <f t="shared" si="14"/>
        <v>1</v>
      </c>
      <c r="AI9" s="64">
        <f>+VLOOKUP($N9,Territorio[[nombre]:[Columna1]],7,0)</f>
        <v>343</v>
      </c>
      <c r="AJ9" s="64">
        <f>+VLOOKUP(O9,Temporalidad[[nombre]:[Columna1]],7,0)</f>
        <v>31</v>
      </c>
      <c r="AK9" s="64">
        <f>+VLOOKUP(LEFT($D9,2),Tipo_Gráfico[[id2]:[Tipo Gráfico]],3,0)</f>
        <v>1</v>
      </c>
      <c r="AL9" s="35" t="str">
        <f t="shared" si="15"/>
        <v>Centro de Estudios y Análisis del Delito</v>
      </c>
      <c r="AM9" s="60" t="str">
        <f t="shared" si="16"/>
        <v>No Aplica</v>
      </c>
      <c r="AN9" s="60" t="str">
        <f t="shared" si="17"/>
        <v>No Aplica</v>
      </c>
      <c r="AO9" s="60" t="str">
        <f t="shared" si="18"/>
        <v>No Aplica</v>
      </c>
      <c r="AP9" s="65">
        <f>VLOOKUP($AC9,Responsables[],3,0)</f>
        <v>7</v>
      </c>
      <c r="AQ9" s="65">
        <f>VLOOKUP($R9,unidad_medida[[#All],[nombre]:[Columna1]],5,0)</f>
        <v>77</v>
      </c>
    </row>
    <row r="10" spans="1:43" ht="45" x14ac:dyDescent="0.25">
      <c r="A10" s="51" t="str">
        <f t="shared" si="2"/>
        <v>GR 07|FILT:Comuna| MUES:Tipo de Violencia|Tasa por 100 mil mujeres de violencia general|Año 2020|</v>
      </c>
      <c r="B10" s="70" t="s">
        <v>13845</v>
      </c>
      <c r="C10" s="38">
        <v>244</v>
      </c>
      <c r="D10" s="44" t="s">
        <v>13384</v>
      </c>
      <c r="E10" s="49" t="s">
        <v>1061</v>
      </c>
      <c r="F10" s="45" t="s">
        <v>13838</v>
      </c>
      <c r="G10" s="39" t="s">
        <v>13808</v>
      </c>
      <c r="H10" s="45"/>
      <c r="I10" s="37"/>
      <c r="J10" s="40" t="s">
        <v>1059</v>
      </c>
      <c r="K10" s="52"/>
      <c r="L10" s="52"/>
      <c r="M10" s="36" t="str">
        <f t="shared" si="3"/>
        <v>Tasa por 100 mil mujeres que sufren violencia psicológica por Comuna, para el Año 2020.</v>
      </c>
      <c r="N10" s="20" t="str">
        <f t="shared" si="0"/>
        <v>Iquique</v>
      </c>
      <c r="O10" s="20" t="s">
        <v>8309</v>
      </c>
      <c r="P10" s="20" t="str">
        <f t="shared" si="9"/>
        <v>Tasa</v>
      </c>
      <c r="Q10" s="28">
        <f>+IF($E10="PRODUCTO",VLOOKUP(J10,#REF!,9,0)&amp;"000",IF($E10="CATEGORÍA",VLOOKUP(J10,#REF!,7,0),$Q$1))</f>
        <v>270103001</v>
      </c>
      <c r="R10" s="20" t="str">
        <f t="shared" si="10"/>
        <v>tasa por 100 mil habitantes</v>
      </c>
      <c r="S10" s="35" t="str">
        <f t="shared" si="4"/>
        <v xml:space="preserve">Tasa por 100 mil mujeres de violencia general por comuna para la región de Iquique según </v>
      </c>
      <c r="T10" s="66" t="str">
        <f t="shared" si="5"/>
        <v xml:space="preserve">Tasa por 100 mil mujeres de violencia general por comuna para la región de Iquique según </v>
      </c>
      <c r="U10" s="67" t="str">
        <f t="shared" si="6"/>
        <v>Comuna: Iquique</v>
      </c>
      <c r="V10" s="35" t="s">
        <v>13787</v>
      </c>
      <c r="W10" s="21" t="str">
        <f t="shared" ref="W10:W11" si="22">HYPERLINK(B10,B10)</f>
        <v>https://analytics.zoho.com/open-view/2395394000007418719?ZOHO_CRITERIA=%22Trasposicion_27.22%22.%22Cod%20comuna%22%20%3D%201101</v>
      </c>
      <c r="X10" s="60" t="str">
        <f t="shared" ref="X10:X59" si="23">+X9</f>
        <v>CHL</v>
      </c>
      <c r="Y10" s="20" t="s">
        <v>10689</v>
      </c>
      <c r="Z10" s="35" t="str">
        <f t="shared" si="7"/>
        <v>Tasa por 100 mil mujeres de violencia general por comuna en la región Iquique de acuerdo a los datos publicados por el Centro de Estudios y Análisis del Delito de Chile para el Año 2020.</v>
      </c>
      <c r="AA10" s="63">
        <f t="shared" ref="AA10:AF10" si="24">+AA9</f>
        <v>44357</v>
      </c>
      <c r="AB10" s="60" t="str">
        <f t="shared" si="24"/>
        <v>Español</v>
      </c>
      <c r="AC10" s="60" t="str">
        <f t="shared" si="24"/>
        <v>Paula</v>
      </c>
      <c r="AD10" s="60" t="str">
        <f t="shared" si="24"/>
        <v>No Aplica</v>
      </c>
      <c r="AE10" s="60" t="str">
        <f t="shared" si="24"/>
        <v>No Aplica</v>
      </c>
      <c r="AF10" s="60" t="str">
        <f t="shared" si="24"/>
        <v>No Aplica</v>
      </c>
      <c r="AG10" s="64">
        <f>+VLOOKUP($P10,Parametros[[nombre]:[Columna1]],5,0)</f>
        <v>92</v>
      </c>
      <c r="AH10" s="64">
        <f t="shared" ref="AH10:AH59" si="25">AH9</f>
        <v>1</v>
      </c>
      <c r="AI10" s="64">
        <f>+VLOOKUP($N10,Territorio[[nombre]:[Columna1]],7,0)</f>
        <v>343</v>
      </c>
      <c r="AJ10" s="64">
        <f>+VLOOKUP(O10,Temporalidad[[nombre]:[Columna1]],7,0)</f>
        <v>31</v>
      </c>
      <c r="AK10" s="64">
        <f>+VLOOKUP(LEFT($D10,2),Tipo_Gráfico[[id2]:[Tipo Gráfico]],3,0)</f>
        <v>1</v>
      </c>
      <c r="AL10" s="35" t="str">
        <f t="shared" si="15"/>
        <v>Centro de Estudios y Análisis del Delito</v>
      </c>
      <c r="AM10" s="60" t="str">
        <f t="shared" ref="AM10:AM59" si="26">+AM9</f>
        <v>No Aplica</v>
      </c>
      <c r="AN10" s="60" t="str">
        <f t="shared" ref="AN10:AN59" si="27">+AN9</f>
        <v>No Aplica</v>
      </c>
      <c r="AO10" s="60" t="str">
        <f t="shared" ref="AO10:AO59" si="28">+AO9</f>
        <v>No Aplica</v>
      </c>
      <c r="AP10" s="65">
        <f>VLOOKUP($AC10,Responsables[],3,0)</f>
        <v>7</v>
      </c>
      <c r="AQ10" s="65">
        <f>VLOOKUP($R10,unidad_medida[[#All],[nombre]:[Columna1]],5,0)</f>
        <v>77</v>
      </c>
    </row>
    <row r="11" spans="1:43" ht="45" x14ac:dyDescent="0.25">
      <c r="A11" s="51" t="str">
        <f t="shared" si="2"/>
        <v>GR 08|FILT:Prevalencia| MUES:Región|Tasa por 100 mil mujeres de violencia general|Año 2020|</v>
      </c>
      <c r="B11" s="70" t="s">
        <v>13846</v>
      </c>
      <c r="C11" s="38">
        <v>5</v>
      </c>
      <c r="D11" s="44" t="s">
        <v>13385</v>
      </c>
      <c r="E11" s="49" t="s">
        <v>13760</v>
      </c>
      <c r="F11" s="45" t="s">
        <v>13838</v>
      </c>
      <c r="G11" s="39" t="s">
        <v>754</v>
      </c>
      <c r="H11" s="39"/>
      <c r="I11" s="37"/>
      <c r="J11" s="40" t="s">
        <v>13850</v>
      </c>
      <c r="K11" s="52"/>
      <c r="L11" s="52"/>
      <c r="M11" s="36" t="str">
        <f t="shared" si="3"/>
        <v>Tasa por 100 mil mujeres que sufren violencia psicológica por Prevalencia, para el Año 2020.</v>
      </c>
      <c r="N11" s="20" t="str">
        <f t="shared" si="0"/>
        <v>Chile</v>
      </c>
      <c r="O11" s="20" t="s">
        <v>8309</v>
      </c>
      <c r="P11" s="20" t="str">
        <f t="shared" si="9"/>
        <v>Tasa</v>
      </c>
      <c r="Q11" s="28">
        <f>+IF($E11="PRODUCTO",VLOOKUP(J11,#REF!,9,0)&amp;"000",IF($E11="CATEGORÍA",VLOOKUP(J11,#REF!,7,0),$Q$1))</f>
        <v>270103001</v>
      </c>
      <c r="R11" s="20" t="str">
        <f t="shared" si="10"/>
        <v>tasa por 100 mil habitantes</v>
      </c>
      <c r="S11" s="35" t="str">
        <f t="shared" si="4"/>
        <v xml:space="preserve">Tasa por 100 mil mujeres de violencia general por comuna para la región de Violencia Física General según </v>
      </c>
      <c r="T11" s="66" t="str">
        <f t="shared" si="5"/>
        <v xml:space="preserve">Tasa por 100 mil mujeres de violencia general por comuna para la región de Violencia Física General según </v>
      </c>
      <c r="U11" s="67" t="str">
        <f t="shared" si="6"/>
        <v>Prevalencia: Violencia Física General</v>
      </c>
      <c r="V11" s="35" t="s">
        <v>13787</v>
      </c>
      <c r="W11" s="21" t="str">
        <f t="shared" si="22"/>
        <v>https://analytics.zoho.com/open-view/2395394000007418842?ZOHO_CRITERIA=%22Trasposicion_27.22%22.%22Id%20prevalencia%22%20%3D%201</v>
      </c>
      <c r="X11" s="60" t="str">
        <f t="shared" si="23"/>
        <v>CHL</v>
      </c>
      <c r="Y11" s="20" t="s">
        <v>10689</v>
      </c>
      <c r="Z11" s="35" t="str">
        <f t="shared" si="7"/>
        <v>Tasa por 100 mil mujeres de violencia general por comuna en la región Violencia Física General de acuerdo a los datos publicados por el Centro de Estudios y Análisis del Delito de Chile para el Año 2020.</v>
      </c>
      <c r="AA11" s="63">
        <f t="shared" ref="AA11:AF14" si="29">+AA10</f>
        <v>44357</v>
      </c>
      <c r="AB11" s="60" t="str">
        <f t="shared" si="29"/>
        <v>Español</v>
      </c>
      <c r="AC11" s="60" t="str">
        <f t="shared" si="29"/>
        <v>Paula</v>
      </c>
      <c r="AD11" s="60" t="str">
        <f t="shared" si="29"/>
        <v>No Aplica</v>
      </c>
      <c r="AE11" s="60" t="str">
        <f t="shared" si="29"/>
        <v>No Aplica</v>
      </c>
      <c r="AF11" s="60" t="str">
        <f t="shared" si="29"/>
        <v>No Aplica</v>
      </c>
      <c r="AG11" s="64">
        <f>+VLOOKUP($P11,Parametros[[nombre]:[Columna1]],5,0)</f>
        <v>92</v>
      </c>
      <c r="AH11" s="64">
        <f t="shared" si="25"/>
        <v>1</v>
      </c>
      <c r="AI11" s="64">
        <f>+VLOOKUP($N11,Territorio[[nombre]:[Columna1]],7,0)</f>
        <v>38</v>
      </c>
      <c r="AJ11" s="64">
        <f>+VLOOKUP(O11,Temporalidad[[nombre]:[Columna1]],7,0)</f>
        <v>31</v>
      </c>
      <c r="AK11" s="64">
        <f>+VLOOKUP(LEFT($D11,2),Tipo_Gráfico[[id2]:[Tipo Gráfico]],3,0)</f>
        <v>1</v>
      </c>
      <c r="AL11" s="35" t="str">
        <f t="shared" si="15"/>
        <v>Centro de Estudios y Análisis del Delito</v>
      </c>
      <c r="AM11" s="60" t="str">
        <f t="shared" si="26"/>
        <v>No Aplica</v>
      </c>
      <c r="AN11" s="60" t="str">
        <f t="shared" si="27"/>
        <v>No Aplica</v>
      </c>
      <c r="AO11" s="60" t="str">
        <f t="shared" si="28"/>
        <v>No Aplica</v>
      </c>
      <c r="AP11" s="65">
        <f>VLOOKUP($AC11,Responsables[],3,0)</f>
        <v>7</v>
      </c>
      <c r="AQ11" s="65">
        <f>VLOOKUP($R11,unidad_medida[[#All],[nombre]:[Columna1]],5,0)</f>
        <v>77</v>
      </c>
    </row>
    <row r="12" spans="1:43" ht="45" x14ac:dyDescent="0.25">
      <c r="A12" s="51" t="str">
        <f t="shared" si="2"/>
        <v>GR 09|FILT:Prevalencia| MUES:Comuna|Tasa por 100 mil mujeres de violencia general|Año 2020|</v>
      </c>
      <c r="B12" s="70" t="s">
        <v>13847</v>
      </c>
      <c r="C12" s="38">
        <v>5</v>
      </c>
      <c r="D12" s="44" t="s">
        <v>13386</v>
      </c>
      <c r="E12" s="49" t="s">
        <v>13760</v>
      </c>
      <c r="F12" s="45" t="s">
        <v>13838</v>
      </c>
      <c r="G12" s="39" t="s">
        <v>1061</v>
      </c>
      <c r="H12" s="45"/>
      <c r="I12" s="37"/>
      <c r="J12" s="40" t="s">
        <v>13850</v>
      </c>
      <c r="K12" s="52"/>
      <c r="L12" s="52"/>
      <c r="M12" s="36" t="str">
        <f t="shared" si="3"/>
        <v>Tasa por 100 mil mujeres que sufren violencia psicológica por Prevalencia, para el Año 2020.</v>
      </c>
      <c r="N12" s="20" t="str">
        <f t="shared" si="0"/>
        <v>Chile</v>
      </c>
      <c r="O12" s="20" t="s">
        <v>8309</v>
      </c>
      <c r="P12" s="20" t="str">
        <f t="shared" si="9"/>
        <v>Tasa</v>
      </c>
      <c r="Q12" s="28">
        <f>+IF($E12="PRODUCTO",VLOOKUP(J12,#REF!,9,0)&amp;"000",IF($E12="CATEGORÍA",VLOOKUP(J12,#REF!,7,0),$Q$1))</f>
        <v>270103001</v>
      </c>
      <c r="R12" s="20" t="str">
        <f t="shared" si="10"/>
        <v>tasa por 100 mil habitantes</v>
      </c>
      <c r="S12" s="35" t="str">
        <f>+F12&amp;" del número de femicidios en la región de "&amp;J12&amp;" según "&amp;H12</f>
        <v xml:space="preserve">Tasa por 100 mil mujeres de violencia general del número de femicidios en la región de Violencia Física General según </v>
      </c>
      <c r="T12" s="66" t="str">
        <f t="shared" si="5"/>
        <v xml:space="preserve">Tasa por 100 mil mujeres de violencia general del número de femicidios en la región de Violencia Física General según </v>
      </c>
      <c r="U12" s="67" t="str">
        <f t="shared" si="6"/>
        <v>Prevalencia: Violencia Física General</v>
      </c>
      <c r="V12" s="35" t="s">
        <v>13787</v>
      </c>
      <c r="W12" s="21" t="str">
        <f t="shared" ref="W12:W13" si="30">HYPERLINK(B12,B12)</f>
        <v>https://analytics.zoho.com/open-view/2395394000007418969?ZOHO_CRITERIA=%22Trasposicion_27.22%22.%22Id%20prevalencia%22%20%3D%201</v>
      </c>
      <c r="X12" s="60" t="str">
        <f t="shared" si="23"/>
        <v>CHL</v>
      </c>
      <c r="Y12" s="20" t="s">
        <v>10689</v>
      </c>
      <c r="Z12" s="35" t="str">
        <f t="shared" si="7"/>
        <v>Tasa por 100 mil mujeres de violencia general por comuna en la región Violencia Física General de acuerdo a los datos publicados por el Centro de Estudios y Análisis del Delito de Chile para el Año 2020.</v>
      </c>
      <c r="AA12" s="63">
        <f t="shared" si="29"/>
        <v>44357</v>
      </c>
      <c r="AB12" s="60" t="str">
        <f t="shared" si="29"/>
        <v>Español</v>
      </c>
      <c r="AC12" s="60" t="str">
        <f t="shared" si="29"/>
        <v>Paula</v>
      </c>
      <c r="AD12" s="60" t="str">
        <f t="shared" si="29"/>
        <v>No Aplica</v>
      </c>
      <c r="AE12" s="60" t="str">
        <f t="shared" si="29"/>
        <v>No Aplica</v>
      </c>
      <c r="AF12" s="60" t="str">
        <f t="shared" si="29"/>
        <v>No Aplica</v>
      </c>
      <c r="AG12" s="64">
        <f>+VLOOKUP($P12,Parametros[[nombre]:[Columna1]],5,0)</f>
        <v>92</v>
      </c>
      <c r="AH12" s="64">
        <f t="shared" si="25"/>
        <v>1</v>
      </c>
      <c r="AI12" s="64">
        <f>+VLOOKUP($N12,Territorio[[nombre]:[Columna1]],7,0)</f>
        <v>38</v>
      </c>
      <c r="AJ12" s="64">
        <f>+VLOOKUP(O12,Temporalidad[[nombre]:[Columna1]],7,0)</f>
        <v>31</v>
      </c>
      <c r="AK12" s="64">
        <f>+VLOOKUP(LEFT($D12,2),Tipo_Gráfico[[id2]:[Tipo Gráfico]],3,0)</f>
        <v>1</v>
      </c>
      <c r="AL12" s="35" t="str">
        <f t="shared" si="15"/>
        <v>Centro de Estudios y Análisis del Delito</v>
      </c>
      <c r="AM12" s="60" t="str">
        <f t="shared" si="26"/>
        <v>No Aplica</v>
      </c>
      <c r="AN12" s="60" t="str">
        <f t="shared" si="27"/>
        <v>No Aplica</v>
      </c>
      <c r="AO12" s="60" t="str">
        <f t="shared" si="28"/>
        <v>No Aplica</v>
      </c>
      <c r="AP12" s="65">
        <f>VLOOKUP($AC12,Responsables[],3,0)</f>
        <v>7</v>
      </c>
      <c r="AQ12" s="65">
        <f>VLOOKUP($R12,unidad_medida[[#All],[nombre]:[Columna1]],5,0)</f>
        <v>77</v>
      </c>
    </row>
    <row r="13" spans="1:43" ht="45" x14ac:dyDescent="0.25">
      <c r="A13" s="51" t="str">
        <f t="shared" si="2"/>
        <v>GR 10|FILT:Prevalencia| MUES:Periodo|Tasa por 100 mil mujeres de violencia general|Año 2020|</v>
      </c>
      <c r="B13" s="70" t="s">
        <v>13848</v>
      </c>
      <c r="C13" s="38">
        <v>5</v>
      </c>
      <c r="D13" s="44" t="s">
        <v>13387</v>
      </c>
      <c r="E13" s="49" t="s">
        <v>13760</v>
      </c>
      <c r="F13" s="45" t="s">
        <v>13838</v>
      </c>
      <c r="G13" s="39" t="s">
        <v>10449</v>
      </c>
      <c r="H13" s="39"/>
      <c r="I13" s="37"/>
      <c r="J13" s="40" t="s">
        <v>13850</v>
      </c>
      <c r="K13" s="52"/>
      <c r="L13" s="52"/>
      <c r="M13" s="36" t="str">
        <f t="shared" si="3"/>
        <v>Tasa por 100 mil mujeres que sufren violencia psicológica por Prevalencia, para el Año 2020.</v>
      </c>
      <c r="N13" s="20" t="str">
        <f t="shared" si="0"/>
        <v>Chile</v>
      </c>
      <c r="O13" s="20" t="s">
        <v>8309</v>
      </c>
      <c r="P13" s="20" t="str">
        <f t="shared" si="9"/>
        <v>Tasa</v>
      </c>
      <c r="Q13" s="28">
        <f>+IF($E13="PRODUCTO",VLOOKUP(J13,#REF!,9,0)&amp;"000",IF($E13="CATEGORÍA",VLOOKUP(J13,#REF!,7,0),$Q$1))</f>
        <v>270103001</v>
      </c>
      <c r="R13" s="20" t="str">
        <f t="shared" si="10"/>
        <v>tasa por 100 mil habitantes</v>
      </c>
      <c r="S13" s="35" t="str">
        <f>+F13&amp;" del número de femicidios en la región de "&amp;J13&amp;" según "&amp;H13</f>
        <v xml:space="preserve">Tasa por 100 mil mujeres de violencia general del número de femicidios en la región de Violencia Física General según </v>
      </c>
      <c r="T13" s="66" t="str">
        <f t="shared" si="5"/>
        <v xml:space="preserve">Tasa por 100 mil mujeres de violencia general del número de femicidios en la región de Violencia Física General según </v>
      </c>
      <c r="U13" s="67" t="str">
        <f t="shared" si="6"/>
        <v>Prevalencia: Violencia Física General</v>
      </c>
      <c r="V13" s="35" t="s">
        <v>13787</v>
      </c>
      <c r="W13" s="21" t="str">
        <f t="shared" si="30"/>
        <v>https://analytics.zoho.com/open-view/2395394000007419091?ZOHO_CRITERIA=%22Trasposicion_27.22%22.%22Id%20prevalencia%22%20%3D%201</v>
      </c>
      <c r="X13" s="60" t="str">
        <f t="shared" si="23"/>
        <v>CHL</v>
      </c>
      <c r="Y13" s="20" t="s">
        <v>10689</v>
      </c>
      <c r="Z13" s="35" t="str">
        <f t="shared" si="7"/>
        <v>Tasa por 100 mil mujeres de violencia general por comuna en la región Violencia Física General de acuerdo a los datos publicados por el Centro de Estudios y Análisis del Delito de Chile para el Año 2020.</v>
      </c>
      <c r="AA13" s="63">
        <f t="shared" si="29"/>
        <v>44357</v>
      </c>
      <c r="AB13" s="60" t="str">
        <f t="shared" si="29"/>
        <v>Español</v>
      </c>
      <c r="AC13" s="60" t="str">
        <f t="shared" si="29"/>
        <v>Paula</v>
      </c>
      <c r="AD13" s="60" t="str">
        <f t="shared" si="29"/>
        <v>No Aplica</v>
      </c>
      <c r="AE13" s="60" t="str">
        <f t="shared" si="29"/>
        <v>No Aplica</v>
      </c>
      <c r="AF13" s="60" t="str">
        <f t="shared" si="29"/>
        <v>No Aplica</v>
      </c>
      <c r="AG13" s="64">
        <f>+VLOOKUP($P13,Parametros[[nombre]:[Columna1]],5,0)</f>
        <v>92</v>
      </c>
      <c r="AH13" s="64">
        <f t="shared" si="25"/>
        <v>1</v>
      </c>
      <c r="AI13" s="64">
        <f>+VLOOKUP($N13,Territorio[[nombre]:[Columna1]],7,0)</f>
        <v>38</v>
      </c>
      <c r="AJ13" s="64">
        <f>+VLOOKUP(O13,Temporalidad[[nombre]:[Columna1]],7,0)</f>
        <v>31</v>
      </c>
      <c r="AK13" s="64">
        <f>+VLOOKUP(LEFT($D13,2),Tipo_Gráfico[[id2]:[Tipo Gráfico]],3,0)</f>
        <v>1</v>
      </c>
      <c r="AL13" s="35" t="str">
        <f t="shared" si="15"/>
        <v>Centro de Estudios y Análisis del Delito</v>
      </c>
      <c r="AM13" s="60" t="str">
        <f t="shared" si="26"/>
        <v>No Aplica</v>
      </c>
      <c r="AN13" s="60" t="str">
        <f t="shared" si="27"/>
        <v>No Aplica</v>
      </c>
      <c r="AO13" s="60" t="str">
        <f t="shared" si="28"/>
        <v>No Aplica</v>
      </c>
      <c r="AP13" s="65">
        <f>VLOOKUP($AC13,Responsables[],3,0)</f>
        <v>7</v>
      </c>
      <c r="AQ13" s="65">
        <f>VLOOKUP($R13,unidad_medida[[#All],[nombre]:[Columna1]],5,0)</f>
        <v>77</v>
      </c>
    </row>
    <row r="14" spans="1:43" ht="57" customHeight="1" x14ac:dyDescent="0.25">
      <c r="A14" s="88" t="str">
        <f>+D14&amp;"|FILT:"&amp;E14&amp;"| MUES:"&amp;G14&amp;"|"&amp;F14&amp;"|"&amp;O14&amp;"|"&amp;H14</f>
        <v>GR 11|FILT:Prevalencia| MUES:Tipo de Violencia|Tasa por 100 mil mujeres de violencia general|Año 2020|</v>
      </c>
      <c r="B14" s="89" t="s">
        <v>13849</v>
      </c>
      <c r="C14" s="90">
        <v>5</v>
      </c>
      <c r="D14" s="91" t="s">
        <v>13775</v>
      </c>
      <c r="E14" s="92" t="s">
        <v>13760</v>
      </c>
      <c r="F14" s="88" t="s">
        <v>13838</v>
      </c>
      <c r="G14" s="93" t="s">
        <v>13808</v>
      </c>
      <c r="H14" s="93"/>
      <c r="I14" s="94"/>
      <c r="J14" s="95" t="s">
        <v>13850</v>
      </c>
      <c r="K14" s="96"/>
      <c r="L14" s="97"/>
      <c r="M14" s="98" t="str">
        <f t="shared" si="3"/>
        <v>Tasa por 100 mil mujeres que sufren violencia psicológica por Prevalencia, para el Año 2020.</v>
      </c>
      <c r="N14" s="99" t="str">
        <f t="shared" si="0"/>
        <v>Chile</v>
      </c>
      <c r="O14" s="99" t="s">
        <v>8309</v>
      </c>
      <c r="P14" s="99" t="str">
        <f t="shared" si="9"/>
        <v>Tasa</v>
      </c>
      <c r="Q14" s="100">
        <f>+IF($E14="PRODUCTO",VLOOKUP(J14,#REF!,9,0)&amp;"000",IF($E14="CATEGORÍA",VLOOKUP(J14,#REF!,7,0),$Q$1))</f>
        <v>270103001</v>
      </c>
      <c r="R14" s="99" t="str">
        <f t="shared" si="10"/>
        <v>tasa por 100 mil habitantes</v>
      </c>
      <c r="S14" s="101" t="str">
        <f>+M14</f>
        <v>Tasa por 100 mil mujeres que sufren violencia psicológica por Prevalencia, para el Año 2020.</v>
      </c>
      <c r="T14" s="101" t="str">
        <f t="shared" si="5"/>
        <v>Tasa por 100 mil mujeres que sufren violencia psicológica por Prevalencia, para el Año 2020.</v>
      </c>
      <c r="U14" s="102" t="str">
        <f t="shared" si="6"/>
        <v>Prevalencia: Violencia Física General</v>
      </c>
      <c r="V14" s="101" t="s">
        <v>13787</v>
      </c>
      <c r="W14" s="103" t="str">
        <f t="shared" ref="W14:W25" si="31">HYPERLINK(B14,B14)</f>
        <v>https://analytics.zoho.com/open-view/2395394000007419325?ZOHO_CRITERIA=%22Trasposicion_27.22%22.%22Id%20prevalencia%22%20%3D%201</v>
      </c>
      <c r="X14" s="99" t="str">
        <f t="shared" si="23"/>
        <v>CHL</v>
      </c>
      <c r="Y14" s="99" t="s">
        <v>10689</v>
      </c>
      <c r="Z14" s="101" t="str">
        <f t="shared" si="7"/>
        <v>Tasa por 100 mil mujeres de violencia general por comuna en la región Violencia Física General de acuerdo a los datos publicados por el Centro de Estudios y Análisis del Delito de Chile para el Año 2020.</v>
      </c>
      <c r="AA14" s="104">
        <f t="shared" si="29"/>
        <v>44357</v>
      </c>
      <c r="AB14" s="99" t="str">
        <f t="shared" si="29"/>
        <v>Español</v>
      </c>
      <c r="AC14" s="99" t="str">
        <f t="shared" si="29"/>
        <v>Paula</v>
      </c>
      <c r="AD14" s="99" t="str">
        <f t="shared" si="29"/>
        <v>No Aplica</v>
      </c>
      <c r="AE14" s="99" t="str">
        <f t="shared" si="29"/>
        <v>No Aplica</v>
      </c>
      <c r="AF14" s="99" t="str">
        <f t="shared" si="29"/>
        <v>No Aplica</v>
      </c>
      <c r="AG14" s="105">
        <f>+VLOOKUP($P14,Parametros[[nombre]:[Columna1]],5,0)</f>
        <v>92</v>
      </c>
      <c r="AH14" s="105">
        <f t="shared" si="25"/>
        <v>1</v>
      </c>
      <c r="AI14" s="105">
        <f>+VLOOKUP($N14,Territorio[[nombre]:[Columna1]],7,0)</f>
        <v>38</v>
      </c>
      <c r="AJ14" s="105">
        <f>+VLOOKUP(O14,Temporalidad[[nombre]:[Columna1]],7,0)</f>
        <v>31</v>
      </c>
      <c r="AK14" s="105">
        <f>+VLOOKUP(LEFT($D14,2),Tipo_Gráfico[[id2]:[Tipo Gráfico]],3,0)</f>
        <v>1</v>
      </c>
      <c r="AL14" s="101" t="str">
        <f t="shared" si="15"/>
        <v>Centro de Estudios y Análisis del Delito</v>
      </c>
      <c r="AM14" s="99" t="str">
        <f t="shared" si="26"/>
        <v>No Aplica</v>
      </c>
      <c r="AN14" s="99" t="str">
        <f t="shared" si="27"/>
        <v>No Aplica</v>
      </c>
      <c r="AO14" s="99" t="str">
        <f t="shared" si="28"/>
        <v>No Aplica</v>
      </c>
      <c r="AP14" s="106">
        <f>VLOOKUP($AC14,Responsables[],3,0)</f>
        <v>7</v>
      </c>
      <c r="AQ14" s="106">
        <f>VLOOKUP($R14,unidad_medida[[#All],[nombre]:[Columna1]],5,0)</f>
        <v>77</v>
      </c>
    </row>
    <row r="15" spans="1:43" ht="51" x14ac:dyDescent="0.25">
      <c r="A15" s="51" t="str">
        <f>+D15&amp;"|FILT:"&amp;E15&amp;"| MUES:"&amp;G15&amp;"|"&amp;F15&amp;"|"&amp;O15&amp;"|"&amp;H15</f>
        <v>GR 12|FILT:Periodo| MUES:Región|Tasa por 100 mil mujeres de violencia general|Año 2020|</v>
      </c>
      <c r="B15" s="136" t="s">
        <v>13864</v>
      </c>
      <c r="C15" s="43">
        <v>2</v>
      </c>
      <c r="D15" s="44" t="s">
        <v>13776</v>
      </c>
      <c r="E15" s="49" t="s">
        <v>10449</v>
      </c>
      <c r="F15" s="45" t="s">
        <v>13838</v>
      </c>
      <c r="G15" s="45" t="s">
        <v>754</v>
      </c>
      <c r="H15" s="45"/>
      <c r="I15" s="42"/>
      <c r="J15" t="s">
        <v>8278</v>
      </c>
      <c r="K15" s="72"/>
      <c r="L15" s="52"/>
      <c r="M15" s="107" t="str">
        <f t="shared" si="3"/>
        <v>Tasa por 100 mil mujeres que sufren violencia psicológica por Periodo, para el Año 2020.</v>
      </c>
      <c r="N15" s="20" t="str">
        <f t="shared" si="0"/>
        <v>Chile</v>
      </c>
      <c r="O15" s="20" t="s">
        <v>8309</v>
      </c>
      <c r="P15" s="20" t="str">
        <f t="shared" si="9"/>
        <v>Tasa</v>
      </c>
      <c r="Q15" s="28">
        <f>+IF($E15="PRODUCTO",VLOOKUP(J15,#REF!,9,0)&amp;"000",IF($E15="CATEGORÍA",VLOOKUP(J15,#REF!,7,0),$Q$1))</f>
        <v>270103001</v>
      </c>
      <c r="R15" s="20" t="str">
        <f t="shared" si="10"/>
        <v>tasa por 100 mil habitantes</v>
      </c>
      <c r="S15" s="35" t="str">
        <f t="shared" ref="S15:S25" si="32">+M15</f>
        <v>Tasa por 100 mil mujeres que sufren violencia psicológica por Periodo, para el Año 2020.</v>
      </c>
      <c r="T15" s="66" t="str">
        <f>+S15</f>
        <v>Tasa por 100 mil mujeres que sufren violencia psicológica por Periodo, para el Año 2020.</v>
      </c>
      <c r="U15" s="67" t="str">
        <f>+E15&amp;": "&amp;J15</f>
        <v>Periodo: Año</v>
      </c>
      <c r="V15" s="35" t="s">
        <v>13787</v>
      </c>
      <c r="W15" s="21" t="str">
        <f t="shared" si="31"/>
        <v>https://analytics.zoho.com/open-view/2395394000007419467?ZOHO_CRITERIA=%22Trasposicion_27.22%22.%22Id%20Periodo%22%20%3D%201</v>
      </c>
      <c r="X15" s="60" t="str">
        <f t="shared" si="23"/>
        <v>CHL</v>
      </c>
      <c r="Y15" s="20" t="s">
        <v>13374</v>
      </c>
      <c r="Z15" s="35" t="str">
        <f t="shared" si="7"/>
        <v>Tasa por 100 mil mujeres de violencia general por comuna en la región Año de acuerdo a los datos publicados por el Centro de Estudios y Análisis del Delito de Chile para el Año 2020.</v>
      </c>
      <c r="AA15" s="63">
        <f t="shared" ref="AA15:AE15" si="33">+AA14</f>
        <v>44357</v>
      </c>
      <c r="AB15" s="60" t="str">
        <f t="shared" si="33"/>
        <v>Español</v>
      </c>
      <c r="AC15" s="60" t="str">
        <f t="shared" si="33"/>
        <v>Paula</v>
      </c>
      <c r="AD15" s="60" t="str">
        <f t="shared" si="33"/>
        <v>No Aplica</v>
      </c>
      <c r="AE15" s="60" t="str">
        <f t="shared" si="33"/>
        <v>No Aplica</v>
      </c>
      <c r="AF15" s="60" t="str">
        <f t="shared" ref="AF15" si="34">+AF14</f>
        <v>No Aplica</v>
      </c>
      <c r="AG15" s="64">
        <f>+VLOOKUP($P15,Parametros[[nombre]:[Columna1]],5,0)</f>
        <v>92</v>
      </c>
      <c r="AH15" s="64">
        <f t="shared" si="25"/>
        <v>1</v>
      </c>
      <c r="AI15" s="64">
        <f>+VLOOKUP($N15,Territorio[[nombre]:[Columna1]],7,0)</f>
        <v>38</v>
      </c>
      <c r="AJ15" s="64">
        <f>+VLOOKUP(O15,Temporalidad[[nombre]:[Columna1]],7,0)</f>
        <v>31</v>
      </c>
      <c r="AK15" s="64">
        <f>+VLOOKUP(LEFT($D15,2),Tipo_Gráfico[[id2]:[Tipo Gráfico]],3,0)</f>
        <v>1</v>
      </c>
      <c r="AL15" s="35" t="str">
        <f t="shared" ref="AL15:AL25" si="35">AL14</f>
        <v>Centro de Estudios y Análisis del Delito</v>
      </c>
      <c r="AM15" s="60" t="str">
        <f t="shared" si="26"/>
        <v>No Aplica</v>
      </c>
      <c r="AN15" s="60" t="str">
        <f t="shared" si="27"/>
        <v>No Aplica</v>
      </c>
      <c r="AO15" s="60" t="str">
        <f t="shared" si="28"/>
        <v>No Aplica</v>
      </c>
      <c r="AP15" s="65">
        <f>VLOOKUP($AC15,Responsables[],3,0)</f>
        <v>7</v>
      </c>
      <c r="AQ15" s="65">
        <f>VLOOKUP($R15,unidad_medida[[#All],[nombre]:[Columna1]],5,0)</f>
        <v>77</v>
      </c>
    </row>
    <row r="16" spans="1:43" ht="51" x14ac:dyDescent="0.25">
      <c r="A16" s="51" t="str">
        <f t="shared" ref="A16:A24" si="36">+D16&amp;"|FILT:"&amp;E16&amp;"| MUES:"&amp;G16&amp;"|"&amp;F16&amp;"|"&amp;O16&amp;"|"&amp;H16</f>
        <v>GR 13|FILT:Periodo| MUES:Comuna|Tasa por 100 mil mujeres de violencia general|Año 2020|</v>
      </c>
      <c r="B16" s="136" t="s">
        <v>13865</v>
      </c>
      <c r="C16" s="38">
        <v>2</v>
      </c>
      <c r="D16" s="44" t="s">
        <v>13777</v>
      </c>
      <c r="E16" s="49" t="s">
        <v>10449</v>
      </c>
      <c r="F16" s="45" t="s">
        <v>13838</v>
      </c>
      <c r="G16" s="39" t="s">
        <v>1061</v>
      </c>
      <c r="H16" s="39"/>
      <c r="I16" s="37"/>
      <c r="J16" t="s">
        <v>8278</v>
      </c>
      <c r="K16" s="72"/>
      <c r="L16" s="52"/>
      <c r="M16" s="107" t="str">
        <f t="shared" si="3"/>
        <v>Tasa por 100 mil mujeres que sufren violencia psicológica por Periodo, para el Año 2020.</v>
      </c>
      <c r="N16" s="20" t="str">
        <f t="shared" si="0"/>
        <v>Chile</v>
      </c>
      <c r="O16" s="20" t="s">
        <v>8309</v>
      </c>
      <c r="P16" s="20" t="str">
        <f t="shared" si="9"/>
        <v>Tasa</v>
      </c>
      <c r="Q16" s="28">
        <f>+IF($E16="PRODUCTO",VLOOKUP(J16,#REF!,9,0)&amp;"000",IF($E16="CATEGORÍA",VLOOKUP(J16,#REF!,7,0),$Q$1))</f>
        <v>270103001</v>
      </c>
      <c r="R16" s="20" t="str">
        <f t="shared" si="10"/>
        <v>tasa por 100 mil habitantes</v>
      </c>
      <c r="S16" s="35" t="str">
        <f t="shared" si="32"/>
        <v>Tasa por 100 mil mujeres que sufren violencia psicológica por Periodo, para el Año 2020.</v>
      </c>
      <c r="T16" s="66" t="str">
        <f t="shared" si="5"/>
        <v>Tasa por 100 mil mujeres que sufren violencia psicológica por Periodo, para el Año 2020.</v>
      </c>
      <c r="U16" s="67" t="str">
        <f t="shared" si="6"/>
        <v>Periodo: Año</v>
      </c>
      <c r="V16" s="35" t="s">
        <v>13787</v>
      </c>
      <c r="W16" s="21" t="str">
        <f t="shared" si="31"/>
        <v>https://analytics.zoho.com/open-view/2395394000007419660?ZOHO_CRITERIA=%22Trasposicion_27.22%22.%22Id%20Periodo%22%20%3D%201</v>
      </c>
      <c r="X16" s="60" t="str">
        <f t="shared" si="23"/>
        <v>CHL</v>
      </c>
      <c r="Y16" s="20" t="s">
        <v>13374</v>
      </c>
      <c r="Z16" s="35" t="str">
        <f t="shared" si="7"/>
        <v>Tasa por 100 mil mujeres de violencia general por comuna en la región Año de acuerdo a los datos publicados por el Centro de Estudios y Análisis del Delito de Chile para el Año 2020.</v>
      </c>
      <c r="AA16" s="63">
        <f t="shared" ref="AA16:AE16" si="37">+AA15</f>
        <v>44357</v>
      </c>
      <c r="AB16" s="60" t="str">
        <f t="shared" si="37"/>
        <v>Español</v>
      </c>
      <c r="AC16" s="60" t="str">
        <f t="shared" si="37"/>
        <v>Paula</v>
      </c>
      <c r="AD16" s="60" t="str">
        <f t="shared" si="37"/>
        <v>No Aplica</v>
      </c>
      <c r="AE16" s="60" t="str">
        <f t="shared" si="37"/>
        <v>No Aplica</v>
      </c>
      <c r="AF16" s="60" t="str">
        <f t="shared" ref="AF16" si="38">+AF15</f>
        <v>No Aplica</v>
      </c>
      <c r="AG16" s="64">
        <f>+VLOOKUP($P16,Parametros[[nombre]:[Columna1]],5,0)</f>
        <v>92</v>
      </c>
      <c r="AH16" s="64">
        <f t="shared" si="25"/>
        <v>1</v>
      </c>
      <c r="AI16" s="64">
        <f>+VLOOKUP($N16,Territorio[[nombre]:[Columna1]],7,0)</f>
        <v>38</v>
      </c>
      <c r="AJ16" s="64">
        <f>+VLOOKUP(O16,Temporalidad[[nombre]:[Columna1]],7,0)</f>
        <v>31</v>
      </c>
      <c r="AK16" s="64">
        <f>+VLOOKUP(LEFT($D16,2),Tipo_Gráfico[[id2]:[Tipo Gráfico]],3,0)</f>
        <v>1</v>
      </c>
      <c r="AL16" s="35" t="str">
        <f t="shared" si="35"/>
        <v>Centro de Estudios y Análisis del Delito</v>
      </c>
      <c r="AM16" s="60" t="str">
        <f t="shared" si="26"/>
        <v>No Aplica</v>
      </c>
      <c r="AN16" s="60" t="str">
        <f t="shared" si="27"/>
        <v>No Aplica</v>
      </c>
      <c r="AO16" s="60" t="str">
        <f t="shared" si="28"/>
        <v>No Aplica</v>
      </c>
      <c r="AP16" s="65">
        <f>VLOOKUP($AC16,Responsables[],3,0)</f>
        <v>7</v>
      </c>
      <c r="AQ16" s="65">
        <f>VLOOKUP($R16,unidad_medida[[#All],[nombre]:[Columna1]],5,0)</f>
        <v>77</v>
      </c>
    </row>
    <row r="17" spans="1:43" ht="51" x14ac:dyDescent="0.25">
      <c r="A17" s="51" t="str">
        <f t="shared" si="36"/>
        <v>GR 14|FILT:Periodo| MUES:Prevalencia|Tasa por 100 mil mujeres de violencia general|Año 2020|</v>
      </c>
      <c r="B17" s="136" t="s">
        <v>13866</v>
      </c>
      <c r="C17" s="38">
        <v>2</v>
      </c>
      <c r="D17" s="44" t="s">
        <v>13778</v>
      </c>
      <c r="E17" s="49" t="s">
        <v>10449</v>
      </c>
      <c r="F17" s="45" t="s">
        <v>13838</v>
      </c>
      <c r="G17" s="39" t="s">
        <v>13760</v>
      </c>
      <c r="H17" s="45"/>
      <c r="I17" s="37"/>
      <c r="J17" t="s">
        <v>8278</v>
      </c>
      <c r="K17" s="72"/>
      <c r="L17" s="52"/>
      <c r="M17" s="107" t="str">
        <f t="shared" si="3"/>
        <v>Tasa por 100 mil mujeres que sufren violencia psicológica por Periodo, para el Año 2020.</v>
      </c>
      <c r="N17" s="20" t="str">
        <f t="shared" si="0"/>
        <v>Chile</v>
      </c>
      <c r="O17" s="20" t="s">
        <v>8309</v>
      </c>
      <c r="P17" s="20" t="str">
        <f t="shared" si="9"/>
        <v>Tasa</v>
      </c>
      <c r="Q17" s="28">
        <f>+IF($E17="PRODUCTO",VLOOKUP(J17,#REF!,9,0)&amp;"000",IF($E17="CATEGORÍA",VLOOKUP(J17,#REF!,7,0),$Q$1))</f>
        <v>270103001</v>
      </c>
      <c r="R17" s="20" t="str">
        <f t="shared" si="10"/>
        <v>tasa por 100 mil habitantes</v>
      </c>
      <c r="S17" s="35" t="str">
        <f t="shared" si="32"/>
        <v>Tasa por 100 mil mujeres que sufren violencia psicológica por Periodo, para el Año 2020.</v>
      </c>
      <c r="T17" s="66" t="str">
        <f t="shared" si="5"/>
        <v>Tasa por 100 mil mujeres que sufren violencia psicológica por Periodo, para el Año 2020.</v>
      </c>
      <c r="U17" s="67" t="str">
        <f t="shared" si="6"/>
        <v>Periodo: Año</v>
      </c>
      <c r="V17" s="35" t="s">
        <v>13787</v>
      </c>
      <c r="W17" s="21" t="str">
        <f t="shared" si="31"/>
        <v>https://analytics.zoho.com/open-view/2395394000007419783?ZOHO_CRITERIA=%22Trasposicion_27.22%22.%22Id%20Periodo%22%20%3D%201</v>
      </c>
      <c r="X17" s="60" t="str">
        <f t="shared" si="23"/>
        <v>CHL</v>
      </c>
      <c r="Y17" s="20" t="s">
        <v>13374</v>
      </c>
      <c r="Z17" s="35" t="str">
        <f t="shared" si="7"/>
        <v>Tasa por 100 mil mujeres de violencia general por comuna en la región Año de acuerdo a los datos publicados por el Centro de Estudios y Análisis del Delito de Chile para el Año 2020.</v>
      </c>
      <c r="AA17" s="63">
        <f t="shared" ref="AA17:AE17" si="39">+AA16</f>
        <v>44357</v>
      </c>
      <c r="AB17" s="60" t="str">
        <f t="shared" si="39"/>
        <v>Español</v>
      </c>
      <c r="AC17" s="60" t="str">
        <f t="shared" si="39"/>
        <v>Paula</v>
      </c>
      <c r="AD17" s="60" t="str">
        <f t="shared" si="39"/>
        <v>No Aplica</v>
      </c>
      <c r="AE17" s="60" t="str">
        <f t="shared" si="39"/>
        <v>No Aplica</v>
      </c>
      <c r="AF17" s="60" t="str">
        <f t="shared" ref="AF17" si="40">+AF16</f>
        <v>No Aplica</v>
      </c>
      <c r="AG17" s="64">
        <f>+VLOOKUP($P17,Parametros[[nombre]:[Columna1]],5,0)</f>
        <v>92</v>
      </c>
      <c r="AH17" s="64">
        <f t="shared" si="25"/>
        <v>1</v>
      </c>
      <c r="AI17" s="64">
        <f>+VLOOKUP($N17,Territorio[[nombre]:[Columna1]],7,0)</f>
        <v>38</v>
      </c>
      <c r="AJ17" s="64">
        <f>+VLOOKUP(O17,Temporalidad[[nombre]:[Columna1]],7,0)</f>
        <v>31</v>
      </c>
      <c r="AK17" s="64">
        <f>+VLOOKUP(LEFT($D17,2),Tipo_Gráfico[[id2]:[Tipo Gráfico]],3,0)</f>
        <v>1</v>
      </c>
      <c r="AL17" s="35" t="str">
        <f t="shared" si="35"/>
        <v>Centro de Estudios y Análisis del Delito</v>
      </c>
      <c r="AM17" s="60" t="str">
        <f t="shared" si="26"/>
        <v>No Aplica</v>
      </c>
      <c r="AN17" s="60" t="str">
        <f t="shared" si="27"/>
        <v>No Aplica</v>
      </c>
      <c r="AO17" s="60" t="str">
        <f t="shared" si="28"/>
        <v>No Aplica</v>
      </c>
      <c r="AP17" s="65">
        <f>VLOOKUP($AC17,Responsables[],3,0)</f>
        <v>7</v>
      </c>
      <c r="AQ17" s="65">
        <f>VLOOKUP($R17,unidad_medida[[#All],[nombre]:[Columna1]],5,0)</f>
        <v>77</v>
      </c>
    </row>
    <row r="18" spans="1:43" ht="51" x14ac:dyDescent="0.25">
      <c r="A18" s="51" t="str">
        <f t="shared" si="36"/>
        <v>GR 15|FILT:Periodo| MUES:Tipo de Violencia|Tasa por 100 mil mujeres de violencia general|Año 2020|</v>
      </c>
      <c r="B18" s="136" t="s">
        <v>13867</v>
      </c>
      <c r="C18" s="38">
        <v>2</v>
      </c>
      <c r="D18" s="44" t="s">
        <v>13779</v>
      </c>
      <c r="E18" s="49" t="s">
        <v>10449</v>
      </c>
      <c r="F18" s="45" t="s">
        <v>13838</v>
      </c>
      <c r="G18" s="39" t="s">
        <v>13808</v>
      </c>
      <c r="H18" s="39"/>
      <c r="I18" s="37"/>
      <c r="J18" t="s">
        <v>8278</v>
      </c>
      <c r="K18" s="72"/>
      <c r="L18" s="52"/>
      <c r="M18" s="107" t="str">
        <f t="shared" si="3"/>
        <v>Tasa por 100 mil mujeres que sufren violencia psicológica por Periodo, para el Año 2020.</v>
      </c>
      <c r="N18" s="20" t="str">
        <f t="shared" si="0"/>
        <v>Chile</v>
      </c>
      <c r="O18" s="20" t="s">
        <v>8309</v>
      </c>
      <c r="P18" s="20" t="str">
        <f t="shared" si="9"/>
        <v>Tasa</v>
      </c>
      <c r="Q18" s="28">
        <f>+IF($E18="PRODUCTO",VLOOKUP(J18,#REF!,9,0)&amp;"000",IF($E18="CATEGORÍA",VLOOKUP(J18,#REF!,7,0),$Q$1))</f>
        <v>270103001</v>
      </c>
      <c r="R18" s="20" t="str">
        <f t="shared" si="10"/>
        <v>tasa por 100 mil habitantes</v>
      </c>
      <c r="S18" s="35" t="str">
        <f t="shared" si="32"/>
        <v>Tasa por 100 mil mujeres que sufren violencia psicológica por Periodo, para el Año 2020.</v>
      </c>
      <c r="T18" s="66" t="str">
        <f t="shared" si="5"/>
        <v>Tasa por 100 mil mujeres que sufren violencia psicológica por Periodo, para el Año 2020.</v>
      </c>
      <c r="U18" s="67" t="str">
        <f t="shared" si="6"/>
        <v>Periodo: Año</v>
      </c>
      <c r="V18" s="35" t="s">
        <v>13787</v>
      </c>
      <c r="W18" s="21" t="str">
        <f t="shared" si="31"/>
        <v>https://analytics.zoho.com/open-view/2395394000007419975?ZOHO_CRITERIA=%22Trasposicion_27.22%22.%22Id%20Periodo%22%20%3D%201</v>
      </c>
      <c r="X18" s="60" t="str">
        <f t="shared" si="23"/>
        <v>CHL</v>
      </c>
      <c r="Y18" s="20" t="s">
        <v>13788</v>
      </c>
      <c r="Z18" s="35" t="str">
        <f t="shared" si="7"/>
        <v>Tasa por 100 mil mujeres de violencia general por comuna en la región Año de acuerdo a los datos publicados por el Centro de Estudios y Análisis del Delito de Chile para el Año 2020.</v>
      </c>
      <c r="AA18" s="63">
        <f t="shared" ref="AA18:AE18" si="41">+AA17</f>
        <v>44357</v>
      </c>
      <c r="AB18" s="60" t="str">
        <f t="shared" si="41"/>
        <v>Español</v>
      </c>
      <c r="AC18" s="60" t="str">
        <f t="shared" si="41"/>
        <v>Paula</v>
      </c>
      <c r="AD18" s="60" t="str">
        <f t="shared" si="41"/>
        <v>No Aplica</v>
      </c>
      <c r="AE18" s="60" t="str">
        <f t="shared" si="41"/>
        <v>No Aplica</v>
      </c>
      <c r="AF18" s="60" t="str">
        <f t="shared" ref="AF18" si="42">+AF17</f>
        <v>No Aplica</v>
      </c>
      <c r="AG18" s="64">
        <f>+VLOOKUP($P18,Parametros[[nombre]:[Columna1]],5,0)</f>
        <v>92</v>
      </c>
      <c r="AH18" s="64">
        <f t="shared" si="25"/>
        <v>1</v>
      </c>
      <c r="AI18" s="64">
        <f>+VLOOKUP($N18,Territorio[[nombre]:[Columna1]],7,0)</f>
        <v>38</v>
      </c>
      <c r="AJ18" s="64">
        <f>+VLOOKUP(O18,Temporalidad[[nombre]:[Columna1]],7,0)</f>
        <v>31</v>
      </c>
      <c r="AK18" s="64">
        <f>+VLOOKUP(LEFT($D18,2),Tipo_Gráfico[[id2]:[Tipo Gráfico]],3,0)</f>
        <v>1</v>
      </c>
      <c r="AL18" s="35" t="str">
        <f t="shared" si="35"/>
        <v>Centro de Estudios y Análisis del Delito</v>
      </c>
      <c r="AM18" s="60" t="str">
        <f t="shared" si="26"/>
        <v>No Aplica</v>
      </c>
      <c r="AN18" s="60" t="str">
        <f t="shared" si="27"/>
        <v>No Aplica</v>
      </c>
      <c r="AO18" s="60" t="str">
        <f t="shared" si="28"/>
        <v>No Aplica</v>
      </c>
      <c r="AP18" s="65">
        <f>VLOOKUP($AC18,Responsables[],3,0)</f>
        <v>7</v>
      </c>
      <c r="AQ18" s="65">
        <f>VLOOKUP($R18,unidad_medida[[#All],[nombre]:[Columna1]],5,0)</f>
        <v>77</v>
      </c>
    </row>
    <row r="19" spans="1:43" ht="51" x14ac:dyDescent="0.25">
      <c r="A19" s="51" t="str">
        <f t="shared" si="36"/>
        <v>GR 16|FILT:Tipo de Violencia| MUES:Región|Tasa por 100 mil mujeres de violencia general|Año 2020|</v>
      </c>
      <c r="B19" s="136" t="s">
        <v>13859</v>
      </c>
      <c r="C19" s="38">
        <v>3</v>
      </c>
      <c r="D19" s="44" t="s">
        <v>13780</v>
      </c>
      <c r="E19" s="49" t="s">
        <v>13808</v>
      </c>
      <c r="F19" s="45" t="s">
        <v>13838</v>
      </c>
      <c r="G19" s="39" t="s">
        <v>754</v>
      </c>
      <c r="H19" s="45"/>
      <c r="I19" s="37"/>
      <c r="J19" t="s">
        <v>13799</v>
      </c>
      <c r="K19" s="72"/>
      <c r="L19" s="52"/>
      <c r="M19" s="36" t="str">
        <f t="shared" si="3"/>
        <v>Tasa por 100 mil mujeres que sufren violencia psicológica por Tipo de Violencia, para el Año 2020.</v>
      </c>
      <c r="N19" s="20" t="str">
        <f t="shared" si="0"/>
        <v>Chile</v>
      </c>
      <c r="O19" s="20" t="s">
        <v>8309</v>
      </c>
      <c r="P19" s="20" t="str">
        <f t="shared" si="9"/>
        <v>Tasa</v>
      </c>
      <c r="Q19" s="28">
        <f>+IF($E19="PRODUCTO",VLOOKUP(J19,#REF!,9,0)&amp;"000",IF($E19="CATEGORÍA",VLOOKUP(J19,#REF!,7,0),$Q$1))</f>
        <v>270103001</v>
      </c>
      <c r="R19" s="20" t="str">
        <f t="shared" si="10"/>
        <v>tasa por 100 mil habitantes</v>
      </c>
      <c r="S19" s="35" t="str">
        <f t="shared" si="32"/>
        <v>Tasa por 100 mil mujeres que sufren violencia psicológica por Tipo de Violencia, para el Año 2020.</v>
      </c>
      <c r="T19" s="66" t="str">
        <f t="shared" si="5"/>
        <v>Tasa por 100 mil mujeres que sufren violencia psicológica por Tipo de Violencia, para el Año 2020.</v>
      </c>
      <c r="U19" s="67" t="str">
        <f t="shared" si="6"/>
        <v>Tipo de Violencia: Violencia física</v>
      </c>
      <c r="V19" s="35" t="s">
        <v>13787</v>
      </c>
      <c r="W19" s="21" t="str">
        <f t="shared" si="31"/>
        <v>https://analytics.zoho.com/open-view/2395394000007436184?ZOHO_CRITERIA=%22Trasposicion_27.22%22.%22Id%20Tipo%20de%20violencia%22%20%3D%201</v>
      </c>
      <c r="X19" s="60" t="str">
        <f t="shared" si="23"/>
        <v>CHL</v>
      </c>
      <c r="Y19" s="20" t="s">
        <v>13788</v>
      </c>
      <c r="Z19" s="35" t="str">
        <f t="shared" si="7"/>
        <v>Tasa por 100 mil mujeres de violencia general por comuna en la región Violencia física de acuerdo a los datos publicados por el Centro de Estudios y Análisis del Delito de Chile para el Año 2020.</v>
      </c>
      <c r="AA19" s="63">
        <f t="shared" ref="AA19:AE19" si="43">+AA18</f>
        <v>44357</v>
      </c>
      <c r="AB19" s="60" t="str">
        <f t="shared" si="43"/>
        <v>Español</v>
      </c>
      <c r="AC19" s="60" t="str">
        <f t="shared" si="43"/>
        <v>Paula</v>
      </c>
      <c r="AD19" s="60" t="str">
        <f t="shared" si="43"/>
        <v>No Aplica</v>
      </c>
      <c r="AE19" s="60" t="str">
        <f t="shared" si="43"/>
        <v>No Aplica</v>
      </c>
      <c r="AF19" s="60" t="str">
        <f t="shared" ref="AF19" si="44">+AF18</f>
        <v>No Aplica</v>
      </c>
      <c r="AG19" s="64">
        <f>+VLOOKUP($P19,Parametros[[nombre]:[Columna1]],5,0)</f>
        <v>92</v>
      </c>
      <c r="AH19" s="64">
        <f t="shared" si="25"/>
        <v>1</v>
      </c>
      <c r="AI19" s="64">
        <f>+VLOOKUP($N19,Territorio[[nombre]:[Columna1]],7,0)</f>
        <v>38</v>
      </c>
      <c r="AJ19" s="64">
        <f>+VLOOKUP(O19,Temporalidad[[nombre]:[Columna1]],7,0)</f>
        <v>31</v>
      </c>
      <c r="AK19" s="64">
        <f>+VLOOKUP(LEFT($D19,2),Tipo_Gráfico[[id2]:[Tipo Gráfico]],3,0)</f>
        <v>1</v>
      </c>
      <c r="AL19" s="35" t="str">
        <f t="shared" si="35"/>
        <v>Centro de Estudios y Análisis del Delito</v>
      </c>
      <c r="AM19" s="60" t="str">
        <f t="shared" si="26"/>
        <v>No Aplica</v>
      </c>
      <c r="AN19" s="60" t="str">
        <f t="shared" si="27"/>
        <v>No Aplica</v>
      </c>
      <c r="AO19" s="60" t="str">
        <f t="shared" si="28"/>
        <v>No Aplica</v>
      </c>
      <c r="AP19" s="65">
        <f>VLOOKUP($AC19,Responsables[],3,0)</f>
        <v>7</v>
      </c>
      <c r="AQ19" s="65">
        <f>VLOOKUP($R19,unidad_medida[[#All],[nombre]:[Columna1]],5,0)</f>
        <v>77</v>
      </c>
    </row>
    <row r="20" spans="1:43" ht="51" x14ac:dyDescent="0.25">
      <c r="A20" s="51" t="str">
        <f t="shared" si="36"/>
        <v>GR 17|FILT:Tipo de Violencia| MUES:Comuna|Tasa por 100 mil mujeres de violencia general|Año 2020|</v>
      </c>
      <c r="B20" s="136" t="s">
        <v>13860</v>
      </c>
      <c r="C20" s="38">
        <v>3</v>
      </c>
      <c r="D20" s="44" t="s">
        <v>13781</v>
      </c>
      <c r="E20" s="49" t="s">
        <v>13808</v>
      </c>
      <c r="F20" s="45" t="s">
        <v>13838</v>
      </c>
      <c r="G20" s="39" t="s">
        <v>1061</v>
      </c>
      <c r="H20" s="39"/>
      <c r="I20" s="37"/>
      <c r="J20" t="s">
        <v>13799</v>
      </c>
      <c r="K20" s="72"/>
      <c r="L20" s="52"/>
      <c r="M20" s="36" t="str">
        <f t="shared" si="3"/>
        <v>Tasa por 100 mil mujeres que sufren violencia psicológica por Tipo de Violencia, para el Año 2020.</v>
      </c>
      <c r="N20" s="20" t="str">
        <f t="shared" si="0"/>
        <v>Chile</v>
      </c>
      <c r="O20" s="20" t="s">
        <v>8309</v>
      </c>
      <c r="P20" s="20" t="str">
        <f t="shared" si="9"/>
        <v>Tasa</v>
      </c>
      <c r="Q20" s="28">
        <f>+IF($E20="PRODUCTO",VLOOKUP(J20,#REF!,9,0)&amp;"000",IF($E20="CATEGORÍA",VLOOKUP(J20,#REF!,7,0),$Q$1))</f>
        <v>270103001</v>
      </c>
      <c r="R20" s="20" t="str">
        <f t="shared" si="10"/>
        <v>tasa por 100 mil habitantes</v>
      </c>
      <c r="S20" s="35" t="str">
        <f t="shared" si="32"/>
        <v>Tasa por 100 mil mujeres que sufren violencia psicológica por Tipo de Violencia, para el Año 2020.</v>
      </c>
      <c r="T20" s="66" t="str">
        <f t="shared" si="5"/>
        <v>Tasa por 100 mil mujeres que sufren violencia psicológica por Tipo de Violencia, para el Año 2020.</v>
      </c>
      <c r="U20" s="67" t="str">
        <f t="shared" si="6"/>
        <v>Tipo de Violencia: Violencia física</v>
      </c>
      <c r="V20" s="35" t="s">
        <v>13787</v>
      </c>
      <c r="W20" s="21" t="str">
        <f t="shared" si="31"/>
        <v>https://analytics.zoho.com/open-view/2395394000007436394?ZOHO_CRITERIA=%22Trasposicion_27.22%22.%22Cod%20comuna%22%20%3D%201101</v>
      </c>
      <c r="X20" s="60" t="str">
        <f t="shared" si="23"/>
        <v>CHL</v>
      </c>
      <c r="Y20" s="20" t="s">
        <v>10689</v>
      </c>
      <c r="Z20" s="35" t="str">
        <f t="shared" si="7"/>
        <v>Tasa por 100 mil mujeres de violencia general por comuna en la región Violencia física de acuerdo a los datos publicados por el Centro de Estudios y Análisis del Delito de Chile para el Año 2020.</v>
      </c>
      <c r="AA20" s="63">
        <f t="shared" ref="AA20:AE20" si="45">+AA19</f>
        <v>44357</v>
      </c>
      <c r="AB20" s="60" t="str">
        <f t="shared" si="45"/>
        <v>Español</v>
      </c>
      <c r="AC20" s="60" t="str">
        <f t="shared" si="45"/>
        <v>Paula</v>
      </c>
      <c r="AD20" s="60" t="str">
        <f t="shared" si="45"/>
        <v>No Aplica</v>
      </c>
      <c r="AE20" s="60" t="str">
        <f t="shared" si="45"/>
        <v>No Aplica</v>
      </c>
      <c r="AF20" s="60" t="str">
        <f t="shared" ref="AF20" si="46">+AF19</f>
        <v>No Aplica</v>
      </c>
      <c r="AG20" s="64">
        <f>+VLOOKUP($P20,Parametros[[nombre]:[Columna1]],5,0)</f>
        <v>92</v>
      </c>
      <c r="AH20" s="64">
        <f t="shared" si="25"/>
        <v>1</v>
      </c>
      <c r="AI20" s="64">
        <f>+VLOOKUP($N20,Territorio[[nombre]:[Columna1]],7,0)</f>
        <v>38</v>
      </c>
      <c r="AJ20" s="64">
        <f>+VLOOKUP(O20,Temporalidad[[nombre]:[Columna1]],7,0)</f>
        <v>31</v>
      </c>
      <c r="AK20" s="64">
        <f>+VLOOKUP(LEFT($D20,2),Tipo_Gráfico[[id2]:[Tipo Gráfico]],3,0)</f>
        <v>1</v>
      </c>
      <c r="AL20" s="35" t="str">
        <f t="shared" si="35"/>
        <v>Centro de Estudios y Análisis del Delito</v>
      </c>
      <c r="AM20" s="60" t="str">
        <f t="shared" si="26"/>
        <v>No Aplica</v>
      </c>
      <c r="AN20" s="60" t="str">
        <f t="shared" si="27"/>
        <v>No Aplica</v>
      </c>
      <c r="AO20" s="60" t="str">
        <f t="shared" si="28"/>
        <v>No Aplica</v>
      </c>
      <c r="AP20" s="65">
        <f>VLOOKUP($AC20,Responsables[],3,0)</f>
        <v>7</v>
      </c>
      <c r="AQ20" s="65">
        <f>VLOOKUP($R20,unidad_medida[[#All],[nombre]:[Columna1]],5,0)</f>
        <v>77</v>
      </c>
    </row>
    <row r="21" spans="1:43" ht="51" x14ac:dyDescent="0.25">
      <c r="A21" s="51" t="str">
        <f>+D21&amp;"|FILT:"&amp;E21&amp;"| MUES:"&amp;G21&amp;"|"&amp;F21&amp;"|"&amp;O21&amp;"|"&amp;H21</f>
        <v>GR 18|FILT:Tipo de Violencia| MUES:Prevalencia|Tasa por 100 mil mujeres de violencia general|Año 2020|</v>
      </c>
      <c r="B21" s="136" t="s">
        <v>13861</v>
      </c>
      <c r="C21" s="38">
        <v>3</v>
      </c>
      <c r="D21" s="44" t="s">
        <v>13782</v>
      </c>
      <c r="E21" s="49" t="s">
        <v>13808</v>
      </c>
      <c r="F21" s="45" t="s">
        <v>13838</v>
      </c>
      <c r="G21" s="39" t="s">
        <v>13760</v>
      </c>
      <c r="H21" s="45"/>
      <c r="I21" s="37"/>
      <c r="J21" t="s">
        <v>13799</v>
      </c>
      <c r="K21" s="72"/>
      <c r="L21" s="52"/>
      <c r="M21" s="36" t="str">
        <f t="shared" si="3"/>
        <v>Tasa por 100 mil mujeres que sufren violencia psicológica por Tipo de Violencia, para el Año 2020.</v>
      </c>
      <c r="N21" s="20" t="str">
        <f t="shared" si="0"/>
        <v>Chile</v>
      </c>
      <c r="O21" s="20" t="s">
        <v>8309</v>
      </c>
      <c r="P21" s="20" t="str">
        <f t="shared" si="9"/>
        <v>Tasa</v>
      </c>
      <c r="Q21" s="28">
        <f>+IF($E21="PRODUCTO",VLOOKUP(J21,#REF!,9,0)&amp;"000",IF($E21="CATEGORÍA",VLOOKUP(J21,#REF!,7,0),$Q$1))</f>
        <v>270103001</v>
      </c>
      <c r="R21" s="20" t="str">
        <f t="shared" si="10"/>
        <v>tasa por 100 mil habitantes</v>
      </c>
      <c r="S21" s="35" t="str">
        <f t="shared" si="32"/>
        <v>Tasa por 100 mil mujeres que sufren violencia psicológica por Tipo de Violencia, para el Año 2020.</v>
      </c>
      <c r="T21" s="66" t="str">
        <f t="shared" si="5"/>
        <v>Tasa por 100 mil mujeres que sufren violencia psicológica por Tipo de Violencia, para el Año 2020.</v>
      </c>
      <c r="U21" s="67" t="str">
        <f t="shared" si="6"/>
        <v>Tipo de Violencia: Violencia física</v>
      </c>
      <c r="V21" s="35" t="s">
        <v>13787</v>
      </c>
      <c r="W21" s="21" t="str">
        <f t="shared" si="31"/>
        <v>https://analytics.zoho.com/open-view/2395394000007436523?ZOHO_CRITERIA=%22Trasposicion_27.22%22.%22Id%20prevalencia%22%20%3D%201</v>
      </c>
      <c r="X21" s="60" t="str">
        <f t="shared" si="23"/>
        <v>CHL</v>
      </c>
      <c r="Y21" s="20" t="s">
        <v>10689</v>
      </c>
      <c r="Z21" s="35" t="str">
        <f t="shared" si="7"/>
        <v>Tasa por 100 mil mujeres de violencia general por comuna en la región Violencia física de acuerdo a los datos publicados por el Centro de Estudios y Análisis del Delito de Chile para el Año 2020.</v>
      </c>
      <c r="AA21" s="63">
        <f t="shared" ref="AA21:AE21" si="47">+AA20</f>
        <v>44357</v>
      </c>
      <c r="AB21" s="60" t="str">
        <f t="shared" si="47"/>
        <v>Español</v>
      </c>
      <c r="AC21" s="60" t="str">
        <f t="shared" si="47"/>
        <v>Paula</v>
      </c>
      <c r="AD21" s="60" t="str">
        <f t="shared" si="47"/>
        <v>No Aplica</v>
      </c>
      <c r="AE21" s="60" t="str">
        <f t="shared" si="47"/>
        <v>No Aplica</v>
      </c>
      <c r="AF21" s="60" t="str">
        <f t="shared" ref="AF21" si="48">+AF20</f>
        <v>No Aplica</v>
      </c>
      <c r="AG21" s="64">
        <f>+VLOOKUP($P21,Parametros[[nombre]:[Columna1]],5,0)</f>
        <v>92</v>
      </c>
      <c r="AH21" s="64">
        <f t="shared" si="25"/>
        <v>1</v>
      </c>
      <c r="AI21" s="64">
        <f>+VLOOKUP($N21,Territorio[[nombre]:[Columna1]],7,0)</f>
        <v>38</v>
      </c>
      <c r="AJ21" s="64">
        <f>+VLOOKUP(O21,Temporalidad[[nombre]:[Columna1]],7,0)</f>
        <v>31</v>
      </c>
      <c r="AK21" s="64">
        <f>+VLOOKUP(LEFT($D21,2),Tipo_Gráfico[[id2]:[Tipo Gráfico]],3,0)</f>
        <v>1</v>
      </c>
      <c r="AL21" s="35" t="str">
        <f t="shared" si="35"/>
        <v>Centro de Estudios y Análisis del Delito</v>
      </c>
      <c r="AM21" s="60" t="str">
        <f t="shared" si="26"/>
        <v>No Aplica</v>
      </c>
      <c r="AN21" s="60" t="str">
        <f t="shared" si="27"/>
        <v>No Aplica</v>
      </c>
      <c r="AO21" s="60" t="str">
        <f t="shared" si="28"/>
        <v>No Aplica</v>
      </c>
      <c r="AP21" s="65">
        <f>VLOOKUP($AC21,Responsables[],3,0)</f>
        <v>7</v>
      </c>
      <c r="AQ21" s="65">
        <f>VLOOKUP($R21,unidad_medida[[#All],[nombre]:[Columna1]],5,0)</f>
        <v>77</v>
      </c>
    </row>
    <row r="22" spans="1:43" ht="51" x14ac:dyDescent="0.25">
      <c r="A22" s="51" t="str">
        <f t="shared" si="36"/>
        <v>GR 19|FILT:Tipo de Violencia| MUES:Periodo|Tasa por 100 mil mujeres de violencia general|Año 2020|</v>
      </c>
      <c r="B22" s="136" t="s">
        <v>13862</v>
      </c>
      <c r="C22" s="38">
        <v>3</v>
      </c>
      <c r="D22" s="44" t="s">
        <v>13783</v>
      </c>
      <c r="E22" s="49" t="s">
        <v>13808</v>
      </c>
      <c r="F22" s="45" t="s">
        <v>13838</v>
      </c>
      <c r="G22" s="39" t="s">
        <v>10449</v>
      </c>
      <c r="H22" s="39"/>
      <c r="I22" s="37"/>
      <c r="J22" t="s">
        <v>13799</v>
      </c>
      <c r="K22" s="72"/>
      <c r="L22" s="52"/>
      <c r="M22" s="36" t="str">
        <f t="shared" si="3"/>
        <v>Tasa por 100 mil mujeres que sufren violencia psicológica por Tipo de Violencia, para el Año 2020.</v>
      </c>
      <c r="N22" s="20" t="str">
        <f t="shared" si="0"/>
        <v>Chile</v>
      </c>
      <c r="O22" s="20" t="s">
        <v>8309</v>
      </c>
      <c r="P22" s="20" t="str">
        <f t="shared" si="9"/>
        <v>Tasa</v>
      </c>
      <c r="Q22" s="28">
        <f>+IF($E22="PRODUCTO",VLOOKUP(J22,#REF!,9,0)&amp;"000",IF($E22="CATEGORÍA",VLOOKUP(J22,#REF!,7,0),$Q$1))</f>
        <v>270103001</v>
      </c>
      <c r="R22" s="20" t="str">
        <f t="shared" si="10"/>
        <v>tasa por 100 mil habitantes</v>
      </c>
      <c r="S22" s="35" t="str">
        <f t="shared" si="32"/>
        <v>Tasa por 100 mil mujeres que sufren violencia psicológica por Tipo de Violencia, para el Año 2020.</v>
      </c>
      <c r="T22" s="66" t="str">
        <f t="shared" si="5"/>
        <v>Tasa por 100 mil mujeres que sufren violencia psicológica por Tipo de Violencia, para el Año 2020.</v>
      </c>
      <c r="U22" s="67" t="str">
        <f t="shared" si="6"/>
        <v>Tipo de Violencia: Violencia física</v>
      </c>
      <c r="V22" s="35" t="s">
        <v>13787</v>
      </c>
      <c r="W22" s="21" t="str">
        <f t="shared" si="31"/>
        <v>https://analytics.zoho.com/open-view/2395394000007436670?ZOHO_CRITERIA=%22Trasposicion_27.22%22.%22Id%20Tipo%20de%20violencia%22%20%3D%201</v>
      </c>
      <c r="X22" s="60" t="str">
        <f t="shared" si="23"/>
        <v>CHL</v>
      </c>
      <c r="Y22" s="20" t="s">
        <v>10689</v>
      </c>
      <c r="Z22" s="35" t="str">
        <f t="shared" si="7"/>
        <v>Tasa por 100 mil mujeres de violencia general por comuna en la región Violencia física de acuerdo a los datos publicados por el Centro de Estudios y Análisis del Delito de Chile para el Año 2020.</v>
      </c>
      <c r="AA22" s="63">
        <f t="shared" ref="AA22:AE22" si="49">+AA21</f>
        <v>44357</v>
      </c>
      <c r="AB22" s="60" t="str">
        <f t="shared" si="49"/>
        <v>Español</v>
      </c>
      <c r="AC22" s="60" t="str">
        <f t="shared" si="49"/>
        <v>Paula</v>
      </c>
      <c r="AD22" s="60" t="str">
        <f t="shared" si="49"/>
        <v>No Aplica</v>
      </c>
      <c r="AE22" s="60" t="str">
        <f t="shared" si="49"/>
        <v>No Aplica</v>
      </c>
      <c r="AF22" s="60" t="str">
        <f t="shared" ref="AF22" si="50">+AF21</f>
        <v>No Aplica</v>
      </c>
      <c r="AG22" s="64">
        <f>+VLOOKUP($P22,Parametros[[nombre]:[Columna1]],5,0)</f>
        <v>92</v>
      </c>
      <c r="AH22" s="64">
        <f t="shared" si="25"/>
        <v>1</v>
      </c>
      <c r="AI22" s="64">
        <f>+VLOOKUP($N22,Territorio[[nombre]:[Columna1]],7,0)</f>
        <v>38</v>
      </c>
      <c r="AJ22" s="64">
        <f>+VLOOKUP(O22,Temporalidad[[nombre]:[Columna1]],7,0)</f>
        <v>31</v>
      </c>
      <c r="AK22" s="64">
        <f>+VLOOKUP(LEFT($D22,2),Tipo_Gráfico[[id2]:[Tipo Gráfico]],3,0)</f>
        <v>1</v>
      </c>
      <c r="AL22" s="35" t="str">
        <f t="shared" si="35"/>
        <v>Centro de Estudios y Análisis del Delito</v>
      </c>
      <c r="AM22" s="60" t="str">
        <f t="shared" si="26"/>
        <v>No Aplica</v>
      </c>
      <c r="AN22" s="60" t="str">
        <f t="shared" si="27"/>
        <v>No Aplica</v>
      </c>
      <c r="AO22" s="60" t="str">
        <f t="shared" si="28"/>
        <v>No Aplica</v>
      </c>
      <c r="AP22" s="65">
        <f>VLOOKUP($AC22,Responsables[],3,0)</f>
        <v>7</v>
      </c>
      <c r="AQ22" s="65">
        <f>VLOOKUP($R22,unidad_medida[[#All],[nombre]:[Columna1]],5,0)</f>
        <v>77</v>
      </c>
    </row>
    <row r="23" spans="1:43" ht="51" x14ac:dyDescent="0.25">
      <c r="A23" s="51" t="str">
        <f t="shared" si="36"/>
        <v>GR 20|FILT:Región| MUES:Comuna|Tasa por 100 mil mujeres de violencia general|Periodo 2012-2020|</v>
      </c>
      <c r="B23" s="136" t="s">
        <v>13863</v>
      </c>
      <c r="C23" s="43">
        <v>16</v>
      </c>
      <c r="D23" s="44" t="s">
        <v>13784</v>
      </c>
      <c r="E23" s="49" t="s">
        <v>754</v>
      </c>
      <c r="F23" s="45" t="s">
        <v>13838</v>
      </c>
      <c r="G23" s="45" t="s">
        <v>1061</v>
      </c>
      <c r="H23" s="45"/>
      <c r="I23" s="37"/>
      <c r="J23" s="40" t="s">
        <v>795</v>
      </c>
      <c r="K23" s="72"/>
      <c r="L23" s="52"/>
      <c r="M23" s="36" t="str">
        <f t="shared" si="3"/>
        <v>Tasa por 100 mil mujeres que sufren violencia psicológica por Región, para el Periodo 2012-2020.</v>
      </c>
      <c r="N23" s="20" t="str">
        <f t="shared" si="0"/>
        <v>Tarapacá</v>
      </c>
      <c r="O23" s="82" t="s">
        <v>10448</v>
      </c>
      <c r="P23" s="20" t="str">
        <f t="shared" si="9"/>
        <v>Tasa</v>
      </c>
      <c r="Q23" s="28">
        <f>+IF($E23="PRODUCTO",VLOOKUP(#REF!,#REF!,9,0)&amp;"000",IF($E23="CATEGORÍA",VLOOKUP(#REF!,#REF!,7,0),$Q$1))</f>
        <v>270103001</v>
      </c>
      <c r="R23" s="20" t="str">
        <f t="shared" si="10"/>
        <v>tasa por 100 mil habitantes</v>
      </c>
      <c r="S23" s="35" t="str">
        <f t="shared" si="32"/>
        <v>Tasa por 100 mil mujeres que sufren violencia psicológica por Región, para el Periodo 2012-2020.</v>
      </c>
      <c r="T23" s="66" t="str">
        <f t="shared" si="5"/>
        <v>Tasa por 100 mil mujeres que sufren violencia psicológica por Región, para el Periodo 2012-2020.</v>
      </c>
      <c r="U23" s="67" t="e">
        <f>+E23&amp;": "&amp;#REF!</f>
        <v>#REF!</v>
      </c>
      <c r="V23" s="35" t="s">
        <v>13787</v>
      </c>
      <c r="W23" s="21" t="str">
        <f t="shared" si="31"/>
        <v>https://analytics.zoho.com/open-view/2395394000007436788?ZOHO_CRITERIA=%22Trasposicion_27.22%22.%22Cod%20regi%C3%B3n%22%20%3D%201</v>
      </c>
      <c r="X23" s="60" t="str">
        <f t="shared" si="23"/>
        <v>CHL</v>
      </c>
      <c r="Y23" s="20" t="s">
        <v>10689</v>
      </c>
      <c r="Z23" s="35" t="str">
        <f t="shared" si="7"/>
        <v>Tasa por 100 mil mujeres de violencia general por comuna en la región Tarapacá de acuerdo a los datos publicados por el Centro de Estudios y Análisis del Delito de Chile para el Periodo 2012-2020.</v>
      </c>
      <c r="AA23" s="63">
        <f t="shared" ref="AA23:AE23" si="51">+AA22</f>
        <v>44357</v>
      </c>
      <c r="AB23" s="60" t="str">
        <f t="shared" si="51"/>
        <v>Español</v>
      </c>
      <c r="AC23" s="60" t="str">
        <f t="shared" si="51"/>
        <v>Paula</v>
      </c>
      <c r="AD23" s="60" t="str">
        <f t="shared" si="51"/>
        <v>No Aplica</v>
      </c>
      <c r="AE23" s="60" t="str">
        <f t="shared" si="51"/>
        <v>No Aplica</v>
      </c>
      <c r="AF23" s="60" t="str">
        <f t="shared" ref="AF23" si="52">+AF22</f>
        <v>No Aplica</v>
      </c>
      <c r="AG23" s="64">
        <f>+VLOOKUP($P23,Parametros[[nombre]:[Columna1]],5,0)</f>
        <v>92</v>
      </c>
      <c r="AH23" s="64">
        <f t="shared" si="25"/>
        <v>1</v>
      </c>
      <c r="AI23" s="64">
        <f>+VLOOKUP($N23,Territorio[[nombre]:[Columna1]],7,0)</f>
        <v>252</v>
      </c>
      <c r="AJ23" s="64">
        <f>+VLOOKUP(O23,Temporalidad[[nombre]:[Columna1]],7,0)</f>
        <v>1757</v>
      </c>
      <c r="AK23" s="64">
        <f>+VLOOKUP(LEFT($D23,2),Tipo_Gráfico[[id2]:[Tipo Gráfico]],3,0)</f>
        <v>1</v>
      </c>
      <c r="AL23" s="35" t="str">
        <f t="shared" si="35"/>
        <v>Centro de Estudios y Análisis del Delito</v>
      </c>
      <c r="AM23" s="60" t="str">
        <f t="shared" si="26"/>
        <v>No Aplica</v>
      </c>
      <c r="AN23" s="60" t="str">
        <f t="shared" si="27"/>
        <v>No Aplica</v>
      </c>
      <c r="AO23" s="60" t="str">
        <f t="shared" si="28"/>
        <v>No Aplica</v>
      </c>
      <c r="AP23" s="65">
        <f>VLOOKUP($AC23,Responsables[],3,0)</f>
        <v>7</v>
      </c>
      <c r="AQ23" s="65">
        <f>VLOOKUP($R23,unidad_medida[[#All],[nombre]:[Columna1]],5,0)</f>
        <v>77</v>
      </c>
    </row>
    <row r="24" spans="1:43" ht="51" x14ac:dyDescent="0.25">
      <c r="A24" s="51" t="str">
        <f t="shared" si="36"/>
        <v>GR 21|FILT:Región| MUES:Prevalencia|Tasa por 100 mil mujeres de violencia general|Periodo 2012-2020|</v>
      </c>
      <c r="B24" s="136" t="s">
        <v>13869</v>
      </c>
      <c r="C24" s="43">
        <v>16</v>
      </c>
      <c r="D24" s="44" t="s">
        <v>13785</v>
      </c>
      <c r="E24" s="50" t="s">
        <v>754</v>
      </c>
      <c r="F24" s="45" t="s">
        <v>13838</v>
      </c>
      <c r="G24" s="39" t="s">
        <v>13760</v>
      </c>
      <c r="H24" s="39"/>
      <c r="I24" s="37"/>
      <c r="J24" s="40" t="s">
        <v>795</v>
      </c>
      <c r="K24" s="72"/>
      <c r="L24" s="52"/>
      <c r="M24" s="36" t="str">
        <f t="shared" si="3"/>
        <v>Tasa por 100 mil mujeres que sufren violencia psicológica por Región, para el Periodo 2012-2020.</v>
      </c>
      <c r="N24" s="20" t="str">
        <f t="shared" si="0"/>
        <v>Tarapacá</v>
      </c>
      <c r="O24" s="82" t="s">
        <v>10448</v>
      </c>
      <c r="P24" s="20" t="str">
        <f t="shared" si="9"/>
        <v>Tasa</v>
      </c>
      <c r="Q24" s="28">
        <f>+IF($E24="PRODUCTO",VLOOKUP(J24,#REF!,9,0)&amp;"000",IF($E24="CATEGORÍA",VLOOKUP(J24,#REF!,7,0),$Q$1))</f>
        <v>270103001</v>
      </c>
      <c r="R24" s="20" t="str">
        <f t="shared" si="10"/>
        <v>tasa por 100 mil habitantes</v>
      </c>
      <c r="S24" s="35" t="str">
        <f t="shared" si="32"/>
        <v>Tasa por 100 mil mujeres que sufren violencia psicológica por Región, para el Periodo 2012-2020.</v>
      </c>
      <c r="T24" s="66" t="str">
        <f t="shared" si="5"/>
        <v>Tasa por 100 mil mujeres que sufren violencia psicológica por Región, para el Periodo 2012-2020.</v>
      </c>
      <c r="U24" s="67" t="str">
        <f t="shared" si="6"/>
        <v>Región: Tarapacá</v>
      </c>
      <c r="V24" s="35" t="s">
        <v>13787</v>
      </c>
      <c r="W24" s="21" t="str">
        <f t="shared" si="31"/>
        <v>https://analytics.zoho.com/open-view/2395394000007446380?ZOHO_CRITERIA=%22Trasposicion_27.22%22.%22Cod%20regi%C3%B3n%22%20%3D%201</v>
      </c>
      <c r="X24" s="60" t="str">
        <f t="shared" si="23"/>
        <v>CHL</v>
      </c>
      <c r="Y24" s="20" t="s">
        <v>10689</v>
      </c>
      <c r="Z24" s="35" t="str">
        <f t="shared" si="7"/>
        <v>Tasa por 100 mil mujeres de violencia general por comuna en la región Tarapacá de acuerdo a los datos publicados por el Centro de Estudios y Análisis del Delito de Chile para el Periodo 2012-2020.</v>
      </c>
      <c r="AA24" s="63">
        <f t="shared" ref="AA24:AE24" si="53">+AA23</f>
        <v>44357</v>
      </c>
      <c r="AB24" s="60" t="str">
        <f t="shared" si="53"/>
        <v>Español</v>
      </c>
      <c r="AC24" s="60" t="str">
        <f t="shared" si="53"/>
        <v>Paula</v>
      </c>
      <c r="AD24" s="60" t="str">
        <f t="shared" si="53"/>
        <v>No Aplica</v>
      </c>
      <c r="AE24" s="60" t="str">
        <f t="shared" si="53"/>
        <v>No Aplica</v>
      </c>
      <c r="AF24" s="60" t="str">
        <f t="shared" ref="AF24" si="54">+AF23</f>
        <v>No Aplica</v>
      </c>
      <c r="AG24" s="64">
        <f>+VLOOKUP($P24,Parametros[[nombre]:[Columna1]],5,0)</f>
        <v>92</v>
      </c>
      <c r="AH24" s="64">
        <f t="shared" si="25"/>
        <v>1</v>
      </c>
      <c r="AI24" s="64">
        <f>+VLOOKUP($N24,Territorio[[nombre]:[Columna1]],7,0)</f>
        <v>252</v>
      </c>
      <c r="AJ24" s="64">
        <f>+VLOOKUP(O24,Temporalidad[[nombre]:[Columna1]],7,0)</f>
        <v>1757</v>
      </c>
      <c r="AK24" s="64">
        <f>+VLOOKUP(LEFT($D24,2),Tipo_Gráfico[[id2]:[Tipo Gráfico]],3,0)</f>
        <v>1</v>
      </c>
      <c r="AL24" s="35" t="str">
        <f t="shared" si="35"/>
        <v>Centro de Estudios y Análisis del Delito</v>
      </c>
      <c r="AM24" s="60" t="str">
        <f t="shared" si="26"/>
        <v>No Aplica</v>
      </c>
      <c r="AN24" s="60" t="str">
        <f t="shared" si="27"/>
        <v>No Aplica</v>
      </c>
      <c r="AO24" s="60" t="str">
        <f t="shared" si="28"/>
        <v>No Aplica</v>
      </c>
      <c r="AP24" s="65">
        <f>VLOOKUP($AC24,Responsables[],3,0)</f>
        <v>7</v>
      </c>
      <c r="AQ24" s="65">
        <f>VLOOKUP($R24,unidad_medida[[#All],[nombre]:[Columna1]],5,0)</f>
        <v>77</v>
      </c>
    </row>
    <row r="25" spans="1:43" ht="51" x14ac:dyDescent="0.25">
      <c r="A25" s="51" t="str">
        <f t="shared" ref="A25:A33" si="55">+D25&amp;"|FILT:"&amp;E25&amp;"| MUES:"&amp;G25&amp;"|"&amp;F25&amp;"|"&amp;O25&amp;"|"&amp;H25</f>
        <v>GR 22|FILT:Región| MUES:Periodo|Tasa por 100 mil mujeres de violencia general|Periodo 2012-2020|</v>
      </c>
      <c r="B25" s="136" t="s">
        <v>13868</v>
      </c>
      <c r="C25" s="43">
        <v>16</v>
      </c>
      <c r="D25" s="44" t="s">
        <v>13786</v>
      </c>
      <c r="E25" s="49" t="s">
        <v>754</v>
      </c>
      <c r="F25" s="45" t="s">
        <v>13838</v>
      </c>
      <c r="G25" s="39" t="s">
        <v>10449</v>
      </c>
      <c r="H25" s="39"/>
      <c r="I25" s="83"/>
      <c r="J25" s="40" t="s">
        <v>795</v>
      </c>
      <c r="K25" s="72"/>
      <c r="L25" s="52"/>
      <c r="M25" s="36" t="str">
        <f t="shared" si="3"/>
        <v>Tasa por 100 mil mujeres que sufren violencia psicológica por Región, para el Periodo 2012-2020.</v>
      </c>
      <c r="N25" s="20" t="str">
        <f t="shared" si="0"/>
        <v>Tarapacá</v>
      </c>
      <c r="O25" s="82" t="s">
        <v>10448</v>
      </c>
      <c r="P25" s="20" t="str">
        <f t="shared" si="9"/>
        <v>Tasa</v>
      </c>
      <c r="Q25" s="28">
        <f>+IF($E25="PRODUCTO",VLOOKUP(J23,#REF!,9,0)&amp;"000",IF($E25="CATEGORÍA",VLOOKUP(J23,#REF!,7,0),$Q$1))</f>
        <v>270103001</v>
      </c>
      <c r="R25" s="20" t="str">
        <f t="shared" si="10"/>
        <v>tasa por 100 mil habitantes</v>
      </c>
      <c r="S25" s="35" t="str">
        <f t="shared" si="32"/>
        <v>Tasa por 100 mil mujeres que sufren violencia psicológica por Región, para el Periodo 2012-2020.</v>
      </c>
      <c r="T25" s="66" t="str">
        <f t="shared" si="5"/>
        <v>Tasa por 100 mil mujeres que sufren violencia psicológica por Región, para el Periodo 2012-2020.</v>
      </c>
      <c r="U25" s="67" t="str">
        <f>+E25&amp;": "&amp;J23</f>
        <v>Región: Tarapacá</v>
      </c>
      <c r="V25" s="35" t="s">
        <v>13787</v>
      </c>
      <c r="W25" s="21" t="str">
        <f t="shared" si="31"/>
        <v>https://analytics.zoho.com/open-view/2395394000007446542?ZOHO_CRITERIA=%22Trasposicion_27.22%22.%22Cod%20regi%C3%B3n%22%20%3D%201</v>
      </c>
      <c r="X25" s="60" t="str">
        <f t="shared" si="23"/>
        <v>CHL</v>
      </c>
      <c r="Y25" s="20" t="s">
        <v>10689</v>
      </c>
      <c r="Z25" s="35" t="str">
        <f t="shared" si="7"/>
        <v>Tasa por 100 mil mujeres de violencia general por comuna en la región Tarapacá de acuerdo a los datos publicados por el Centro de Estudios y Análisis del Delito de Chile para el Periodo 2012-2020.</v>
      </c>
      <c r="AA25" s="63">
        <f t="shared" ref="AA25:AE25" si="56">+AA24</f>
        <v>44357</v>
      </c>
      <c r="AB25" s="60" t="str">
        <f t="shared" si="56"/>
        <v>Español</v>
      </c>
      <c r="AC25" s="60" t="str">
        <f t="shared" si="56"/>
        <v>Paula</v>
      </c>
      <c r="AD25" s="60" t="str">
        <f t="shared" si="56"/>
        <v>No Aplica</v>
      </c>
      <c r="AE25" s="60" t="str">
        <f t="shared" si="56"/>
        <v>No Aplica</v>
      </c>
      <c r="AF25" s="60" t="str">
        <f t="shared" ref="AF25" si="57">+AF24</f>
        <v>No Aplica</v>
      </c>
      <c r="AG25" s="64">
        <f>+VLOOKUP($P25,Parametros[[nombre]:[Columna1]],5,0)</f>
        <v>92</v>
      </c>
      <c r="AH25" s="64">
        <f t="shared" si="25"/>
        <v>1</v>
      </c>
      <c r="AI25" s="64">
        <f>+VLOOKUP($N25,Territorio[[nombre]:[Columna1]],7,0)</f>
        <v>252</v>
      </c>
      <c r="AJ25" s="64">
        <f>+VLOOKUP(O25,Temporalidad[[nombre]:[Columna1]],7,0)</f>
        <v>1757</v>
      </c>
      <c r="AK25" s="64">
        <f>+VLOOKUP(LEFT($D25,2),Tipo_Gráfico[[id2]:[Tipo Gráfico]],3,0)</f>
        <v>1</v>
      </c>
      <c r="AL25" s="35" t="str">
        <f t="shared" si="35"/>
        <v>Centro de Estudios y Análisis del Delito</v>
      </c>
      <c r="AM25" s="60" t="str">
        <f t="shared" si="26"/>
        <v>No Aplica</v>
      </c>
      <c r="AN25" s="60" t="str">
        <f t="shared" si="27"/>
        <v>No Aplica</v>
      </c>
      <c r="AO25" s="60" t="str">
        <f t="shared" si="28"/>
        <v>No Aplica</v>
      </c>
      <c r="AP25" s="65">
        <f>VLOOKUP($AC25,Responsables[],3,0)</f>
        <v>7</v>
      </c>
      <c r="AQ25" s="65">
        <f>VLOOKUP($R25,unidad_medida[[#All],[nombre]:[Columna1]],5,0)</f>
        <v>77</v>
      </c>
    </row>
    <row r="26" spans="1:43" ht="51" x14ac:dyDescent="0.25">
      <c r="A26" s="51" t="str">
        <f t="shared" si="55"/>
        <v>GR 23|FILT:Región| MUES:Tipo de Violencia|Tasa por 100 mil mujeres de violencia general|Año 2020|</v>
      </c>
      <c r="B26" s="136" t="s">
        <v>13870</v>
      </c>
      <c r="C26" s="43">
        <v>16</v>
      </c>
      <c r="D26" s="44" t="s">
        <v>13809</v>
      </c>
      <c r="E26" s="49" t="s">
        <v>754</v>
      </c>
      <c r="F26" s="45" t="s">
        <v>13838</v>
      </c>
      <c r="G26" s="39" t="s">
        <v>13808</v>
      </c>
      <c r="H26" s="39"/>
      <c r="I26" s="83"/>
      <c r="J26" s="40" t="s">
        <v>795</v>
      </c>
      <c r="K26" s="72"/>
      <c r="L26" s="52"/>
      <c r="M26" s="36" t="str">
        <f t="shared" si="3"/>
        <v>Tasa por 100 mil mujeres que sufren violencia psicológica por Región, para el Año 2020.</v>
      </c>
      <c r="N26" s="20" t="str">
        <f t="shared" si="0"/>
        <v>Tarapacá</v>
      </c>
      <c r="O26" s="82" t="s">
        <v>8309</v>
      </c>
      <c r="P26" s="20" t="str">
        <f t="shared" si="9"/>
        <v>Tasa</v>
      </c>
      <c r="Q26" s="28">
        <f>+IF($E26="PRODUCTO",VLOOKUP(J24,#REF!,9,0)&amp;"000",IF($E26="CATEGORÍA",VLOOKUP(J24,#REF!,7,0),$Q$1))</f>
        <v>270103001</v>
      </c>
      <c r="R26" s="20" t="str">
        <f t="shared" ref="R26:R28" si="58">R25</f>
        <v>tasa por 100 mil habitantes</v>
      </c>
      <c r="S26" s="35" t="str">
        <f t="shared" ref="S26:S28" si="59">+M26</f>
        <v>Tasa por 100 mil mujeres que sufren violencia psicológica por Región, para el Año 2020.</v>
      </c>
      <c r="T26" s="66" t="str">
        <f t="shared" si="5"/>
        <v>Tasa por 100 mil mujeres que sufren violencia psicológica por Región, para el Año 2020.</v>
      </c>
      <c r="U26" s="67" t="str">
        <f t="shared" ref="U26:U28" si="60">+E26&amp;": "&amp;J24</f>
        <v>Región: Tarapacá</v>
      </c>
      <c r="V26" s="35" t="s">
        <v>13787</v>
      </c>
      <c r="W26" s="21" t="str">
        <f t="shared" ref="W26:W28" si="61">HYPERLINK(B26,B26)</f>
        <v>https://analytics.zoho.com/open-view/2395394000007446661?ZOHO_CRITERIA=%22Trasposicion_27.22%22.%22Cod%20regi%C3%B3n%22%20%3D%201</v>
      </c>
      <c r="X26" s="60" t="str">
        <f t="shared" si="23"/>
        <v>CHL</v>
      </c>
      <c r="Y26" s="20" t="s">
        <v>10689</v>
      </c>
      <c r="Z26" s="35" t="str">
        <f t="shared" si="7"/>
        <v>Tasa por 100 mil mujeres de violencia general por comuna en la región Tarapacá de acuerdo a los datos publicados por el Centro de Estudios y Análisis del Delito de Chile para el Año 2020.</v>
      </c>
      <c r="AA26" s="63">
        <f t="shared" ref="AA26:AF26" si="62">+AA25</f>
        <v>44357</v>
      </c>
      <c r="AB26" s="60" t="str">
        <f t="shared" si="62"/>
        <v>Español</v>
      </c>
      <c r="AC26" s="60" t="str">
        <f t="shared" si="62"/>
        <v>Paula</v>
      </c>
      <c r="AD26" s="60" t="str">
        <f t="shared" si="62"/>
        <v>No Aplica</v>
      </c>
      <c r="AE26" s="60" t="str">
        <f t="shared" si="62"/>
        <v>No Aplica</v>
      </c>
      <c r="AF26" s="60" t="str">
        <f t="shared" si="62"/>
        <v>No Aplica</v>
      </c>
      <c r="AG26" s="64">
        <f>+VLOOKUP($P26,Parametros[[nombre]:[Columna1]],5,0)</f>
        <v>92</v>
      </c>
      <c r="AH26" s="64">
        <f t="shared" si="25"/>
        <v>1</v>
      </c>
      <c r="AI26" s="64">
        <f>+VLOOKUP($N26,Territorio[[nombre]:[Columna1]],7,0)</f>
        <v>252</v>
      </c>
      <c r="AJ26" s="64">
        <f>+VLOOKUP(O26,Temporalidad[[nombre]:[Columna1]],7,0)</f>
        <v>31</v>
      </c>
      <c r="AK26" s="64">
        <f>+VLOOKUP(LEFT($D26,2),Tipo_Gráfico[[id2]:[Tipo Gráfico]],3,0)</f>
        <v>1</v>
      </c>
      <c r="AL26" s="35" t="str">
        <f t="shared" ref="AL26:AL28" si="63">AL25</f>
        <v>Centro de Estudios y Análisis del Delito</v>
      </c>
      <c r="AM26" s="60" t="str">
        <f t="shared" si="26"/>
        <v>No Aplica</v>
      </c>
      <c r="AN26" s="60" t="str">
        <f t="shared" si="27"/>
        <v>No Aplica</v>
      </c>
      <c r="AO26" s="60" t="str">
        <f t="shared" si="28"/>
        <v>No Aplica</v>
      </c>
      <c r="AP26" s="65">
        <f>VLOOKUP($AC26,Responsables[],3,0)</f>
        <v>7</v>
      </c>
      <c r="AQ26" s="65">
        <f>VLOOKUP($R26,unidad_medida[[#All],[nombre]:[Columna1]],5,0)</f>
        <v>77</v>
      </c>
    </row>
    <row r="27" spans="1:43" ht="51" x14ac:dyDescent="0.25">
      <c r="A27" s="51" t="str">
        <f t="shared" si="55"/>
        <v>GR 24|FILT:Comuna| MUES:Prevalencia|Tasa por 100 mil mujeres de violencia general|Año 2020|</v>
      </c>
      <c r="B27" s="136" t="s">
        <v>13871</v>
      </c>
      <c r="C27" s="38">
        <v>244</v>
      </c>
      <c r="D27" s="44" t="s">
        <v>13810</v>
      </c>
      <c r="E27" s="49" t="s">
        <v>1061</v>
      </c>
      <c r="F27" s="45" t="s">
        <v>13838</v>
      </c>
      <c r="G27" s="39" t="s">
        <v>13760</v>
      </c>
      <c r="H27" s="39"/>
      <c r="I27" s="83"/>
      <c r="J27" s="40" t="s">
        <v>1059</v>
      </c>
      <c r="K27" s="72"/>
      <c r="L27" s="52"/>
      <c r="M27" s="36" t="str">
        <f t="shared" si="3"/>
        <v>Tasa por 100 mil mujeres que sufren violencia psicológica por Comuna, para el Año 2020.</v>
      </c>
      <c r="N27" s="20" t="str">
        <f t="shared" si="0"/>
        <v>Iquique</v>
      </c>
      <c r="O27" s="82" t="s">
        <v>8309</v>
      </c>
      <c r="P27" s="20" t="str">
        <f t="shared" si="9"/>
        <v>Tasa</v>
      </c>
      <c r="Q27" s="28">
        <f>+IF($E27="PRODUCTO",VLOOKUP(J25,#REF!,9,0)&amp;"000",IF($E27="CATEGORÍA",VLOOKUP(J25,#REF!,7,0),$Q$1))</f>
        <v>270103001</v>
      </c>
      <c r="R27" s="20" t="str">
        <f t="shared" si="58"/>
        <v>tasa por 100 mil habitantes</v>
      </c>
      <c r="S27" s="35" t="str">
        <f t="shared" si="59"/>
        <v>Tasa por 100 mil mujeres que sufren violencia psicológica por Comuna, para el Año 2020.</v>
      </c>
      <c r="T27" s="66" t="str">
        <f t="shared" si="5"/>
        <v>Tasa por 100 mil mujeres que sufren violencia psicológica por Comuna, para el Año 2020.</v>
      </c>
      <c r="U27" s="67" t="str">
        <f t="shared" si="60"/>
        <v>Comuna: Tarapacá</v>
      </c>
      <c r="V27" s="35" t="s">
        <v>13787</v>
      </c>
      <c r="W27" s="21" t="str">
        <f t="shared" si="61"/>
        <v>https://analytics.zoho.com/open-view/2395394000007446770?ZOHO_CRITERIA=%22Trasposicion_27.22%22.%22Cod%20comuna%22%20%3D%201101</v>
      </c>
      <c r="X27" s="60" t="str">
        <f t="shared" si="23"/>
        <v>CHL</v>
      </c>
      <c r="Y27" s="20" t="s">
        <v>10689</v>
      </c>
      <c r="Z27" s="35" t="str">
        <f t="shared" si="7"/>
        <v>Tasa por 100 mil mujeres de violencia general por comuna en la región Iquique de acuerdo a los datos publicados por el Centro de Estudios y Análisis del Delito de Chile para el Año 2020.</v>
      </c>
      <c r="AA27" s="63">
        <f t="shared" ref="AA27:AF27" si="64">+AA26</f>
        <v>44357</v>
      </c>
      <c r="AB27" s="60" t="str">
        <f t="shared" si="64"/>
        <v>Español</v>
      </c>
      <c r="AC27" s="60" t="str">
        <f t="shared" si="64"/>
        <v>Paula</v>
      </c>
      <c r="AD27" s="60" t="str">
        <f t="shared" si="64"/>
        <v>No Aplica</v>
      </c>
      <c r="AE27" s="60" t="str">
        <f t="shared" si="64"/>
        <v>No Aplica</v>
      </c>
      <c r="AF27" s="60" t="str">
        <f t="shared" si="64"/>
        <v>No Aplica</v>
      </c>
      <c r="AG27" s="64">
        <f>+VLOOKUP($P27,Parametros[[nombre]:[Columna1]],5,0)</f>
        <v>92</v>
      </c>
      <c r="AH27" s="64">
        <f t="shared" si="25"/>
        <v>1</v>
      </c>
      <c r="AI27" s="64">
        <f>+VLOOKUP($N27,Territorio[[nombre]:[Columna1]],7,0)</f>
        <v>343</v>
      </c>
      <c r="AJ27" s="64">
        <f>+VLOOKUP(O27,Temporalidad[[nombre]:[Columna1]],7,0)</f>
        <v>31</v>
      </c>
      <c r="AK27" s="64">
        <f>+VLOOKUP(LEFT($D27,2),Tipo_Gráfico[[id2]:[Tipo Gráfico]],3,0)</f>
        <v>1</v>
      </c>
      <c r="AL27" s="35" t="str">
        <f t="shared" si="63"/>
        <v>Centro de Estudios y Análisis del Delito</v>
      </c>
      <c r="AM27" s="60" t="str">
        <f t="shared" si="26"/>
        <v>No Aplica</v>
      </c>
      <c r="AN27" s="60" t="str">
        <f t="shared" si="27"/>
        <v>No Aplica</v>
      </c>
      <c r="AO27" s="60" t="str">
        <f t="shared" si="28"/>
        <v>No Aplica</v>
      </c>
      <c r="AP27" s="65">
        <f>VLOOKUP($AC27,Responsables[],3,0)</f>
        <v>7</v>
      </c>
      <c r="AQ27" s="65">
        <f>VLOOKUP($R27,unidad_medida[[#All],[nombre]:[Columna1]],5,0)</f>
        <v>77</v>
      </c>
    </row>
    <row r="28" spans="1:43" ht="51" x14ac:dyDescent="0.25">
      <c r="A28" s="51" t="str">
        <f t="shared" si="55"/>
        <v>GR 25|FILT:Comuna| MUES:Periodo|Tasa por 100 mil mujeres de violencia general|Año 2020|</v>
      </c>
      <c r="B28" s="136" t="s">
        <v>13872</v>
      </c>
      <c r="C28" s="38">
        <v>244</v>
      </c>
      <c r="D28" s="44" t="s">
        <v>13811</v>
      </c>
      <c r="E28" s="49" t="s">
        <v>1061</v>
      </c>
      <c r="F28" s="45" t="s">
        <v>13838</v>
      </c>
      <c r="G28" s="39" t="s">
        <v>10449</v>
      </c>
      <c r="H28" s="39"/>
      <c r="I28" s="83"/>
      <c r="J28" s="40" t="s">
        <v>1059</v>
      </c>
      <c r="K28" s="72"/>
      <c r="L28" s="52"/>
      <c r="M28" s="36" t="str">
        <f t="shared" si="3"/>
        <v>Tasa por 100 mil mujeres que sufren violencia psicológica por Comuna, para el Año 2020.</v>
      </c>
      <c r="N28" s="20" t="str">
        <f t="shared" si="0"/>
        <v>Iquique</v>
      </c>
      <c r="O28" s="82" t="s">
        <v>8309</v>
      </c>
      <c r="P28" s="20" t="str">
        <f t="shared" si="9"/>
        <v>Tasa</v>
      </c>
      <c r="Q28" s="28">
        <f>+IF($E28="PRODUCTO",VLOOKUP(J26,#REF!,9,0)&amp;"000",IF($E28="CATEGORÍA",VLOOKUP(J26,#REF!,7,0),$Q$1))</f>
        <v>270103001</v>
      </c>
      <c r="R28" s="20" t="str">
        <f t="shared" si="58"/>
        <v>tasa por 100 mil habitantes</v>
      </c>
      <c r="S28" s="35" t="str">
        <f t="shared" si="59"/>
        <v>Tasa por 100 mil mujeres que sufren violencia psicológica por Comuna, para el Año 2020.</v>
      </c>
      <c r="T28" s="66" t="str">
        <f t="shared" si="5"/>
        <v>Tasa por 100 mil mujeres que sufren violencia psicológica por Comuna, para el Año 2020.</v>
      </c>
      <c r="U28" s="67" t="str">
        <f t="shared" si="60"/>
        <v>Comuna: Tarapacá</v>
      </c>
      <c r="V28" s="35" t="s">
        <v>13787</v>
      </c>
      <c r="W28" s="21" t="str">
        <f t="shared" si="61"/>
        <v>https://analytics.zoho.com/open-view/2395394000007446869?ZOHO_CRITERIA=%22Trasposicion_27.22%22.%22Cod%20comuna%22%20%3D%201101</v>
      </c>
      <c r="X28" s="60" t="str">
        <f t="shared" si="23"/>
        <v>CHL</v>
      </c>
      <c r="Y28" s="20" t="s">
        <v>10689</v>
      </c>
      <c r="Z28" s="35" t="str">
        <f t="shared" si="7"/>
        <v>Tasa por 100 mil mujeres de violencia general por comuna en la región Iquique de acuerdo a los datos publicados por el Centro de Estudios y Análisis del Delito de Chile para el Año 2020.</v>
      </c>
      <c r="AA28" s="63">
        <f t="shared" ref="AA28:AF28" si="65">+AA27</f>
        <v>44357</v>
      </c>
      <c r="AB28" s="60" t="str">
        <f t="shared" si="65"/>
        <v>Español</v>
      </c>
      <c r="AC28" s="60" t="str">
        <f t="shared" si="65"/>
        <v>Paula</v>
      </c>
      <c r="AD28" s="60" t="str">
        <f t="shared" si="65"/>
        <v>No Aplica</v>
      </c>
      <c r="AE28" s="60" t="str">
        <f t="shared" si="65"/>
        <v>No Aplica</v>
      </c>
      <c r="AF28" s="60" t="str">
        <f t="shared" si="65"/>
        <v>No Aplica</v>
      </c>
      <c r="AG28" s="64">
        <f>+VLOOKUP($P28,Parametros[[nombre]:[Columna1]],5,0)</f>
        <v>92</v>
      </c>
      <c r="AH28" s="64">
        <f t="shared" si="25"/>
        <v>1</v>
      </c>
      <c r="AI28" s="64">
        <f>+VLOOKUP($N28,Territorio[[nombre]:[Columna1]],7,0)</f>
        <v>343</v>
      </c>
      <c r="AJ28" s="64">
        <f>+VLOOKUP(O28,Temporalidad[[nombre]:[Columna1]],7,0)</f>
        <v>31</v>
      </c>
      <c r="AK28" s="64">
        <f>+VLOOKUP(LEFT($D28,2),Tipo_Gráfico[[id2]:[Tipo Gráfico]],3,0)</f>
        <v>1</v>
      </c>
      <c r="AL28" s="35" t="str">
        <f t="shared" si="63"/>
        <v>Centro de Estudios y Análisis del Delito</v>
      </c>
      <c r="AM28" s="60" t="str">
        <f t="shared" si="26"/>
        <v>No Aplica</v>
      </c>
      <c r="AN28" s="60" t="str">
        <f t="shared" si="27"/>
        <v>No Aplica</v>
      </c>
      <c r="AO28" s="60" t="str">
        <f t="shared" si="28"/>
        <v>No Aplica</v>
      </c>
      <c r="AP28" s="65">
        <f>VLOOKUP($AC28,Responsables[],3,0)</f>
        <v>7</v>
      </c>
      <c r="AQ28" s="65">
        <f>VLOOKUP($R28,unidad_medida[[#All],[nombre]:[Columna1]],5,0)</f>
        <v>77</v>
      </c>
    </row>
    <row r="29" spans="1:43" ht="51" x14ac:dyDescent="0.25">
      <c r="A29" s="51" t="str">
        <f t="shared" si="55"/>
        <v>GR 26|FILT:Comuna| MUES:Tipo de Violencia|Tasa por 100 mil mujeres de violencia general|Periodo 2012-2020|</v>
      </c>
      <c r="B29" s="136" t="s">
        <v>13873</v>
      </c>
      <c r="C29" s="38">
        <v>244</v>
      </c>
      <c r="D29" s="44" t="s">
        <v>13812</v>
      </c>
      <c r="E29" s="49" t="s">
        <v>1061</v>
      </c>
      <c r="F29" s="45" t="s">
        <v>13838</v>
      </c>
      <c r="G29" s="39" t="s">
        <v>13808</v>
      </c>
      <c r="H29" s="39"/>
      <c r="I29" s="83"/>
      <c r="J29" s="40" t="s">
        <v>1059</v>
      </c>
      <c r="K29" s="72"/>
      <c r="L29" s="52"/>
      <c r="M29" s="36" t="str">
        <f t="shared" si="3"/>
        <v>Tasa por 100 mil mujeres que sufren violencia psicológica por Comuna, para el Periodo 2012-2020.</v>
      </c>
      <c r="N29" s="20" t="str">
        <f t="shared" si="0"/>
        <v>Iquique</v>
      </c>
      <c r="O29" s="82" t="s">
        <v>10448</v>
      </c>
      <c r="P29" s="20" t="str">
        <f t="shared" si="9"/>
        <v>Tasa</v>
      </c>
      <c r="Q29" s="28">
        <f>+IF($E29="PRODUCTO",VLOOKUP(J27,#REF!,9,0)&amp;"000",IF($E29="CATEGORÍA",VLOOKUP(J27,#REF!,7,0),$Q$1))</f>
        <v>270103001</v>
      </c>
      <c r="R29" s="20" t="str">
        <f t="shared" ref="R29:R31" si="66">R28</f>
        <v>tasa por 100 mil habitantes</v>
      </c>
      <c r="S29" s="35" t="str">
        <f t="shared" ref="S29:S31" si="67">+M29</f>
        <v>Tasa por 100 mil mujeres que sufren violencia psicológica por Comuna, para el Periodo 2012-2020.</v>
      </c>
      <c r="T29" s="66" t="str">
        <f t="shared" si="5"/>
        <v>Tasa por 100 mil mujeres que sufren violencia psicológica por Comuna, para el Periodo 2012-2020.</v>
      </c>
      <c r="U29" s="67" t="str">
        <f t="shared" ref="U29:U31" si="68">+E29&amp;": "&amp;J27</f>
        <v>Comuna: Iquique</v>
      </c>
      <c r="V29" s="35" t="s">
        <v>13787</v>
      </c>
      <c r="W29" s="21" t="str">
        <f t="shared" ref="W29:W31" si="69">HYPERLINK(B29,B29)</f>
        <v>https://analytics.zoho.com/open-view/2395394000007485014?ZOHO_CRITERIA=%22Trasposicion_27.22%22.%22Cod%20comuna%22%20%3D%201101</v>
      </c>
      <c r="X29" s="60" t="str">
        <f t="shared" si="23"/>
        <v>CHL</v>
      </c>
      <c r="Y29" s="20" t="s">
        <v>10689</v>
      </c>
      <c r="Z29" s="35" t="str">
        <f t="shared" si="7"/>
        <v>Tasa por 100 mil mujeres de violencia general por comuna en la región Iquique de acuerdo a los datos publicados por el Centro de Estudios y Análisis del Delito de Chile para el Periodo 2012-2020.</v>
      </c>
      <c r="AA29" s="63">
        <f t="shared" ref="AA29:AF29" si="70">+AA28</f>
        <v>44357</v>
      </c>
      <c r="AB29" s="60" t="str">
        <f t="shared" si="70"/>
        <v>Español</v>
      </c>
      <c r="AC29" s="60" t="str">
        <f t="shared" si="70"/>
        <v>Paula</v>
      </c>
      <c r="AD29" s="60" t="str">
        <f t="shared" si="70"/>
        <v>No Aplica</v>
      </c>
      <c r="AE29" s="60" t="str">
        <f t="shared" si="70"/>
        <v>No Aplica</v>
      </c>
      <c r="AF29" s="60" t="str">
        <f t="shared" si="70"/>
        <v>No Aplica</v>
      </c>
      <c r="AG29" s="64">
        <f>+VLOOKUP($P29,Parametros[[nombre]:[Columna1]],5,0)</f>
        <v>92</v>
      </c>
      <c r="AH29" s="64">
        <f t="shared" si="25"/>
        <v>1</v>
      </c>
      <c r="AI29" s="64">
        <f>+VLOOKUP($N29,Territorio[[nombre]:[Columna1]],7,0)</f>
        <v>343</v>
      </c>
      <c r="AJ29" s="64">
        <f>+VLOOKUP(O29,Temporalidad[[nombre]:[Columna1]],7,0)</f>
        <v>1757</v>
      </c>
      <c r="AK29" s="64">
        <f>+VLOOKUP(LEFT($D29,2),Tipo_Gráfico[[id2]:[Tipo Gráfico]],3,0)</f>
        <v>1</v>
      </c>
      <c r="AL29" s="35" t="str">
        <f t="shared" ref="AL29:AL31" si="71">AL28</f>
        <v>Centro de Estudios y Análisis del Delito</v>
      </c>
      <c r="AM29" s="60" t="str">
        <f t="shared" si="26"/>
        <v>No Aplica</v>
      </c>
      <c r="AN29" s="60" t="str">
        <f t="shared" si="27"/>
        <v>No Aplica</v>
      </c>
      <c r="AO29" s="60" t="str">
        <f t="shared" si="28"/>
        <v>No Aplica</v>
      </c>
      <c r="AP29" s="65">
        <f>VLOOKUP($AC29,Responsables[],3,0)</f>
        <v>7</v>
      </c>
      <c r="AQ29" s="65">
        <f>VLOOKUP($R29,unidad_medida[[#All],[nombre]:[Columna1]],5,0)</f>
        <v>77</v>
      </c>
    </row>
    <row r="30" spans="1:43" ht="51" x14ac:dyDescent="0.25">
      <c r="A30" s="51" t="str">
        <f t="shared" si="55"/>
        <v>GR 27|FILT:Prevalencia| MUES:Región|Tasa por 100 mil mujeres de violencia general|Periodo 2012-2020|</v>
      </c>
      <c r="B30" s="136" t="s">
        <v>13874</v>
      </c>
      <c r="C30" s="38">
        <v>5</v>
      </c>
      <c r="D30" s="44" t="s">
        <v>13813</v>
      </c>
      <c r="E30" s="49" t="s">
        <v>13760</v>
      </c>
      <c r="F30" s="45" t="s">
        <v>13838</v>
      </c>
      <c r="G30" s="39" t="s">
        <v>754</v>
      </c>
      <c r="H30" s="39"/>
      <c r="I30" s="83"/>
      <c r="J30" s="40" t="s">
        <v>13850</v>
      </c>
      <c r="K30" s="72"/>
      <c r="L30" s="52"/>
      <c r="M30" s="36" t="str">
        <f t="shared" si="3"/>
        <v>Tasa por 100 mil mujeres que sufren violencia psicológica por Prevalencia, para el Periodo 2012-2020.</v>
      </c>
      <c r="N30" s="20" t="str">
        <f t="shared" si="0"/>
        <v>Chile</v>
      </c>
      <c r="O30" s="82" t="s">
        <v>10448</v>
      </c>
      <c r="P30" s="20" t="str">
        <f t="shared" si="9"/>
        <v>Tasa</v>
      </c>
      <c r="Q30" s="28">
        <f>+IF($E30="PRODUCTO",VLOOKUP(J28,#REF!,9,0)&amp;"000",IF($E30="CATEGORÍA",VLOOKUP(J28,#REF!,7,0),$Q$1))</f>
        <v>270103001</v>
      </c>
      <c r="R30" s="20" t="str">
        <f t="shared" si="66"/>
        <v>tasa por 100 mil habitantes</v>
      </c>
      <c r="S30" s="35" t="str">
        <f t="shared" si="67"/>
        <v>Tasa por 100 mil mujeres que sufren violencia psicológica por Prevalencia, para el Periodo 2012-2020.</v>
      </c>
      <c r="T30" s="66" t="str">
        <f t="shared" si="5"/>
        <v>Tasa por 100 mil mujeres que sufren violencia psicológica por Prevalencia, para el Periodo 2012-2020.</v>
      </c>
      <c r="U30" s="67" t="str">
        <f t="shared" si="68"/>
        <v>Prevalencia: Iquique</v>
      </c>
      <c r="V30" s="35" t="s">
        <v>13787</v>
      </c>
      <c r="W30" s="21" t="str">
        <f t="shared" si="69"/>
        <v>https://analytics.zoho.com/open-view/2395394000007485096?ZOHO_CRITERIA=%22Trasposicion_27.22%22.%22Id%20prevalencia%22%20%3D%201</v>
      </c>
      <c r="X30" s="60" t="str">
        <f t="shared" si="23"/>
        <v>CHL</v>
      </c>
      <c r="Y30" s="20" t="s">
        <v>10689</v>
      </c>
      <c r="Z30" s="35" t="str">
        <f t="shared" si="7"/>
        <v>Tasa por 100 mil mujeres de violencia general por comuna en la región Violencia Física General de acuerdo a los datos publicados por el Centro de Estudios y Análisis del Delito de Chile para el Periodo 2012-2020.</v>
      </c>
      <c r="AA30" s="63">
        <f t="shared" ref="AA30:AF30" si="72">+AA29</f>
        <v>44357</v>
      </c>
      <c r="AB30" s="60" t="str">
        <f t="shared" si="72"/>
        <v>Español</v>
      </c>
      <c r="AC30" s="60" t="str">
        <f t="shared" si="72"/>
        <v>Paula</v>
      </c>
      <c r="AD30" s="60" t="str">
        <f t="shared" si="72"/>
        <v>No Aplica</v>
      </c>
      <c r="AE30" s="60" t="str">
        <f t="shared" si="72"/>
        <v>No Aplica</v>
      </c>
      <c r="AF30" s="60" t="str">
        <f t="shared" si="72"/>
        <v>No Aplica</v>
      </c>
      <c r="AG30" s="64">
        <f>+VLOOKUP($P30,Parametros[[nombre]:[Columna1]],5,0)</f>
        <v>92</v>
      </c>
      <c r="AH30" s="64">
        <f t="shared" si="25"/>
        <v>1</v>
      </c>
      <c r="AI30" s="64">
        <f>+VLOOKUP($N30,Territorio[[nombre]:[Columna1]],7,0)</f>
        <v>38</v>
      </c>
      <c r="AJ30" s="64">
        <f>+VLOOKUP(O30,Temporalidad[[nombre]:[Columna1]],7,0)</f>
        <v>1757</v>
      </c>
      <c r="AK30" s="64">
        <f>+VLOOKUP(LEFT($D30,2),Tipo_Gráfico[[id2]:[Tipo Gráfico]],3,0)</f>
        <v>1</v>
      </c>
      <c r="AL30" s="35" t="str">
        <f t="shared" si="71"/>
        <v>Centro de Estudios y Análisis del Delito</v>
      </c>
      <c r="AM30" s="60" t="str">
        <f t="shared" si="26"/>
        <v>No Aplica</v>
      </c>
      <c r="AN30" s="60" t="str">
        <f t="shared" si="27"/>
        <v>No Aplica</v>
      </c>
      <c r="AO30" s="60" t="str">
        <f t="shared" si="28"/>
        <v>No Aplica</v>
      </c>
      <c r="AP30" s="65">
        <f>VLOOKUP($AC30,Responsables[],3,0)</f>
        <v>7</v>
      </c>
      <c r="AQ30" s="65">
        <f>VLOOKUP($R30,unidad_medida[[#All],[nombre]:[Columna1]],5,0)</f>
        <v>77</v>
      </c>
    </row>
    <row r="31" spans="1:43" ht="51" x14ac:dyDescent="0.25">
      <c r="A31" s="51" t="str">
        <f t="shared" si="55"/>
        <v>GR 28|FILT:Prevalencia| MUES:Comuna|Tasa por 100 mil mujeres de violencia general|Periodo 2012-2020|</v>
      </c>
      <c r="B31" s="136" t="s">
        <v>13875</v>
      </c>
      <c r="C31" s="38">
        <v>5</v>
      </c>
      <c r="D31" s="44" t="s">
        <v>13814</v>
      </c>
      <c r="E31" s="49" t="s">
        <v>13760</v>
      </c>
      <c r="F31" s="45" t="s">
        <v>13838</v>
      </c>
      <c r="G31" s="39" t="s">
        <v>1061</v>
      </c>
      <c r="H31" s="39"/>
      <c r="I31" s="83"/>
      <c r="J31" s="40" t="s">
        <v>13850</v>
      </c>
      <c r="K31" s="72"/>
      <c r="L31" s="52"/>
      <c r="M31" s="36" t="str">
        <f t="shared" si="3"/>
        <v>Tasa por 100 mil mujeres que sufren violencia psicológica por Prevalencia, para el Periodo 2012-2020.</v>
      </c>
      <c r="N31" s="20" t="str">
        <f t="shared" si="0"/>
        <v>Chile</v>
      </c>
      <c r="O31" s="82" t="s">
        <v>10448</v>
      </c>
      <c r="P31" s="20" t="str">
        <f t="shared" si="9"/>
        <v>Tasa</v>
      </c>
      <c r="Q31" s="28">
        <f>+IF($E31="PRODUCTO",VLOOKUP(J29,#REF!,9,0)&amp;"000",IF($E31="CATEGORÍA",VLOOKUP(J29,#REF!,7,0),$Q$1))</f>
        <v>270103001</v>
      </c>
      <c r="R31" s="20" t="str">
        <f t="shared" si="66"/>
        <v>tasa por 100 mil habitantes</v>
      </c>
      <c r="S31" s="35" t="str">
        <f t="shared" si="67"/>
        <v>Tasa por 100 mil mujeres que sufren violencia psicológica por Prevalencia, para el Periodo 2012-2020.</v>
      </c>
      <c r="T31" s="66" t="str">
        <f t="shared" si="5"/>
        <v>Tasa por 100 mil mujeres que sufren violencia psicológica por Prevalencia, para el Periodo 2012-2020.</v>
      </c>
      <c r="U31" s="67" t="str">
        <f t="shared" si="68"/>
        <v>Prevalencia: Iquique</v>
      </c>
      <c r="V31" s="35" t="s">
        <v>13787</v>
      </c>
      <c r="W31" s="21" t="str">
        <f t="shared" si="69"/>
        <v>https://analytics.zoho.com/open-view/2395394000007485260?ZOHO_CRITERIA=%22Trasposicion_27.22%22.%22Id%20prevalencia%22%20%3D%201</v>
      </c>
      <c r="X31" s="60" t="str">
        <f t="shared" si="23"/>
        <v>CHL</v>
      </c>
      <c r="Y31" s="20" t="s">
        <v>10689</v>
      </c>
      <c r="Z31" s="35" t="str">
        <f t="shared" si="7"/>
        <v>Tasa por 100 mil mujeres de violencia general por comuna en la región Violencia Física General de acuerdo a los datos publicados por el Centro de Estudios y Análisis del Delito de Chile para el Periodo 2012-2020.</v>
      </c>
      <c r="AA31" s="63">
        <f t="shared" ref="AA31:AF33" si="73">+AA30</f>
        <v>44357</v>
      </c>
      <c r="AB31" s="60" t="str">
        <f t="shared" si="73"/>
        <v>Español</v>
      </c>
      <c r="AC31" s="60" t="str">
        <f t="shared" si="73"/>
        <v>Paula</v>
      </c>
      <c r="AD31" s="60" t="str">
        <f t="shared" si="73"/>
        <v>No Aplica</v>
      </c>
      <c r="AE31" s="60" t="str">
        <f t="shared" si="73"/>
        <v>No Aplica</v>
      </c>
      <c r="AF31" s="60" t="str">
        <f t="shared" si="73"/>
        <v>No Aplica</v>
      </c>
      <c r="AG31" s="64">
        <f>+VLOOKUP($P31,Parametros[[nombre]:[Columna1]],5,0)</f>
        <v>92</v>
      </c>
      <c r="AH31" s="64">
        <f t="shared" si="25"/>
        <v>1</v>
      </c>
      <c r="AI31" s="64">
        <f>+VLOOKUP($N31,Territorio[[nombre]:[Columna1]],7,0)</f>
        <v>38</v>
      </c>
      <c r="AJ31" s="64">
        <f>+VLOOKUP(O31,Temporalidad[[nombre]:[Columna1]],7,0)</f>
        <v>1757</v>
      </c>
      <c r="AK31" s="64">
        <f>+VLOOKUP(LEFT($D31,2),Tipo_Gráfico[[id2]:[Tipo Gráfico]],3,0)</f>
        <v>1</v>
      </c>
      <c r="AL31" s="35" t="str">
        <f t="shared" si="71"/>
        <v>Centro de Estudios y Análisis del Delito</v>
      </c>
      <c r="AM31" s="60" t="str">
        <f t="shared" si="26"/>
        <v>No Aplica</v>
      </c>
      <c r="AN31" s="60" t="str">
        <f t="shared" si="27"/>
        <v>No Aplica</v>
      </c>
      <c r="AO31" s="60" t="str">
        <f t="shared" si="28"/>
        <v>No Aplica</v>
      </c>
      <c r="AP31" s="65">
        <f>VLOOKUP($AC31,Responsables[],3,0)</f>
        <v>7</v>
      </c>
      <c r="AQ31" s="65">
        <f>VLOOKUP($R31,unidad_medida[[#All],[nombre]:[Columna1]],5,0)</f>
        <v>77</v>
      </c>
    </row>
    <row r="32" spans="1:43" ht="51" x14ac:dyDescent="0.25">
      <c r="A32" s="51" t="str">
        <f t="shared" si="55"/>
        <v>GR 29|FILT:Prevalencia| MUES:Periodo|Tasa por 100 mil mujeres de violencia general|Año 2020|</v>
      </c>
      <c r="B32" s="136" t="s">
        <v>13876</v>
      </c>
      <c r="C32" s="38">
        <v>5</v>
      </c>
      <c r="D32" s="44" t="s">
        <v>13815</v>
      </c>
      <c r="E32" s="49" t="s">
        <v>13760</v>
      </c>
      <c r="F32" s="45" t="s">
        <v>13838</v>
      </c>
      <c r="G32" s="39" t="s">
        <v>10449</v>
      </c>
      <c r="H32" s="39"/>
      <c r="I32" s="83"/>
      <c r="J32" s="40" t="s">
        <v>13850</v>
      </c>
      <c r="K32" s="72"/>
      <c r="L32" s="52"/>
      <c r="M32" s="36" t="str">
        <f t="shared" si="3"/>
        <v>Tasa por 100 mil mujeres que sufren violencia psicológica por Prevalencia, para el Año 2020.</v>
      </c>
      <c r="N32" s="20" t="str">
        <f t="shared" si="0"/>
        <v>Chile</v>
      </c>
      <c r="O32" s="82" t="s">
        <v>8309</v>
      </c>
      <c r="P32" s="20" t="str">
        <f t="shared" si="9"/>
        <v>Tasa</v>
      </c>
      <c r="Q32" s="28">
        <f>+IF($E32="PRODUCTO",VLOOKUP(J30,#REF!,9,0)&amp;"000",IF($E32="CATEGORÍA",VLOOKUP(J30,#REF!,7,0),$Q$1))</f>
        <v>270103001</v>
      </c>
      <c r="R32" s="20" t="str">
        <f t="shared" ref="R32:R59" si="74">R31</f>
        <v>tasa por 100 mil habitantes</v>
      </c>
      <c r="S32" s="35" t="str">
        <f t="shared" ref="S32:S33" si="75">+M32</f>
        <v>Tasa por 100 mil mujeres que sufren violencia psicológica por Prevalencia, para el Año 2020.</v>
      </c>
      <c r="T32" s="66" t="str">
        <f t="shared" si="5"/>
        <v>Tasa por 100 mil mujeres que sufren violencia psicológica por Prevalencia, para el Año 2020.</v>
      </c>
      <c r="U32" s="67" t="str">
        <f t="shared" ref="U32:U33" si="76">+E32&amp;": "&amp;J30</f>
        <v>Prevalencia: Violencia Física General</v>
      </c>
      <c r="V32" s="35" t="s">
        <v>13787</v>
      </c>
      <c r="W32" s="21" t="str">
        <f t="shared" ref="W32:W33" si="77">HYPERLINK(B32,B32)</f>
        <v>https://analytics.zoho.com/open-view/2395394000007485363?ZOHO_CRITERIA=%22Trasposicion_27.22%22.%22Id%20prevalencia%22%20%3D%201</v>
      </c>
      <c r="X32" s="60" t="str">
        <f t="shared" si="23"/>
        <v>CHL</v>
      </c>
      <c r="Y32" s="20" t="s">
        <v>10689</v>
      </c>
      <c r="Z32" s="35" t="str">
        <f t="shared" si="7"/>
        <v>Tasa por 100 mil mujeres de violencia general por comuna en la región Violencia Física General de acuerdo a los datos publicados por el Centro de Estudios y Análisis del Delito de Chile para el Año 2020.</v>
      </c>
      <c r="AA32" s="63">
        <f t="shared" si="73"/>
        <v>44357</v>
      </c>
      <c r="AB32" s="60" t="str">
        <f t="shared" si="73"/>
        <v>Español</v>
      </c>
      <c r="AC32" s="60" t="str">
        <f t="shared" si="73"/>
        <v>Paula</v>
      </c>
      <c r="AD32" s="60" t="str">
        <f t="shared" si="73"/>
        <v>No Aplica</v>
      </c>
      <c r="AE32" s="60" t="str">
        <f t="shared" si="73"/>
        <v>No Aplica</v>
      </c>
      <c r="AF32" s="60" t="str">
        <f t="shared" si="73"/>
        <v>No Aplica</v>
      </c>
      <c r="AG32" s="64">
        <f>+VLOOKUP($P32,Parametros[[nombre]:[Columna1]],5,0)</f>
        <v>92</v>
      </c>
      <c r="AH32" s="64">
        <f t="shared" si="25"/>
        <v>1</v>
      </c>
      <c r="AI32" s="64">
        <f>+VLOOKUP($N32,Territorio[[nombre]:[Columna1]],7,0)</f>
        <v>38</v>
      </c>
      <c r="AJ32" s="64">
        <f>+VLOOKUP(O32,Temporalidad[[nombre]:[Columna1]],7,0)</f>
        <v>31</v>
      </c>
      <c r="AK32" s="64">
        <f>+VLOOKUP(LEFT($D32,2),Tipo_Gráfico[[id2]:[Tipo Gráfico]],3,0)</f>
        <v>1</v>
      </c>
      <c r="AL32" s="35" t="str">
        <f t="shared" ref="AL32:AL59" si="78">AL31</f>
        <v>Centro de Estudios y Análisis del Delito</v>
      </c>
      <c r="AM32" s="60" t="str">
        <f t="shared" si="26"/>
        <v>No Aplica</v>
      </c>
      <c r="AN32" s="60" t="str">
        <f t="shared" si="27"/>
        <v>No Aplica</v>
      </c>
      <c r="AO32" s="60" t="str">
        <f t="shared" si="28"/>
        <v>No Aplica</v>
      </c>
      <c r="AP32" s="65">
        <f>VLOOKUP($AC32,Responsables[],3,0)</f>
        <v>7</v>
      </c>
      <c r="AQ32" s="65">
        <f>VLOOKUP($R32,unidad_medida[[#All],[nombre]:[Columna1]],5,0)</f>
        <v>77</v>
      </c>
    </row>
    <row r="33" spans="1:43" ht="45" x14ac:dyDescent="0.25">
      <c r="A33" s="88" t="str">
        <f t="shared" si="55"/>
        <v>GR 30|FILT:Prevalencia| MUES:Tipo de Violencia|Tasa por 100 mil mujeres de violencia general|Periodo 2012-2020|</v>
      </c>
      <c r="B33" s="89"/>
      <c r="C33" s="90">
        <v>5</v>
      </c>
      <c r="D33" s="91" t="s">
        <v>13816</v>
      </c>
      <c r="E33" s="92" t="s">
        <v>13760</v>
      </c>
      <c r="F33" s="88" t="s">
        <v>13838</v>
      </c>
      <c r="G33" s="93" t="s">
        <v>13808</v>
      </c>
      <c r="H33" s="93"/>
      <c r="I33" s="94"/>
      <c r="J33" s="95" t="s">
        <v>13850</v>
      </c>
      <c r="K33" s="96"/>
      <c r="L33" s="97"/>
      <c r="M33" s="98" t="str">
        <f t="shared" si="3"/>
        <v>Tasa por 100 mil mujeres que sufren violencia psicológica por Prevalencia, para el Periodo 2012-2020.</v>
      </c>
      <c r="N33" s="99" t="str">
        <f t="shared" si="0"/>
        <v>Chile</v>
      </c>
      <c r="O33" s="108" t="s">
        <v>10448</v>
      </c>
      <c r="P33" s="99" t="str">
        <f t="shared" si="9"/>
        <v>Tasa</v>
      </c>
      <c r="Q33" s="100">
        <f>+IF($E33="PRODUCTO",VLOOKUP(J31,#REF!,9,0)&amp;"000",IF($E33="CATEGORÍA",VLOOKUP(J31,#REF!,7,0),$Q$1))</f>
        <v>270103001</v>
      </c>
      <c r="R33" s="99" t="str">
        <f t="shared" si="74"/>
        <v>tasa por 100 mil habitantes</v>
      </c>
      <c r="S33" s="101" t="str">
        <f t="shared" si="75"/>
        <v>Tasa por 100 mil mujeres que sufren violencia psicológica por Prevalencia, para el Periodo 2012-2020.</v>
      </c>
      <c r="T33" s="101" t="str">
        <f t="shared" si="5"/>
        <v>Tasa por 100 mil mujeres que sufren violencia psicológica por Prevalencia, para el Periodo 2012-2020.</v>
      </c>
      <c r="U33" s="67" t="str">
        <f t="shared" si="76"/>
        <v>Prevalencia: Violencia Física General</v>
      </c>
      <c r="V33" s="101" t="s">
        <v>13787</v>
      </c>
      <c r="W33" s="103">
        <f t="shared" si="77"/>
        <v>0</v>
      </c>
      <c r="X33" s="99" t="str">
        <f t="shared" si="23"/>
        <v>CHL</v>
      </c>
      <c r="Y33" s="99" t="s">
        <v>10689</v>
      </c>
      <c r="Z33" s="101" t="str">
        <f t="shared" si="7"/>
        <v>Tasa por 100 mil mujeres de violencia general por comuna en la región Violencia Física General de acuerdo a los datos publicados por el Centro de Estudios y Análisis del Delito de Chile para el Periodo 2012-2020.</v>
      </c>
      <c r="AA33" s="104">
        <f t="shared" si="73"/>
        <v>44357</v>
      </c>
      <c r="AB33" s="99" t="str">
        <f t="shared" si="73"/>
        <v>Español</v>
      </c>
      <c r="AC33" s="99" t="str">
        <f t="shared" si="73"/>
        <v>Paula</v>
      </c>
      <c r="AD33" s="99" t="str">
        <f t="shared" si="73"/>
        <v>No Aplica</v>
      </c>
      <c r="AE33" s="99" t="str">
        <f t="shared" si="73"/>
        <v>No Aplica</v>
      </c>
      <c r="AF33" s="99" t="str">
        <f t="shared" si="73"/>
        <v>No Aplica</v>
      </c>
      <c r="AG33" s="105">
        <f>+VLOOKUP($P33,Parametros[[nombre]:[Columna1]],5,0)</f>
        <v>92</v>
      </c>
      <c r="AH33" s="105">
        <f t="shared" si="25"/>
        <v>1</v>
      </c>
      <c r="AI33" s="105">
        <f>+VLOOKUP($N33,Territorio[[nombre]:[Columna1]],7,0)</f>
        <v>38</v>
      </c>
      <c r="AJ33" s="105">
        <f>+VLOOKUP(O33,Temporalidad[[nombre]:[Columna1]],7,0)</f>
        <v>1757</v>
      </c>
      <c r="AK33" s="105">
        <f>+VLOOKUP(LEFT($D33,2),Tipo_Gráfico[[id2]:[Tipo Gráfico]],3,0)</f>
        <v>1</v>
      </c>
      <c r="AL33" s="101" t="str">
        <f t="shared" si="78"/>
        <v>Centro de Estudios y Análisis del Delito</v>
      </c>
      <c r="AM33" s="99" t="str">
        <f t="shared" si="26"/>
        <v>No Aplica</v>
      </c>
      <c r="AN33" s="99" t="str">
        <f t="shared" si="27"/>
        <v>No Aplica</v>
      </c>
      <c r="AO33" s="99" t="str">
        <f t="shared" si="28"/>
        <v>No Aplica</v>
      </c>
      <c r="AP33" s="106">
        <f>VLOOKUP($AC33,Responsables[],3,0)</f>
        <v>7</v>
      </c>
      <c r="AQ33" s="106">
        <f>VLOOKUP($R33,unidad_medida[[#All],[nombre]:[Columna1]],5,0)</f>
        <v>77</v>
      </c>
    </row>
    <row r="34" spans="1:43" ht="51" x14ac:dyDescent="0.25">
      <c r="A34" s="51" t="str">
        <f t="shared" ref="A34:A59" si="79">+D34&amp;"|FILT:"&amp;E34&amp;"| MUES:"&amp;G34&amp;"|"&amp;F34&amp;"|"&amp;O34&amp;"|"&amp;H34</f>
        <v>GR 31|FILT:Periodo| MUES:Región|Tasa por 100 mil mujeres de violencia general|Periodo 2012-2020|</v>
      </c>
      <c r="B34" s="136" t="s">
        <v>13877</v>
      </c>
      <c r="C34" s="43">
        <v>2</v>
      </c>
      <c r="D34" s="44" t="s">
        <v>13817</v>
      </c>
      <c r="E34" s="49" t="s">
        <v>10449</v>
      </c>
      <c r="F34" s="45" t="s">
        <v>13838</v>
      </c>
      <c r="G34" s="45" t="s">
        <v>754</v>
      </c>
      <c r="H34" s="39"/>
      <c r="I34" s="83"/>
      <c r="J34" t="s">
        <v>8278</v>
      </c>
      <c r="K34" s="72"/>
      <c r="L34" s="52"/>
      <c r="M34" s="109" t="str">
        <f t="shared" si="3"/>
        <v>Tasa por 100 mil mujeres que sufren violencia psicológica por Periodo, para el Periodo 2012-2020.</v>
      </c>
      <c r="N34" s="20" t="str">
        <f t="shared" si="0"/>
        <v>Chile</v>
      </c>
      <c r="O34" s="82" t="s">
        <v>10448</v>
      </c>
      <c r="P34" s="20" t="str">
        <f t="shared" si="9"/>
        <v>Tasa</v>
      </c>
      <c r="Q34" s="28">
        <f>+IF($E34="PRODUCTO",VLOOKUP(J32,#REF!,9,0)&amp;"000",IF($E34="CATEGORÍA",VLOOKUP(J32,#REF!,7,0),$Q$1))</f>
        <v>270103001</v>
      </c>
      <c r="R34" s="20" t="str">
        <f t="shared" si="74"/>
        <v>tasa por 100 mil habitantes</v>
      </c>
      <c r="S34" s="35" t="str">
        <f t="shared" ref="S34:S59" si="80">+M34</f>
        <v>Tasa por 100 mil mujeres que sufren violencia psicológica por Periodo, para el Periodo 2012-2020.</v>
      </c>
      <c r="T34" s="66" t="str">
        <f t="shared" ref="T34:T59" si="81">+S34</f>
        <v>Tasa por 100 mil mujeres que sufren violencia psicológica por Periodo, para el Periodo 2012-2020.</v>
      </c>
      <c r="U34" s="67" t="str">
        <f t="shared" ref="U34:U59" si="82">+E34&amp;": "&amp;J32</f>
        <v>Periodo: Violencia Física General</v>
      </c>
      <c r="V34" s="35" t="s">
        <v>13787</v>
      </c>
      <c r="W34" s="21" t="str">
        <f t="shared" ref="W34:W59" si="83">HYPERLINK(B34,B34)</f>
        <v>https://analytics.zoho.com/open-view/2395394000007485465?ZOHO_CRITERIA=%22Trasposicion_27.22%22.%22Id%20Periodo%22%20%3D%201</v>
      </c>
      <c r="X34" s="60" t="str">
        <f t="shared" si="23"/>
        <v>CHL</v>
      </c>
      <c r="Y34" s="20" t="s">
        <v>10689</v>
      </c>
      <c r="Z34" s="35" t="str">
        <f t="shared" si="7"/>
        <v>Tasa por 100 mil mujeres de violencia general por comuna en la región Año de acuerdo a los datos publicados por el Centro de Estudios y Análisis del Delito de Chile para el Periodo 2012-2020.</v>
      </c>
      <c r="AA34" s="63">
        <f t="shared" ref="AA34:AF34" si="84">+AA33</f>
        <v>44357</v>
      </c>
      <c r="AB34" s="60" t="str">
        <f t="shared" si="84"/>
        <v>Español</v>
      </c>
      <c r="AC34" s="60" t="str">
        <f t="shared" si="84"/>
        <v>Paula</v>
      </c>
      <c r="AD34" s="60" t="str">
        <f t="shared" si="84"/>
        <v>No Aplica</v>
      </c>
      <c r="AE34" s="60" t="str">
        <f t="shared" si="84"/>
        <v>No Aplica</v>
      </c>
      <c r="AF34" s="60" t="str">
        <f t="shared" si="84"/>
        <v>No Aplica</v>
      </c>
      <c r="AG34" s="64">
        <f>+VLOOKUP($P34,Parametros[[nombre]:[Columna1]],5,0)</f>
        <v>92</v>
      </c>
      <c r="AH34" s="64">
        <f t="shared" si="25"/>
        <v>1</v>
      </c>
      <c r="AI34" s="64">
        <f>+VLOOKUP($N34,Territorio[[nombre]:[Columna1]],7,0)</f>
        <v>38</v>
      </c>
      <c r="AJ34" s="64">
        <f>+VLOOKUP(O34,Temporalidad[[nombre]:[Columna1]],7,0)</f>
        <v>1757</v>
      </c>
      <c r="AK34" s="64">
        <f>+VLOOKUP(LEFT($D34,2),Tipo_Gráfico[[id2]:[Tipo Gráfico]],3,0)</f>
        <v>1</v>
      </c>
      <c r="AL34" s="35" t="str">
        <f t="shared" si="78"/>
        <v>Centro de Estudios y Análisis del Delito</v>
      </c>
      <c r="AM34" s="60" t="str">
        <f t="shared" si="26"/>
        <v>No Aplica</v>
      </c>
      <c r="AN34" s="60" t="str">
        <f t="shared" si="27"/>
        <v>No Aplica</v>
      </c>
      <c r="AO34" s="60" t="str">
        <f t="shared" si="28"/>
        <v>No Aplica</v>
      </c>
      <c r="AP34" s="65">
        <f>VLOOKUP($AC34,Responsables[],3,0)</f>
        <v>7</v>
      </c>
      <c r="AQ34" s="65">
        <f>VLOOKUP($R34,unidad_medida[[#All],[nombre]:[Columna1]],5,0)</f>
        <v>77</v>
      </c>
    </row>
    <row r="35" spans="1:43" ht="51" x14ac:dyDescent="0.25">
      <c r="A35" s="51" t="str">
        <f t="shared" si="79"/>
        <v>GR 32|FILT:Periodo| MUES:Comuna|Tasa por 100 mil mujeres de violencia general|Periodo 2012-2020|</v>
      </c>
      <c r="B35" s="136" t="s">
        <v>13878</v>
      </c>
      <c r="C35" s="38">
        <v>2</v>
      </c>
      <c r="D35" s="44" t="s">
        <v>13818</v>
      </c>
      <c r="E35" s="49" t="s">
        <v>10449</v>
      </c>
      <c r="F35" s="45" t="s">
        <v>13838</v>
      </c>
      <c r="G35" s="39" t="s">
        <v>1061</v>
      </c>
      <c r="H35" s="39"/>
      <c r="I35" s="83"/>
      <c r="J35" t="s">
        <v>8278</v>
      </c>
      <c r="K35" s="72"/>
      <c r="L35" s="52"/>
      <c r="M35" s="109" t="str">
        <f t="shared" si="3"/>
        <v>Tasa por 100 mil mujeres que sufren violencia psicológica por Periodo, para el Periodo 2012-2020.</v>
      </c>
      <c r="N35" s="20" t="str">
        <f t="shared" si="0"/>
        <v>Chile</v>
      </c>
      <c r="O35" s="82" t="s">
        <v>10448</v>
      </c>
      <c r="P35" s="20" t="str">
        <f t="shared" si="9"/>
        <v>Tasa</v>
      </c>
      <c r="Q35" s="28">
        <f>+IF($E35="PRODUCTO",VLOOKUP(J33,#REF!,9,0)&amp;"000",IF($E35="CATEGORÍA",VLOOKUP(J33,#REF!,7,0),$Q$1))</f>
        <v>270103001</v>
      </c>
      <c r="R35" s="20" t="str">
        <f t="shared" si="74"/>
        <v>tasa por 100 mil habitantes</v>
      </c>
      <c r="S35" s="35" t="str">
        <f t="shared" si="80"/>
        <v>Tasa por 100 mil mujeres que sufren violencia psicológica por Periodo, para el Periodo 2012-2020.</v>
      </c>
      <c r="T35" s="66" t="str">
        <f t="shared" si="81"/>
        <v>Tasa por 100 mil mujeres que sufren violencia psicológica por Periodo, para el Periodo 2012-2020.</v>
      </c>
      <c r="U35" s="67" t="str">
        <f t="shared" si="82"/>
        <v>Periodo: Violencia Física General</v>
      </c>
      <c r="V35" s="35" t="s">
        <v>13787</v>
      </c>
      <c r="W35" s="21" t="str">
        <f t="shared" si="83"/>
        <v>https://analytics.zoho.com/open-view/2395394000007485633?ZOHO_CRITERIA=%22Trasposicion_27.22%22.%22Id%20Periodo%22%20%3D%201</v>
      </c>
      <c r="X35" s="60" t="str">
        <f t="shared" si="23"/>
        <v>CHL</v>
      </c>
      <c r="Y35" s="20" t="s">
        <v>10689</v>
      </c>
      <c r="Z35" s="35" t="str">
        <f t="shared" si="7"/>
        <v>Tasa por 100 mil mujeres de violencia general por comuna en la región Año de acuerdo a los datos publicados por el Centro de Estudios y Análisis del Delito de Chile para el Periodo 2012-2020.</v>
      </c>
      <c r="AA35" s="63">
        <f t="shared" ref="AA35:AF35" si="85">+AA34</f>
        <v>44357</v>
      </c>
      <c r="AB35" s="60" t="str">
        <f t="shared" si="85"/>
        <v>Español</v>
      </c>
      <c r="AC35" s="60" t="str">
        <f t="shared" si="85"/>
        <v>Paula</v>
      </c>
      <c r="AD35" s="60" t="str">
        <f t="shared" si="85"/>
        <v>No Aplica</v>
      </c>
      <c r="AE35" s="60" t="str">
        <f t="shared" si="85"/>
        <v>No Aplica</v>
      </c>
      <c r="AF35" s="60" t="str">
        <f t="shared" si="85"/>
        <v>No Aplica</v>
      </c>
      <c r="AG35" s="64">
        <f>+VLOOKUP($P35,Parametros[[nombre]:[Columna1]],5,0)</f>
        <v>92</v>
      </c>
      <c r="AH35" s="64">
        <f t="shared" si="25"/>
        <v>1</v>
      </c>
      <c r="AI35" s="64">
        <f>+VLOOKUP($N35,Territorio[[nombre]:[Columna1]],7,0)</f>
        <v>38</v>
      </c>
      <c r="AJ35" s="64">
        <f>+VLOOKUP(O35,Temporalidad[[nombre]:[Columna1]],7,0)</f>
        <v>1757</v>
      </c>
      <c r="AK35" s="64">
        <f>+VLOOKUP(LEFT($D35,2),Tipo_Gráfico[[id2]:[Tipo Gráfico]],3,0)</f>
        <v>1</v>
      </c>
      <c r="AL35" s="35" t="str">
        <f t="shared" si="78"/>
        <v>Centro de Estudios y Análisis del Delito</v>
      </c>
      <c r="AM35" s="60" t="str">
        <f t="shared" si="26"/>
        <v>No Aplica</v>
      </c>
      <c r="AN35" s="60" t="str">
        <f t="shared" si="27"/>
        <v>No Aplica</v>
      </c>
      <c r="AO35" s="60" t="str">
        <f t="shared" si="28"/>
        <v>No Aplica</v>
      </c>
      <c r="AP35" s="65">
        <f>VLOOKUP($AC35,Responsables[],3,0)</f>
        <v>7</v>
      </c>
      <c r="AQ35" s="65">
        <f>VLOOKUP($R35,unidad_medida[[#All],[nombre]:[Columna1]],5,0)</f>
        <v>77</v>
      </c>
    </row>
    <row r="36" spans="1:43" ht="51" x14ac:dyDescent="0.25">
      <c r="A36" s="51" t="str">
        <f t="shared" si="79"/>
        <v>GR 33|FILT:Periodo| MUES:Prevalencia|Tasa por 100 mil mujeres de violencia general|Periodo 2012-2020|</v>
      </c>
      <c r="B36" s="136" t="s">
        <v>13879</v>
      </c>
      <c r="C36" s="38">
        <v>2</v>
      </c>
      <c r="D36" s="44" t="s">
        <v>13819</v>
      </c>
      <c r="E36" s="49" t="s">
        <v>10449</v>
      </c>
      <c r="F36" s="45" t="s">
        <v>13838</v>
      </c>
      <c r="G36" s="39" t="s">
        <v>13760</v>
      </c>
      <c r="H36" s="39"/>
      <c r="I36" s="83"/>
      <c r="J36" t="s">
        <v>8278</v>
      </c>
      <c r="K36" s="72"/>
      <c r="L36" s="52"/>
      <c r="M36" s="109" t="str">
        <f t="shared" si="3"/>
        <v>Tasa por 100 mil mujeres que sufren violencia psicológica por Periodo, para el Periodo 2012-2020.</v>
      </c>
      <c r="N36" s="20" t="str">
        <f t="shared" si="0"/>
        <v>Chile</v>
      </c>
      <c r="O36" s="82" t="s">
        <v>10448</v>
      </c>
      <c r="P36" s="20" t="str">
        <f t="shared" si="9"/>
        <v>Tasa</v>
      </c>
      <c r="Q36" s="28">
        <f>+IF($E36="PRODUCTO",VLOOKUP(J34,#REF!,9,0)&amp;"000",IF($E36="CATEGORÍA",VLOOKUP(J34,#REF!,7,0),$Q$1))</f>
        <v>270103001</v>
      </c>
      <c r="R36" s="20" t="str">
        <f t="shared" si="74"/>
        <v>tasa por 100 mil habitantes</v>
      </c>
      <c r="S36" s="35" t="str">
        <f t="shared" si="80"/>
        <v>Tasa por 100 mil mujeres que sufren violencia psicológica por Periodo, para el Periodo 2012-2020.</v>
      </c>
      <c r="T36" s="66" t="str">
        <f t="shared" si="81"/>
        <v>Tasa por 100 mil mujeres que sufren violencia psicológica por Periodo, para el Periodo 2012-2020.</v>
      </c>
      <c r="U36" s="67" t="str">
        <f t="shared" si="82"/>
        <v>Periodo: Año</v>
      </c>
      <c r="V36" s="35" t="s">
        <v>13787</v>
      </c>
      <c r="W36" s="21" t="str">
        <f t="shared" si="83"/>
        <v>https://analytics.zoho.com/open-view/2395394000007485753?ZOHO_CRITERIA=%22Trasposicion_27.22%22.%22Id%20Periodo%22%20%3D%201</v>
      </c>
      <c r="X36" s="60" t="str">
        <f t="shared" si="23"/>
        <v>CHL</v>
      </c>
      <c r="Y36" s="20" t="s">
        <v>10689</v>
      </c>
      <c r="Z36" s="35" t="str">
        <f t="shared" si="7"/>
        <v>Tasa por 100 mil mujeres de violencia general por comuna en la región Año de acuerdo a los datos publicados por el Centro de Estudios y Análisis del Delito de Chile para el Periodo 2012-2020.</v>
      </c>
      <c r="AA36" s="63">
        <f t="shared" ref="AA36:AF36" si="86">+AA35</f>
        <v>44357</v>
      </c>
      <c r="AB36" s="60" t="str">
        <f t="shared" si="86"/>
        <v>Español</v>
      </c>
      <c r="AC36" s="60" t="str">
        <f t="shared" si="86"/>
        <v>Paula</v>
      </c>
      <c r="AD36" s="60" t="str">
        <f t="shared" si="86"/>
        <v>No Aplica</v>
      </c>
      <c r="AE36" s="60" t="str">
        <f t="shared" si="86"/>
        <v>No Aplica</v>
      </c>
      <c r="AF36" s="60" t="str">
        <f t="shared" si="86"/>
        <v>No Aplica</v>
      </c>
      <c r="AG36" s="64">
        <f>+VLOOKUP($P36,Parametros[[nombre]:[Columna1]],5,0)</f>
        <v>92</v>
      </c>
      <c r="AH36" s="64">
        <f t="shared" si="25"/>
        <v>1</v>
      </c>
      <c r="AI36" s="64">
        <f>+VLOOKUP($N36,Territorio[[nombre]:[Columna1]],7,0)</f>
        <v>38</v>
      </c>
      <c r="AJ36" s="64">
        <f>+VLOOKUP(O36,Temporalidad[[nombre]:[Columna1]],7,0)</f>
        <v>1757</v>
      </c>
      <c r="AK36" s="64">
        <f>+VLOOKUP(LEFT($D36,2),Tipo_Gráfico[[id2]:[Tipo Gráfico]],3,0)</f>
        <v>1</v>
      </c>
      <c r="AL36" s="35" t="str">
        <f t="shared" si="78"/>
        <v>Centro de Estudios y Análisis del Delito</v>
      </c>
      <c r="AM36" s="60" t="str">
        <f t="shared" si="26"/>
        <v>No Aplica</v>
      </c>
      <c r="AN36" s="60" t="str">
        <f t="shared" si="27"/>
        <v>No Aplica</v>
      </c>
      <c r="AO36" s="60" t="str">
        <f t="shared" si="28"/>
        <v>No Aplica</v>
      </c>
      <c r="AP36" s="65">
        <f>VLOOKUP($AC36,Responsables[],3,0)</f>
        <v>7</v>
      </c>
      <c r="AQ36" s="65">
        <f>VLOOKUP($R36,unidad_medida[[#All],[nombre]:[Columna1]],5,0)</f>
        <v>77</v>
      </c>
    </row>
    <row r="37" spans="1:43" ht="51" x14ac:dyDescent="0.25">
      <c r="A37" s="51" t="str">
        <f t="shared" si="79"/>
        <v>GR 34|FILT:Periodo| MUES:Tipo de Violencia|Tasa por 100 mil mujeres de violencia general|Periodo 2012-2020|</v>
      </c>
      <c r="B37" s="136" t="s">
        <v>13881</v>
      </c>
      <c r="C37" s="38">
        <v>2</v>
      </c>
      <c r="D37" s="44" t="s">
        <v>13820</v>
      </c>
      <c r="E37" s="49" t="s">
        <v>10449</v>
      </c>
      <c r="F37" s="45" t="s">
        <v>13838</v>
      </c>
      <c r="G37" s="39" t="s">
        <v>13808</v>
      </c>
      <c r="H37" s="39"/>
      <c r="I37" s="83"/>
      <c r="J37" t="s">
        <v>8278</v>
      </c>
      <c r="K37" s="72"/>
      <c r="L37" s="52"/>
      <c r="M37" s="109" t="str">
        <f t="shared" si="3"/>
        <v>Tasa por 100 mil mujeres que sufren violencia psicológica por Periodo, para el Periodo 2012-2020.</v>
      </c>
      <c r="N37" s="20" t="str">
        <f t="shared" si="0"/>
        <v>Chile</v>
      </c>
      <c r="O37" s="82" t="s">
        <v>10448</v>
      </c>
      <c r="P37" s="20" t="str">
        <f t="shared" si="9"/>
        <v>Tasa</v>
      </c>
      <c r="Q37" s="28">
        <f>+IF($E37="PRODUCTO",VLOOKUP(J35,#REF!,9,0)&amp;"000",IF($E37="CATEGORÍA",VLOOKUP(J35,#REF!,7,0),$Q$1))</f>
        <v>270103001</v>
      </c>
      <c r="R37" s="20" t="str">
        <f t="shared" si="74"/>
        <v>tasa por 100 mil habitantes</v>
      </c>
      <c r="S37" s="35" t="str">
        <f t="shared" si="80"/>
        <v>Tasa por 100 mil mujeres que sufren violencia psicológica por Periodo, para el Periodo 2012-2020.</v>
      </c>
      <c r="T37" s="66" t="str">
        <f t="shared" si="81"/>
        <v>Tasa por 100 mil mujeres que sufren violencia psicológica por Periodo, para el Periodo 2012-2020.</v>
      </c>
      <c r="U37" s="67" t="str">
        <f t="shared" si="82"/>
        <v>Periodo: Año</v>
      </c>
      <c r="V37" s="35" t="s">
        <v>13787</v>
      </c>
      <c r="W37" s="21" t="str">
        <f t="shared" si="83"/>
        <v>https://analytics.zoho.com/open-view/2395394000007487060?ZOHO_CRITERIA=%22Trasposicion_27.22%22.%22Id%20Periodo%22%20%3D%201</v>
      </c>
      <c r="X37" s="60" t="str">
        <f t="shared" si="23"/>
        <v>CHL</v>
      </c>
      <c r="Y37" s="20" t="s">
        <v>10689</v>
      </c>
      <c r="Z37" s="35" t="str">
        <f t="shared" si="7"/>
        <v>Tasa por 100 mil mujeres de violencia general por comuna en la región Año de acuerdo a los datos publicados por el Centro de Estudios y Análisis del Delito de Chile para el Periodo 2012-2020.</v>
      </c>
      <c r="AA37" s="63">
        <f t="shared" ref="AA37:AF37" si="87">+AA36</f>
        <v>44357</v>
      </c>
      <c r="AB37" s="60" t="str">
        <f t="shared" si="87"/>
        <v>Español</v>
      </c>
      <c r="AC37" s="60" t="str">
        <f t="shared" si="87"/>
        <v>Paula</v>
      </c>
      <c r="AD37" s="60" t="str">
        <f t="shared" si="87"/>
        <v>No Aplica</v>
      </c>
      <c r="AE37" s="60" t="str">
        <f t="shared" si="87"/>
        <v>No Aplica</v>
      </c>
      <c r="AF37" s="60" t="str">
        <f t="shared" si="87"/>
        <v>No Aplica</v>
      </c>
      <c r="AG37" s="64">
        <f>+VLOOKUP($P37,Parametros[[nombre]:[Columna1]],5,0)</f>
        <v>92</v>
      </c>
      <c r="AH37" s="64">
        <f t="shared" si="25"/>
        <v>1</v>
      </c>
      <c r="AI37" s="64">
        <f>+VLOOKUP($N37,Territorio[[nombre]:[Columna1]],7,0)</f>
        <v>38</v>
      </c>
      <c r="AJ37" s="64">
        <f>+VLOOKUP(O37,Temporalidad[[nombre]:[Columna1]],7,0)</f>
        <v>1757</v>
      </c>
      <c r="AK37" s="64">
        <f>+VLOOKUP(LEFT($D37,2),Tipo_Gráfico[[id2]:[Tipo Gráfico]],3,0)</f>
        <v>1</v>
      </c>
      <c r="AL37" s="35" t="str">
        <f t="shared" si="78"/>
        <v>Centro de Estudios y Análisis del Delito</v>
      </c>
      <c r="AM37" s="60" t="str">
        <f t="shared" si="26"/>
        <v>No Aplica</v>
      </c>
      <c r="AN37" s="60" t="str">
        <f t="shared" si="27"/>
        <v>No Aplica</v>
      </c>
      <c r="AO37" s="60" t="str">
        <f t="shared" si="28"/>
        <v>No Aplica</v>
      </c>
      <c r="AP37" s="65">
        <f>VLOOKUP($AC37,Responsables[],3,0)</f>
        <v>7</v>
      </c>
      <c r="AQ37" s="65">
        <f>VLOOKUP($R37,unidad_medida[[#All],[nombre]:[Columna1]],5,0)</f>
        <v>77</v>
      </c>
    </row>
    <row r="38" spans="1:43" ht="51" x14ac:dyDescent="0.25">
      <c r="A38" s="51" t="str">
        <f t="shared" si="79"/>
        <v>GR 35|FILT:Tipo de Violencia| MUES:Región|Tasa por 100 mil mujeres de violencia general|Periodo 2012-2020|</v>
      </c>
      <c r="B38" s="136" t="s">
        <v>13882</v>
      </c>
      <c r="C38" s="38">
        <v>3</v>
      </c>
      <c r="D38" s="44" t="s">
        <v>13821</v>
      </c>
      <c r="E38" s="49" t="s">
        <v>13808</v>
      </c>
      <c r="F38" s="45" t="s">
        <v>13838</v>
      </c>
      <c r="G38" s="39" t="s">
        <v>754</v>
      </c>
      <c r="H38" s="39"/>
      <c r="I38" s="83"/>
      <c r="J38" t="s">
        <v>13799</v>
      </c>
      <c r="K38" s="72"/>
      <c r="L38" s="52"/>
      <c r="M38" s="36" t="str">
        <f t="shared" si="3"/>
        <v>Tasa por 100 mil mujeres que sufren violencia psicológica por Tipo de Violencia, para el Periodo 2012-2020.</v>
      </c>
      <c r="N38" s="20" t="str">
        <f t="shared" si="0"/>
        <v>Chile</v>
      </c>
      <c r="O38" s="82" t="s">
        <v>10448</v>
      </c>
      <c r="P38" s="20" t="str">
        <f t="shared" si="9"/>
        <v>Tasa</v>
      </c>
      <c r="Q38" s="28">
        <f>+IF($E38="PRODUCTO",VLOOKUP(J36,#REF!,9,0)&amp;"000",IF($E38="CATEGORÍA",VLOOKUP(J36,#REF!,7,0),$Q$1))</f>
        <v>270103001</v>
      </c>
      <c r="R38" s="20" t="str">
        <f t="shared" si="74"/>
        <v>tasa por 100 mil habitantes</v>
      </c>
      <c r="S38" s="35" t="str">
        <f t="shared" si="80"/>
        <v>Tasa por 100 mil mujeres que sufren violencia psicológica por Tipo de Violencia, para el Periodo 2012-2020.</v>
      </c>
      <c r="T38" s="66" t="str">
        <f t="shared" si="81"/>
        <v>Tasa por 100 mil mujeres que sufren violencia psicológica por Tipo de Violencia, para el Periodo 2012-2020.</v>
      </c>
      <c r="U38" s="67" t="str">
        <f t="shared" si="82"/>
        <v>Tipo de Violencia: Año</v>
      </c>
      <c r="V38" s="35" t="s">
        <v>13787</v>
      </c>
      <c r="W38" s="21" t="str">
        <f t="shared" si="83"/>
        <v>https://analytics.zoho.com/open-view/2395394000007487150?ZOHO_CRITERIA=%22Trasposicion_27.22%22.%22Id%20Tipo%20de%20violencia%22%20%3D%201</v>
      </c>
      <c r="X38" s="60" t="str">
        <f t="shared" si="23"/>
        <v>CHL</v>
      </c>
      <c r="Y38" s="20" t="s">
        <v>10689</v>
      </c>
      <c r="Z38" s="35" t="str">
        <f t="shared" si="7"/>
        <v>Tasa por 100 mil mujeres de violencia general por comuna en la región Violencia física de acuerdo a los datos publicados por el Centro de Estudios y Análisis del Delito de Chile para el Periodo 2012-2020.</v>
      </c>
      <c r="AA38" s="63">
        <f t="shared" ref="AA38:AF38" si="88">+AA37</f>
        <v>44357</v>
      </c>
      <c r="AB38" s="60" t="str">
        <f t="shared" si="88"/>
        <v>Español</v>
      </c>
      <c r="AC38" s="60" t="str">
        <f t="shared" si="88"/>
        <v>Paula</v>
      </c>
      <c r="AD38" s="60" t="str">
        <f t="shared" si="88"/>
        <v>No Aplica</v>
      </c>
      <c r="AE38" s="60" t="str">
        <f t="shared" si="88"/>
        <v>No Aplica</v>
      </c>
      <c r="AF38" s="60" t="str">
        <f t="shared" si="88"/>
        <v>No Aplica</v>
      </c>
      <c r="AG38" s="64">
        <f>+VLOOKUP($P38,Parametros[[nombre]:[Columna1]],5,0)</f>
        <v>92</v>
      </c>
      <c r="AH38" s="64">
        <f t="shared" si="25"/>
        <v>1</v>
      </c>
      <c r="AI38" s="64">
        <f>+VLOOKUP($N38,Territorio[[nombre]:[Columna1]],7,0)</f>
        <v>38</v>
      </c>
      <c r="AJ38" s="64">
        <f>+VLOOKUP(O38,Temporalidad[[nombre]:[Columna1]],7,0)</f>
        <v>1757</v>
      </c>
      <c r="AK38" s="64">
        <f>+VLOOKUP(LEFT($D38,2),Tipo_Gráfico[[id2]:[Tipo Gráfico]],3,0)</f>
        <v>1</v>
      </c>
      <c r="AL38" s="35" t="str">
        <f t="shared" si="78"/>
        <v>Centro de Estudios y Análisis del Delito</v>
      </c>
      <c r="AM38" s="60" t="str">
        <f t="shared" si="26"/>
        <v>No Aplica</v>
      </c>
      <c r="AN38" s="60" t="str">
        <f t="shared" si="27"/>
        <v>No Aplica</v>
      </c>
      <c r="AO38" s="60" t="str">
        <f t="shared" si="28"/>
        <v>No Aplica</v>
      </c>
      <c r="AP38" s="65">
        <f>VLOOKUP($AC38,Responsables[],3,0)</f>
        <v>7</v>
      </c>
      <c r="AQ38" s="65">
        <f>VLOOKUP($R38,unidad_medida[[#All],[nombre]:[Columna1]],5,0)</f>
        <v>77</v>
      </c>
    </row>
    <row r="39" spans="1:43" ht="51" x14ac:dyDescent="0.25">
      <c r="A39" s="51" t="str">
        <f t="shared" si="79"/>
        <v>GR 36|FILT:Tipo de Violencia| MUES:Comuna|Tasa por 100 mil mujeres de violencia general|Periodo 2012-2020|</v>
      </c>
      <c r="B39" s="136" t="s">
        <v>13883</v>
      </c>
      <c r="C39" s="38">
        <v>3</v>
      </c>
      <c r="D39" s="44" t="s">
        <v>13822</v>
      </c>
      <c r="E39" s="49" t="s">
        <v>13808</v>
      </c>
      <c r="F39" s="45" t="s">
        <v>13838</v>
      </c>
      <c r="G39" s="39" t="s">
        <v>1061</v>
      </c>
      <c r="H39" s="39"/>
      <c r="I39" s="83"/>
      <c r="J39" t="s">
        <v>13799</v>
      </c>
      <c r="K39" s="72"/>
      <c r="L39" s="52"/>
      <c r="M39" s="36" t="str">
        <f t="shared" si="3"/>
        <v>Tasa por 100 mil mujeres que sufren violencia psicológica por Tipo de Violencia, para el Periodo 2012-2020.</v>
      </c>
      <c r="N39" s="20" t="str">
        <f t="shared" si="0"/>
        <v>Chile</v>
      </c>
      <c r="O39" s="82" t="s">
        <v>10448</v>
      </c>
      <c r="P39" s="20" t="str">
        <f t="shared" si="9"/>
        <v>Tasa</v>
      </c>
      <c r="Q39" s="28">
        <f>+IF($E39="PRODUCTO",VLOOKUP(J37,#REF!,9,0)&amp;"000",IF($E39="CATEGORÍA",VLOOKUP(J37,#REF!,7,0),$Q$1))</f>
        <v>270103001</v>
      </c>
      <c r="R39" s="20" t="str">
        <f t="shared" si="74"/>
        <v>tasa por 100 mil habitantes</v>
      </c>
      <c r="S39" s="35" t="str">
        <f t="shared" si="80"/>
        <v>Tasa por 100 mil mujeres que sufren violencia psicológica por Tipo de Violencia, para el Periodo 2012-2020.</v>
      </c>
      <c r="T39" s="66" t="str">
        <f t="shared" si="81"/>
        <v>Tasa por 100 mil mujeres que sufren violencia psicológica por Tipo de Violencia, para el Periodo 2012-2020.</v>
      </c>
      <c r="U39" s="67" t="str">
        <f t="shared" si="82"/>
        <v>Tipo de Violencia: Año</v>
      </c>
      <c r="V39" s="35" t="s">
        <v>13787</v>
      </c>
      <c r="W39" s="21" t="str">
        <f t="shared" si="83"/>
        <v>https://analytics.zoho.com/open-view/2395394000007487273?ZOHO_CRITERIA=%22Trasposicion_27.22%22.%22Id%20Tipo%20de%20violencia%22%20%3D%201</v>
      </c>
      <c r="X39" s="60" t="str">
        <f t="shared" si="23"/>
        <v>CHL</v>
      </c>
      <c r="Y39" s="20" t="s">
        <v>10689</v>
      </c>
      <c r="Z39" s="35" t="str">
        <f t="shared" si="7"/>
        <v>Tasa por 100 mil mujeres de violencia general por comuna en la región Violencia física de acuerdo a los datos publicados por el Centro de Estudios y Análisis del Delito de Chile para el Periodo 2012-2020.</v>
      </c>
      <c r="AA39" s="63">
        <f t="shared" ref="AA39:AF39" si="89">+AA38</f>
        <v>44357</v>
      </c>
      <c r="AB39" s="60" t="str">
        <f t="shared" si="89"/>
        <v>Español</v>
      </c>
      <c r="AC39" s="60" t="str">
        <f t="shared" si="89"/>
        <v>Paula</v>
      </c>
      <c r="AD39" s="60" t="str">
        <f t="shared" si="89"/>
        <v>No Aplica</v>
      </c>
      <c r="AE39" s="60" t="str">
        <f t="shared" si="89"/>
        <v>No Aplica</v>
      </c>
      <c r="AF39" s="60" t="str">
        <f t="shared" si="89"/>
        <v>No Aplica</v>
      </c>
      <c r="AG39" s="64">
        <f>+VLOOKUP($P39,Parametros[[nombre]:[Columna1]],5,0)</f>
        <v>92</v>
      </c>
      <c r="AH39" s="64">
        <f t="shared" si="25"/>
        <v>1</v>
      </c>
      <c r="AI39" s="64">
        <f>+VLOOKUP($N39,Territorio[[nombre]:[Columna1]],7,0)</f>
        <v>38</v>
      </c>
      <c r="AJ39" s="64">
        <f>+VLOOKUP(O39,Temporalidad[[nombre]:[Columna1]],7,0)</f>
        <v>1757</v>
      </c>
      <c r="AK39" s="64">
        <f>+VLOOKUP(LEFT($D39,2),Tipo_Gráfico[[id2]:[Tipo Gráfico]],3,0)</f>
        <v>1</v>
      </c>
      <c r="AL39" s="35" t="str">
        <f t="shared" si="78"/>
        <v>Centro de Estudios y Análisis del Delito</v>
      </c>
      <c r="AM39" s="60" t="str">
        <f t="shared" si="26"/>
        <v>No Aplica</v>
      </c>
      <c r="AN39" s="60" t="str">
        <f t="shared" si="27"/>
        <v>No Aplica</v>
      </c>
      <c r="AO39" s="60" t="str">
        <f t="shared" si="28"/>
        <v>No Aplica</v>
      </c>
      <c r="AP39" s="65">
        <f>VLOOKUP($AC39,Responsables[],3,0)</f>
        <v>7</v>
      </c>
      <c r="AQ39" s="65">
        <f>VLOOKUP($R39,unidad_medida[[#All],[nombre]:[Columna1]],5,0)</f>
        <v>77</v>
      </c>
    </row>
    <row r="40" spans="1:43" ht="51" x14ac:dyDescent="0.25">
      <c r="A40" s="51" t="str">
        <f t="shared" si="79"/>
        <v>GR 37|FILT:Tipo de Violencia| MUES:Prevalencia|Tasa por 100 mil mujeres de violencia general|Periodo 2012-2020|</v>
      </c>
      <c r="B40" s="136" t="s">
        <v>13884</v>
      </c>
      <c r="C40" s="38">
        <v>3</v>
      </c>
      <c r="D40" s="44" t="s">
        <v>13823</v>
      </c>
      <c r="E40" s="49" t="s">
        <v>13808</v>
      </c>
      <c r="F40" s="45" t="s">
        <v>13838</v>
      </c>
      <c r="G40" s="39" t="s">
        <v>13760</v>
      </c>
      <c r="H40" s="39"/>
      <c r="I40" s="83"/>
      <c r="J40" t="s">
        <v>13799</v>
      </c>
      <c r="K40" s="72"/>
      <c r="L40" s="52"/>
      <c r="M40" s="36" t="str">
        <f t="shared" si="3"/>
        <v>Tasa por 100 mil mujeres que sufren violencia psicológica por Tipo de Violencia, para el Periodo 2012-2020.</v>
      </c>
      <c r="N40" s="20" t="str">
        <f t="shared" si="0"/>
        <v>Chile</v>
      </c>
      <c r="O40" s="82" t="s">
        <v>10448</v>
      </c>
      <c r="P40" s="20" t="str">
        <f t="shared" si="9"/>
        <v>Tasa</v>
      </c>
      <c r="Q40" s="28">
        <f>+IF($E40="PRODUCTO",VLOOKUP(J38,#REF!,9,0)&amp;"000",IF($E40="CATEGORÍA",VLOOKUP(J38,#REF!,7,0),$Q$1))</f>
        <v>270103001</v>
      </c>
      <c r="R40" s="20" t="str">
        <f t="shared" si="74"/>
        <v>tasa por 100 mil habitantes</v>
      </c>
      <c r="S40" s="35" t="str">
        <f t="shared" si="80"/>
        <v>Tasa por 100 mil mujeres que sufren violencia psicológica por Tipo de Violencia, para el Periodo 2012-2020.</v>
      </c>
      <c r="T40" s="66" t="str">
        <f t="shared" si="81"/>
        <v>Tasa por 100 mil mujeres que sufren violencia psicológica por Tipo de Violencia, para el Periodo 2012-2020.</v>
      </c>
      <c r="U40" s="67" t="str">
        <f t="shared" si="82"/>
        <v>Tipo de Violencia: Violencia física</v>
      </c>
      <c r="V40" s="35" t="s">
        <v>13787</v>
      </c>
      <c r="W40" s="21" t="str">
        <f t="shared" si="83"/>
        <v>https://analytics.zoho.com/open-view/2395394000007487375?ZOHO_CRITERIA=%22Trasposicion_27.22%22.%22Id%20Tipo%20de%20violencia%22%20%3D%201</v>
      </c>
      <c r="X40" s="60" t="str">
        <f t="shared" si="23"/>
        <v>CHL</v>
      </c>
      <c r="Y40" s="20" t="s">
        <v>10689</v>
      </c>
      <c r="Z40" s="35" t="str">
        <f t="shared" si="7"/>
        <v>Tasa por 100 mil mujeres de violencia general por comuna en la región Violencia física de acuerdo a los datos publicados por el Centro de Estudios y Análisis del Delito de Chile para el Periodo 2012-2020.</v>
      </c>
      <c r="AA40" s="63">
        <f t="shared" ref="AA40:AF40" si="90">+AA39</f>
        <v>44357</v>
      </c>
      <c r="AB40" s="60" t="str">
        <f t="shared" si="90"/>
        <v>Español</v>
      </c>
      <c r="AC40" s="60" t="str">
        <f t="shared" si="90"/>
        <v>Paula</v>
      </c>
      <c r="AD40" s="60" t="str">
        <f t="shared" si="90"/>
        <v>No Aplica</v>
      </c>
      <c r="AE40" s="60" t="str">
        <f t="shared" si="90"/>
        <v>No Aplica</v>
      </c>
      <c r="AF40" s="60" t="str">
        <f t="shared" si="90"/>
        <v>No Aplica</v>
      </c>
      <c r="AG40" s="64">
        <f>+VLOOKUP($P40,Parametros[[nombre]:[Columna1]],5,0)</f>
        <v>92</v>
      </c>
      <c r="AH40" s="64">
        <f t="shared" si="25"/>
        <v>1</v>
      </c>
      <c r="AI40" s="64">
        <f>+VLOOKUP($N40,Territorio[[nombre]:[Columna1]],7,0)</f>
        <v>38</v>
      </c>
      <c r="AJ40" s="64">
        <f>+VLOOKUP(O40,Temporalidad[[nombre]:[Columna1]],7,0)</f>
        <v>1757</v>
      </c>
      <c r="AK40" s="64">
        <f>+VLOOKUP(LEFT($D40,2),Tipo_Gráfico[[id2]:[Tipo Gráfico]],3,0)</f>
        <v>1</v>
      </c>
      <c r="AL40" s="35" t="str">
        <f t="shared" si="78"/>
        <v>Centro de Estudios y Análisis del Delito</v>
      </c>
      <c r="AM40" s="60" t="str">
        <f t="shared" si="26"/>
        <v>No Aplica</v>
      </c>
      <c r="AN40" s="60" t="str">
        <f t="shared" si="27"/>
        <v>No Aplica</v>
      </c>
      <c r="AO40" s="60" t="str">
        <f t="shared" si="28"/>
        <v>No Aplica</v>
      </c>
      <c r="AP40" s="65">
        <f>VLOOKUP($AC40,Responsables[],3,0)</f>
        <v>7</v>
      </c>
      <c r="AQ40" s="65">
        <f>VLOOKUP($R40,unidad_medida[[#All],[nombre]:[Columna1]],5,0)</f>
        <v>77</v>
      </c>
    </row>
    <row r="41" spans="1:43" ht="51" x14ac:dyDescent="0.25">
      <c r="A41" s="51" t="str">
        <f t="shared" si="79"/>
        <v>GR 38|FILT:Tipo de Violencia| MUES:Periodo|Tasa por 100 mil mujeres de violencia general|Periodo 2012-2020|</v>
      </c>
      <c r="B41" s="136" t="s">
        <v>13885</v>
      </c>
      <c r="C41" s="38">
        <v>3</v>
      </c>
      <c r="D41" s="44" t="s">
        <v>13824</v>
      </c>
      <c r="E41" s="49" t="s">
        <v>13808</v>
      </c>
      <c r="F41" s="45" t="s">
        <v>13838</v>
      </c>
      <c r="G41" s="39" t="s">
        <v>10449</v>
      </c>
      <c r="H41" s="39"/>
      <c r="I41" s="83"/>
      <c r="J41" t="s">
        <v>13799</v>
      </c>
      <c r="K41" s="72"/>
      <c r="L41" s="52"/>
      <c r="M41" s="36" t="str">
        <f t="shared" si="3"/>
        <v>Tasa por 100 mil mujeres que sufren violencia psicológica por Tipo de Violencia, para el Periodo 2012-2020.</v>
      </c>
      <c r="N41" s="20" t="str">
        <f t="shared" si="0"/>
        <v>Chile</v>
      </c>
      <c r="O41" s="82" t="s">
        <v>10448</v>
      </c>
      <c r="P41" s="20" t="str">
        <f t="shared" si="9"/>
        <v>Tasa</v>
      </c>
      <c r="Q41" s="28">
        <f>+IF($E41="PRODUCTO",VLOOKUP(J39,#REF!,9,0)&amp;"000",IF($E41="CATEGORÍA",VLOOKUP(J39,#REF!,7,0),$Q$1))</f>
        <v>270103001</v>
      </c>
      <c r="R41" s="20" t="str">
        <f t="shared" si="74"/>
        <v>tasa por 100 mil habitantes</v>
      </c>
      <c r="S41" s="35" t="str">
        <f t="shared" si="80"/>
        <v>Tasa por 100 mil mujeres que sufren violencia psicológica por Tipo de Violencia, para el Periodo 2012-2020.</v>
      </c>
      <c r="T41" s="66" t="str">
        <f t="shared" si="81"/>
        <v>Tasa por 100 mil mujeres que sufren violencia psicológica por Tipo de Violencia, para el Periodo 2012-2020.</v>
      </c>
      <c r="U41" s="67" t="str">
        <f t="shared" si="82"/>
        <v>Tipo de Violencia: Violencia física</v>
      </c>
      <c r="V41" s="35" t="s">
        <v>13787</v>
      </c>
      <c r="W41" s="21" t="str">
        <f t="shared" si="83"/>
        <v>https://analytics.zoho.com/open-view/2395394000007487507?ZOHO_CRITERIA=%22Trasposicion_27.22%22.%22Id%20Tipo%20de%20violencia%22%20%3D%201</v>
      </c>
      <c r="X41" s="60" t="str">
        <f t="shared" si="23"/>
        <v>CHL</v>
      </c>
      <c r="Y41" s="20" t="s">
        <v>10689</v>
      </c>
      <c r="Z41" s="35" t="str">
        <f t="shared" si="7"/>
        <v>Tasa por 100 mil mujeres de violencia general por comuna en la región Violencia física de acuerdo a los datos publicados por el Centro de Estudios y Análisis del Delito de Chile para el Periodo 2012-2020.</v>
      </c>
      <c r="AA41" s="63">
        <f t="shared" ref="AA41:AF41" si="91">+AA40</f>
        <v>44357</v>
      </c>
      <c r="AB41" s="60" t="str">
        <f t="shared" si="91"/>
        <v>Español</v>
      </c>
      <c r="AC41" s="60" t="str">
        <f t="shared" si="91"/>
        <v>Paula</v>
      </c>
      <c r="AD41" s="60" t="str">
        <f t="shared" si="91"/>
        <v>No Aplica</v>
      </c>
      <c r="AE41" s="60" t="str">
        <f t="shared" si="91"/>
        <v>No Aplica</v>
      </c>
      <c r="AF41" s="60" t="str">
        <f t="shared" si="91"/>
        <v>No Aplica</v>
      </c>
      <c r="AG41" s="64">
        <f>+VLOOKUP($P41,Parametros[[nombre]:[Columna1]],5,0)</f>
        <v>92</v>
      </c>
      <c r="AH41" s="64">
        <f t="shared" si="25"/>
        <v>1</v>
      </c>
      <c r="AI41" s="64">
        <f>+VLOOKUP($N41,Territorio[[nombre]:[Columna1]],7,0)</f>
        <v>38</v>
      </c>
      <c r="AJ41" s="64">
        <f>+VLOOKUP(O41,Temporalidad[[nombre]:[Columna1]],7,0)</f>
        <v>1757</v>
      </c>
      <c r="AK41" s="64">
        <f>+VLOOKUP(LEFT($D41,2),Tipo_Gráfico[[id2]:[Tipo Gráfico]],3,0)</f>
        <v>1</v>
      </c>
      <c r="AL41" s="35" t="str">
        <f t="shared" si="78"/>
        <v>Centro de Estudios y Análisis del Delito</v>
      </c>
      <c r="AM41" s="60" t="str">
        <f t="shared" si="26"/>
        <v>No Aplica</v>
      </c>
      <c r="AN41" s="60" t="str">
        <f t="shared" si="27"/>
        <v>No Aplica</v>
      </c>
      <c r="AO41" s="60" t="str">
        <f t="shared" si="28"/>
        <v>No Aplica</v>
      </c>
      <c r="AP41" s="65">
        <f>VLOOKUP($AC41,Responsables[],3,0)</f>
        <v>7</v>
      </c>
      <c r="AQ41" s="65">
        <f>VLOOKUP($R41,unidad_medida[[#All],[nombre]:[Columna1]],5,0)</f>
        <v>77</v>
      </c>
    </row>
    <row r="42" spans="1:43" ht="45" x14ac:dyDescent="0.25">
      <c r="A42" s="51" t="str">
        <f t="shared" ref="A42:A51" si="92">+D42&amp;"|FILT:"&amp;E42&amp;"| MUES:"&amp;G42&amp;"|"&amp;F42&amp;"|"&amp;O42&amp;"|"&amp;H42</f>
        <v>GR 39|FILT:Nacional| MUES:Región|Tasa por 100 mil mujeres de violencia general|Año 2020|</v>
      </c>
      <c r="B42" s="136" t="s">
        <v>13880</v>
      </c>
      <c r="C42" s="84">
        <v>1</v>
      </c>
      <c r="D42" s="44" t="s">
        <v>13828</v>
      </c>
      <c r="E42" s="85" t="s">
        <v>10689</v>
      </c>
      <c r="F42" s="45" t="s">
        <v>13838</v>
      </c>
      <c r="G42" s="86" t="s">
        <v>754</v>
      </c>
      <c r="H42" s="39"/>
      <c r="I42" s="83"/>
      <c r="J42" s="86" t="s">
        <v>10689</v>
      </c>
      <c r="K42" s="72"/>
      <c r="L42" s="52"/>
      <c r="M42" s="36" t="str">
        <f t="shared" si="3"/>
        <v>Tasa por 100 mil mujeres que sufren violencia psicológica por Nacional, para el Año 2020.</v>
      </c>
      <c r="N42" s="20" t="str">
        <f t="shared" si="0"/>
        <v>Chile</v>
      </c>
      <c r="O42" s="20" t="s">
        <v>8309</v>
      </c>
      <c r="P42" s="20" t="str">
        <f t="shared" si="9"/>
        <v>Tasa</v>
      </c>
      <c r="Q42" s="28">
        <f>+IF($E42="PRODUCTO",VLOOKUP(J40,#REF!,9,0)&amp;"000",IF($E42="CATEGORÍA",VLOOKUP(J40,#REF!,7,0),$Q$1))</f>
        <v>270103001</v>
      </c>
      <c r="R42" s="20" t="str">
        <f t="shared" si="74"/>
        <v>tasa por 100 mil habitantes</v>
      </c>
      <c r="S42" s="35" t="str">
        <f t="shared" ref="S42:S51" si="93">+M42</f>
        <v>Tasa por 100 mil mujeres que sufren violencia psicológica por Nacional, para el Año 2020.</v>
      </c>
      <c r="T42" s="66" t="str">
        <f t="shared" ref="T42:T51" si="94">+S42</f>
        <v>Tasa por 100 mil mujeres que sufren violencia psicológica por Nacional, para el Año 2020.</v>
      </c>
      <c r="U42" s="67" t="str">
        <f t="shared" ref="U42:U51" si="95">+E42&amp;": "&amp;J40</f>
        <v>Nacional: Violencia física</v>
      </c>
      <c r="V42" s="35" t="s">
        <v>13787</v>
      </c>
      <c r="W42" s="21" t="str">
        <f t="shared" ref="W42:W51" si="96">HYPERLINK(B42,B42)</f>
        <v>https://analytics.zoho.com/open-view/2395394000007485954</v>
      </c>
      <c r="X42" s="60" t="str">
        <f t="shared" si="23"/>
        <v>CHL</v>
      </c>
      <c r="Y42" s="20" t="s">
        <v>10689</v>
      </c>
      <c r="Z42" s="35" t="str">
        <f t="shared" si="7"/>
        <v>Tasa por 100 mil mujeres de violencia general por comuna en la región Nacional de acuerdo a los datos publicados por el Centro de Estudios y Análisis del Delito de Chile para el Año 2020.</v>
      </c>
      <c r="AA42" s="63">
        <f t="shared" ref="AA42:AF42" si="97">+AA41</f>
        <v>44357</v>
      </c>
      <c r="AB42" s="60" t="str">
        <f t="shared" si="97"/>
        <v>Español</v>
      </c>
      <c r="AC42" s="60" t="str">
        <f t="shared" si="97"/>
        <v>Paula</v>
      </c>
      <c r="AD42" s="60" t="str">
        <f t="shared" si="97"/>
        <v>No Aplica</v>
      </c>
      <c r="AE42" s="60" t="str">
        <f t="shared" si="97"/>
        <v>No Aplica</v>
      </c>
      <c r="AF42" s="60" t="str">
        <f t="shared" si="97"/>
        <v>No Aplica</v>
      </c>
      <c r="AG42" s="64">
        <f>+VLOOKUP($P42,Parametros[[nombre]:[Columna1]],5,0)</f>
        <v>92</v>
      </c>
      <c r="AH42" s="64">
        <f t="shared" si="25"/>
        <v>1</v>
      </c>
      <c r="AI42" s="64">
        <f>+VLOOKUP($N42,Territorio[[nombre]:[Columna1]],7,0)</f>
        <v>38</v>
      </c>
      <c r="AJ42" s="64">
        <f>+VLOOKUP(O42,Temporalidad[[nombre]:[Columna1]],7,0)</f>
        <v>31</v>
      </c>
      <c r="AK42" s="64">
        <f>+VLOOKUP(LEFT($D42,2),Tipo_Gráfico[[id2]:[Tipo Gráfico]],3,0)</f>
        <v>1</v>
      </c>
      <c r="AL42" s="35" t="str">
        <f t="shared" si="78"/>
        <v>Centro de Estudios y Análisis del Delito</v>
      </c>
      <c r="AM42" s="60" t="str">
        <f t="shared" si="26"/>
        <v>No Aplica</v>
      </c>
      <c r="AN42" s="60" t="str">
        <f t="shared" si="27"/>
        <v>No Aplica</v>
      </c>
      <c r="AO42" s="60" t="str">
        <f t="shared" si="28"/>
        <v>No Aplica</v>
      </c>
      <c r="AP42" s="65">
        <f>VLOOKUP($AC42,Responsables[],3,0)</f>
        <v>7</v>
      </c>
      <c r="AQ42" s="65">
        <f>VLOOKUP($R42,unidad_medida[[#All],[nombre]:[Columna1]],5,0)</f>
        <v>77</v>
      </c>
    </row>
    <row r="43" spans="1:43" ht="45" x14ac:dyDescent="0.25">
      <c r="A43" s="51" t="str">
        <f t="shared" si="92"/>
        <v>GR 40|FILT:Nacional| MUES:Comuna|Tasa por 100 mil mujeres de violencia general|Año 2020|</v>
      </c>
      <c r="B43" s="136" t="s">
        <v>13886</v>
      </c>
      <c r="C43" s="84">
        <v>1</v>
      </c>
      <c r="D43" s="44" t="s">
        <v>13829</v>
      </c>
      <c r="E43" s="85" t="s">
        <v>10689</v>
      </c>
      <c r="F43" s="45" t="s">
        <v>13838</v>
      </c>
      <c r="G43" s="86" t="s">
        <v>1061</v>
      </c>
      <c r="H43" s="39"/>
      <c r="I43" s="83"/>
      <c r="J43" s="86" t="s">
        <v>10689</v>
      </c>
      <c r="K43" s="72"/>
      <c r="L43" s="52"/>
      <c r="M43" s="36" t="str">
        <f t="shared" si="3"/>
        <v>Tasa por 100 mil mujeres que sufren violencia psicológica por Nacional, para el Año 2020.</v>
      </c>
      <c r="N43" s="20" t="str">
        <f t="shared" si="0"/>
        <v>Chile</v>
      </c>
      <c r="O43" s="20" t="s">
        <v>8309</v>
      </c>
      <c r="P43" s="20" t="str">
        <f t="shared" si="9"/>
        <v>Tasa</v>
      </c>
      <c r="Q43" s="28">
        <f>+IF($E43="PRODUCTO",VLOOKUP(J41,#REF!,9,0)&amp;"000",IF($E43="CATEGORÍA",VLOOKUP(J41,#REF!,7,0),$Q$1))</f>
        <v>270103001</v>
      </c>
      <c r="R43" s="20" t="str">
        <f t="shared" si="74"/>
        <v>tasa por 100 mil habitantes</v>
      </c>
      <c r="S43" s="35" t="str">
        <f t="shared" si="93"/>
        <v>Tasa por 100 mil mujeres que sufren violencia psicológica por Nacional, para el Año 2020.</v>
      </c>
      <c r="T43" s="66" t="str">
        <f t="shared" si="94"/>
        <v>Tasa por 100 mil mujeres que sufren violencia psicológica por Nacional, para el Año 2020.</v>
      </c>
      <c r="U43" s="67" t="str">
        <f t="shared" si="95"/>
        <v>Nacional: Violencia física</v>
      </c>
      <c r="V43" s="35" t="s">
        <v>13787</v>
      </c>
      <c r="W43" s="21" t="str">
        <f t="shared" si="96"/>
        <v>https://analytics.zoho.com/open-view/2395394000007487651</v>
      </c>
      <c r="X43" s="60" t="str">
        <f t="shared" si="23"/>
        <v>CHL</v>
      </c>
      <c r="Y43" s="20" t="s">
        <v>10689</v>
      </c>
      <c r="Z43" s="35" t="str">
        <f t="shared" si="7"/>
        <v>Tasa por 100 mil mujeres de violencia general por comuna en la región Nacional de acuerdo a los datos publicados por el Centro de Estudios y Análisis del Delito de Chile para el Año 2020.</v>
      </c>
      <c r="AA43" s="63">
        <f t="shared" ref="AA43:AF43" si="98">+AA42</f>
        <v>44357</v>
      </c>
      <c r="AB43" s="60" t="str">
        <f t="shared" si="98"/>
        <v>Español</v>
      </c>
      <c r="AC43" s="60" t="str">
        <f t="shared" si="98"/>
        <v>Paula</v>
      </c>
      <c r="AD43" s="60" t="str">
        <f t="shared" si="98"/>
        <v>No Aplica</v>
      </c>
      <c r="AE43" s="60" t="str">
        <f t="shared" si="98"/>
        <v>No Aplica</v>
      </c>
      <c r="AF43" s="60" t="str">
        <f t="shared" si="98"/>
        <v>No Aplica</v>
      </c>
      <c r="AG43" s="64">
        <f>+VLOOKUP($P43,Parametros[[nombre]:[Columna1]],5,0)</f>
        <v>92</v>
      </c>
      <c r="AH43" s="64">
        <f t="shared" si="25"/>
        <v>1</v>
      </c>
      <c r="AI43" s="64">
        <f>+VLOOKUP($N43,Territorio[[nombre]:[Columna1]],7,0)</f>
        <v>38</v>
      </c>
      <c r="AJ43" s="64">
        <f>+VLOOKUP(O43,Temporalidad[[nombre]:[Columna1]],7,0)</f>
        <v>31</v>
      </c>
      <c r="AK43" s="64">
        <f>+VLOOKUP(LEFT($D43,2),Tipo_Gráfico[[id2]:[Tipo Gráfico]],3,0)</f>
        <v>1</v>
      </c>
      <c r="AL43" s="35" t="str">
        <f t="shared" si="78"/>
        <v>Centro de Estudios y Análisis del Delito</v>
      </c>
      <c r="AM43" s="60" t="str">
        <f t="shared" si="26"/>
        <v>No Aplica</v>
      </c>
      <c r="AN43" s="60" t="str">
        <f t="shared" si="27"/>
        <v>No Aplica</v>
      </c>
      <c r="AO43" s="60" t="str">
        <f t="shared" si="28"/>
        <v>No Aplica</v>
      </c>
      <c r="AP43" s="65">
        <f>VLOOKUP($AC43,Responsables[],3,0)</f>
        <v>7</v>
      </c>
      <c r="AQ43" s="65">
        <f>VLOOKUP($R43,unidad_medida[[#All],[nombre]:[Columna1]],5,0)</f>
        <v>77</v>
      </c>
    </row>
    <row r="44" spans="1:43" ht="45" x14ac:dyDescent="0.25">
      <c r="A44" s="51" t="str">
        <f>+D44&amp;"|FILT:"&amp;E44&amp;"| MUES:"&amp;G44&amp;"|"&amp;F44&amp;"|"&amp;O44&amp;"|"&amp;H44</f>
        <v>GR 41|FILT:Nacional| MUES:Prevalencia|Tasa por 100 mil mujeres de violencia general|Año 2020|</v>
      </c>
      <c r="B44" s="136" t="s">
        <v>13887</v>
      </c>
      <c r="C44" s="84">
        <v>1</v>
      </c>
      <c r="D44" s="44" t="s">
        <v>13830</v>
      </c>
      <c r="E44" s="85" t="s">
        <v>10689</v>
      </c>
      <c r="F44" s="45" t="s">
        <v>13838</v>
      </c>
      <c r="G44" s="86" t="s">
        <v>13760</v>
      </c>
      <c r="H44" s="39"/>
      <c r="I44" s="83"/>
      <c r="J44" s="86" t="s">
        <v>10689</v>
      </c>
      <c r="K44" s="72"/>
      <c r="L44" s="52"/>
      <c r="M44" s="36" t="str">
        <f t="shared" si="3"/>
        <v>Tasa por 100 mil mujeres que sufren violencia psicológica por Nacional, para el Año 2020.</v>
      </c>
      <c r="N44" s="20" t="str">
        <f t="shared" si="0"/>
        <v>Chile</v>
      </c>
      <c r="O44" s="20" t="s">
        <v>8309</v>
      </c>
      <c r="P44" s="20" t="str">
        <f t="shared" si="9"/>
        <v>Tasa</v>
      </c>
      <c r="Q44" s="28">
        <f>+IF($E44="PRODUCTO",VLOOKUP(J42,#REF!,9,0)&amp;"000",IF($E44="CATEGORÍA",VLOOKUP(J42,#REF!,7,0),$Q$1))</f>
        <v>270103001</v>
      </c>
      <c r="R44" s="20" t="str">
        <f t="shared" si="74"/>
        <v>tasa por 100 mil habitantes</v>
      </c>
      <c r="S44" s="35" t="str">
        <f t="shared" si="93"/>
        <v>Tasa por 100 mil mujeres que sufren violencia psicológica por Nacional, para el Año 2020.</v>
      </c>
      <c r="T44" s="66" t="str">
        <f t="shared" si="94"/>
        <v>Tasa por 100 mil mujeres que sufren violencia psicológica por Nacional, para el Año 2020.</v>
      </c>
      <c r="U44" s="67" t="str">
        <f t="shared" si="95"/>
        <v>Nacional: Nacional</v>
      </c>
      <c r="V44" s="35" t="s">
        <v>13787</v>
      </c>
      <c r="W44" s="21" t="str">
        <f t="shared" si="96"/>
        <v>https://analytics.zoho.com/open-view/2395394000007487774</v>
      </c>
      <c r="X44" s="60" t="str">
        <f t="shared" si="23"/>
        <v>CHL</v>
      </c>
      <c r="Y44" s="20" t="s">
        <v>10689</v>
      </c>
      <c r="Z44" s="35" t="str">
        <f t="shared" si="7"/>
        <v>Tasa por 100 mil mujeres de violencia general por comuna en la región Nacional de acuerdo a los datos publicados por el Centro de Estudios y Análisis del Delito de Chile para el Año 2020.</v>
      </c>
      <c r="AA44" s="63">
        <f t="shared" ref="AA44:AF44" si="99">+AA43</f>
        <v>44357</v>
      </c>
      <c r="AB44" s="60" t="str">
        <f t="shared" si="99"/>
        <v>Español</v>
      </c>
      <c r="AC44" s="60" t="str">
        <f t="shared" si="99"/>
        <v>Paula</v>
      </c>
      <c r="AD44" s="60" t="str">
        <f t="shared" si="99"/>
        <v>No Aplica</v>
      </c>
      <c r="AE44" s="60" t="str">
        <f t="shared" si="99"/>
        <v>No Aplica</v>
      </c>
      <c r="AF44" s="60" t="str">
        <f t="shared" si="99"/>
        <v>No Aplica</v>
      </c>
      <c r="AG44" s="64">
        <f>+VLOOKUP($P44,Parametros[[nombre]:[Columna1]],5,0)</f>
        <v>92</v>
      </c>
      <c r="AH44" s="64">
        <f t="shared" si="25"/>
        <v>1</v>
      </c>
      <c r="AI44" s="64">
        <f>+VLOOKUP($N44,Territorio[[nombre]:[Columna1]],7,0)</f>
        <v>38</v>
      </c>
      <c r="AJ44" s="64">
        <f>+VLOOKUP(O44,Temporalidad[[nombre]:[Columna1]],7,0)</f>
        <v>31</v>
      </c>
      <c r="AK44" s="64">
        <f>+VLOOKUP(LEFT($D44,2),Tipo_Gráfico[[id2]:[Tipo Gráfico]],3,0)</f>
        <v>1</v>
      </c>
      <c r="AL44" s="35" t="str">
        <f t="shared" si="78"/>
        <v>Centro de Estudios y Análisis del Delito</v>
      </c>
      <c r="AM44" s="60" t="str">
        <f t="shared" si="26"/>
        <v>No Aplica</v>
      </c>
      <c r="AN44" s="60" t="str">
        <f t="shared" si="27"/>
        <v>No Aplica</v>
      </c>
      <c r="AO44" s="60" t="str">
        <f t="shared" si="28"/>
        <v>No Aplica</v>
      </c>
      <c r="AP44" s="65">
        <f>VLOOKUP($AC44,Responsables[],3,0)</f>
        <v>7</v>
      </c>
      <c r="AQ44" s="65">
        <f>VLOOKUP($R44,unidad_medida[[#All],[nombre]:[Columna1]],5,0)</f>
        <v>77</v>
      </c>
    </row>
    <row r="45" spans="1:43" ht="45" x14ac:dyDescent="0.25">
      <c r="A45" s="51" t="str">
        <f>+D45&amp;"|FILT:"&amp;E45&amp;"| MUES:"&amp;G45&amp;"|"&amp;F45&amp;"|"&amp;O45&amp;"|"&amp;H45</f>
        <v>GR 42|FILT:Nacional| MUES:Periodo|Tasa por 100 mil mujeres de violencia general|Año 2020|</v>
      </c>
      <c r="B45" s="136" t="s">
        <v>13888</v>
      </c>
      <c r="C45" s="84">
        <v>1</v>
      </c>
      <c r="D45" s="44" t="s">
        <v>13831</v>
      </c>
      <c r="E45" s="85" t="s">
        <v>10689</v>
      </c>
      <c r="F45" s="45" t="s">
        <v>13838</v>
      </c>
      <c r="G45" s="86" t="s">
        <v>10449</v>
      </c>
      <c r="H45" s="39"/>
      <c r="I45" s="83"/>
      <c r="J45" s="86" t="s">
        <v>10689</v>
      </c>
      <c r="K45" s="72"/>
      <c r="L45" s="52"/>
      <c r="M45" s="36" t="str">
        <f t="shared" si="3"/>
        <v>Tasa por 100 mil mujeres que sufren violencia psicológica por Nacional, para el Año 2020.</v>
      </c>
      <c r="N45" s="20" t="str">
        <f t="shared" si="0"/>
        <v>Chile</v>
      </c>
      <c r="O45" s="20" t="s">
        <v>8309</v>
      </c>
      <c r="P45" s="20" t="str">
        <f t="shared" si="9"/>
        <v>Tasa</v>
      </c>
      <c r="Q45" s="28">
        <f>+IF($E45="PRODUCTO",VLOOKUP(J43,#REF!,9,0)&amp;"000",IF($E45="CATEGORÍA",VLOOKUP(J43,#REF!,7,0),$Q$1))</f>
        <v>270103001</v>
      </c>
      <c r="R45" s="20" t="str">
        <f t="shared" si="74"/>
        <v>tasa por 100 mil habitantes</v>
      </c>
      <c r="S45" s="35" t="str">
        <f t="shared" si="93"/>
        <v>Tasa por 100 mil mujeres que sufren violencia psicológica por Nacional, para el Año 2020.</v>
      </c>
      <c r="T45" s="66" t="str">
        <f t="shared" si="94"/>
        <v>Tasa por 100 mil mujeres que sufren violencia psicológica por Nacional, para el Año 2020.</v>
      </c>
      <c r="U45" s="67" t="str">
        <f t="shared" si="95"/>
        <v>Nacional: Nacional</v>
      </c>
      <c r="V45" s="35" t="s">
        <v>13787</v>
      </c>
      <c r="W45" s="21" t="str">
        <f t="shared" si="96"/>
        <v>https://analytics.zoho.com/open-view/2395394000007487960</v>
      </c>
      <c r="X45" s="60" t="str">
        <f t="shared" si="23"/>
        <v>CHL</v>
      </c>
      <c r="Y45" s="20" t="s">
        <v>10689</v>
      </c>
      <c r="Z45" s="35" t="str">
        <f t="shared" si="7"/>
        <v>Tasa por 100 mil mujeres de violencia general por comuna en la región Nacional de acuerdo a los datos publicados por el Centro de Estudios y Análisis del Delito de Chile para el Año 2020.</v>
      </c>
      <c r="AA45" s="63">
        <f t="shared" ref="AA45:AF45" si="100">+AA44</f>
        <v>44357</v>
      </c>
      <c r="AB45" s="60" t="str">
        <f t="shared" si="100"/>
        <v>Español</v>
      </c>
      <c r="AC45" s="60" t="str">
        <f t="shared" si="100"/>
        <v>Paula</v>
      </c>
      <c r="AD45" s="60" t="str">
        <f t="shared" si="100"/>
        <v>No Aplica</v>
      </c>
      <c r="AE45" s="60" t="str">
        <f t="shared" si="100"/>
        <v>No Aplica</v>
      </c>
      <c r="AF45" s="60" t="str">
        <f t="shared" si="100"/>
        <v>No Aplica</v>
      </c>
      <c r="AG45" s="64">
        <f>+VLOOKUP($P45,Parametros[[nombre]:[Columna1]],5,0)</f>
        <v>92</v>
      </c>
      <c r="AH45" s="64">
        <f t="shared" si="25"/>
        <v>1</v>
      </c>
      <c r="AI45" s="64">
        <f>+VLOOKUP($N45,Territorio[[nombre]:[Columna1]],7,0)</f>
        <v>38</v>
      </c>
      <c r="AJ45" s="64">
        <f>+VLOOKUP(O45,Temporalidad[[nombre]:[Columna1]],7,0)</f>
        <v>31</v>
      </c>
      <c r="AK45" s="64">
        <f>+VLOOKUP(LEFT($D45,2),Tipo_Gráfico[[id2]:[Tipo Gráfico]],3,0)</f>
        <v>1</v>
      </c>
      <c r="AL45" s="35" t="str">
        <f t="shared" si="78"/>
        <v>Centro de Estudios y Análisis del Delito</v>
      </c>
      <c r="AM45" s="60" t="str">
        <f t="shared" si="26"/>
        <v>No Aplica</v>
      </c>
      <c r="AN45" s="60" t="str">
        <f t="shared" si="27"/>
        <v>No Aplica</v>
      </c>
      <c r="AO45" s="60" t="str">
        <f t="shared" si="28"/>
        <v>No Aplica</v>
      </c>
      <c r="AP45" s="65">
        <f>VLOOKUP($AC45,Responsables[],3,0)</f>
        <v>7</v>
      </c>
      <c r="AQ45" s="65">
        <f>VLOOKUP($R45,unidad_medida[[#All],[nombre]:[Columna1]],5,0)</f>
        <v>77</v>
      </c>
    </row>
    <row r="46" spans="1:43" ht="45" x14ac:dyDescent="0.25">
      <c r="A46" s="51" t="str">
        <f t="shared" si="92"/>
        <v>GR 43|FILT:Nacional| MUES:Tipo de Violencia|Tasa por 100 mil mujeres de violencia general|Año 2020|</v>
      </c>
      <c r="B46" s="136" t="s">
        <v>13889</v>
      </c>
      <c r="C46" s="84">
        <v>1</v>
      </c>
      <c r="D46" s="44" t="s">
        <v>13832</v>
      </c>
      <c r="E46" s="85" t="s">
        <v>10689</v>
      </c>
      <c r="F46" s="45" t="s">
        <v>13838</v>
      </c>
      <c r="G46" s="86" t="s">
        <v>13808</v>
      </c>
      <c r="H46" s="39"/>
      <c r="I46" s="83"/>
      <c r="J46" s="86" t="s">
        <v>10689</v>
      </c>
      <c r="K46" s="72"/>
      <c r="L46" s="52"/>
      <c r="M46" s="36" t="str">
        <f t="shared" si="3"/>
        <v>Tasa por 100 mil mujeres que sufren violencia psicológica por Nacional, para el Año 2020.</v>
      </c>
      <c r="N46" s="20" t="str">
        <f t="shared" si="0"/>
        <v>Chile</v>
      </c>
      <c r="O46" s="20" t="s">
        <v>8309</v>
      </c>
      <c r="P46" s="20" t="str">
        <f t="shared" si="9"/>
        <v>Tasa</v>
      </c>
      <c r="Q46" s="28">
        <f>+IF($E46="PRODUCTO",VLOOKUP(J44,#REF!,9,0)&amp;"000",IF($E46="CATEGORÍA",VLOOKUP(J44,#REF!,7,0),$Q$1))</f>
        <v>270103001</v>
      </c>
      <c r="R46" s="20" t="str">
        <f t="shared" si="74"/>
        <v>tasa por 100 mil habitantes</v>
      </c>
      <c r="S46" s="35" t="str">
        <f t="shared" si="93"/>
        <v>Tasa por 100 mil mujeres que sufren violencia psicológica por Nacional, para el Año 2020.</v>
      </c>
      <c r="T46" s="66" t="str">
        <f t="shared" si="94"/>
        <v>Tasa por 100 mil mujeres que sufren violencia psicológica por Nacional, para el Año 2020.</v>
      </c>
      <c r="U46" s="67" t="str">
        <f t="shared" si="95"/>
        <v>Nacional: Nacional</v>
      </c>
      <c r="V46" s="35" t="s">
        <v>13787</v>
      </c>
      <c r="W46" s="21" t="str">
        <f t="shared" si="96"/>
        <v>https://analytics.zoho.com/open-view/2395394000007489103</v>
      </c>
      <c r="X46" s="60" t="str">
        <f t="shared" si="23"/>
        <v>CHL</v>
      </c>
      <c r="Y46" s="20" t="s">
        <v>10689</v>
      </c>
      <c r="Z46" s="35" t="str">
        <f t="shared" si="7"/>
        <v>Tasa por 100 mil mujeres de violencia general por comuna en la región Nacional de acuerdo a los datos publicados por el Centro de Estudios y Análisis del Delito de Chile para el Año 2020.</v>
      </c>
      <c r="AA46" s="63">
        <f t="shared" ref="AA46:AF46" si="101">+AA45</f>
        <v>44357</v>
      </c>
      <c r="AB46" s="60" t="str">
        <f t="shared" si="101"/>
        <v>Español</v>
      </c>
      <c r="AC46" s="60" t="str">
        <f t="shared" si="101"/>
        <v>Paula</v>
      </c>
      <c r="AD46" s="60" t="str">
        <f t="shared" si="101"/>
        <v>No Aplica</v>
      </c>
      <c r="AE46" s="60" t="str">
        <f t="shared" si="101"/>
        <v>No Aplica</v>
      </c>
      <c r="AF46" s="60" t="str">
        <f t="shared" si="101"/>
        <v>No Aplica</v>
      </c>
      <c r="AG46" s="64">
        <f>+VLOOKUP($P46,Parametros[[nombre]:[Columna1]],5,0)</f>
        <v>92</v>
      </c>
      <c r="AH46" s="64">
        <f t="shared" si="25"/>
        <v>1</v>
      </c>
      <c r="AI46" s="64">
        <f>+VLOOKUP($N46,Territorio[[nombre]:[Columna1]],7,0)</f>
        <v>38</v>
      </c>
      <c r="AJ46" s="64">
        <f>+VLOOKUP(O46,Temporalidad[[nombre]:[Columna1]],7,0)</f>
        <v>31</v>
      </c>
      <c r="AK46" s="64">
        <f>+VLOOKUP(LEFT($D46,2),Tipo_Gráfico[[id2]:[Tipo Gráfico]],3,0)</f>
        <v>1</v>
      </c>
      <c r="AL46" s="35" t="str">
        <f t="shared" si="78"/>
        <v>Centro de Estudios y Análisis del Delito</v>
      </c>
      <c r="AM46" s="60" t="str">
        <f t="shared" si="26"/>
        <v>No Aplica</v>
      </c>
      <c r="AN46" s="60" t="str">
        <f t="shared" si="27"/>
        <v>No Aplica</v>
      </c>
      <c r="AO46" s="60" t="str">
        <f t="shared" si="28"/>
        <v>No Aplica</v>
      </c>
      <c r="AP46" s="65">
        <f>VLOOKUP($AC46,Responsables[],3,0)</f>
        <v>7</v>
      </c>
      <c r="AQ46" s="65">
        <f>VLOOKUP($R46,unidad_medida[[#All],[nombre]:[Columna1]],5,0)</f>
        <v>77</v>
      </c>
    </row>
    <row r="47" spans="1:43" ht="45" x14ac:dyDescent="0.25">
      <c r="A47" s="51" t="str">
        <f t="shared" si="92"/>
        <v>GR 44|FILT:Nacional| MUES:Región|Tasa por 100 mil mujeres de violencia general|Periodo 2012-2020|</v>
      </c>
      <c r="B47" s="136" t="s">
        <v>13890</v>
      </c>
      <c r="C47" s="84">
        <v>1</v>
      </c>
      <c r="D47" s="44" t="s">
        <v>13833</v>
      </c>
      <c r="E47" s="85" t="s">
        <v>10689</v>
      </c>
      <c r="F47" s="45" t="s">
        <v>13838</v>
      </c>
      <c r="G47" s="86" t="s">
        <v>754</v>
      </c>
      <c r="H47" s="39"/>
      <c r="I47" s="83"/>
      <c r="J47" s="86" t="s">
        <v>10689</v>
      </c>
      <c r="K47" s="72"/>
      <c r="L47" s="52"/>
      <c r="M47" s="36" t="str">
        <f t="shared" si="3"/>
        <v>Tasa por 100 mil mujeres que sufren violencia psicológica por Nacional, para el Periodo 2012-2020.</v>
      </c>
      <c r="N47" s="20" t="str">
        <f t="shared" si="0"/>
        <v>Chile</v>
      </c>
      <c r="O47" s="82" t="s">
        <v>10448</v>
      </c>
      <c r="P47" s="20" t="str">
        <f t="shared" si="9"/>
        <v>Tasa</v>
      </c>
      <c r="Q47" s="28">
        <f>+IF($E47="PRODUCTO",VLOOKUP(J45,#REF!,9,0)&amp;"000",IF($E47="CATEGORÍA",VLOOKUP(J45,#REF!,7,0),$Q$1))</f>
        <v>270103001</v>
      </c>
      <c r="R47" s="20" t="str">
        <f t="shared" si="74"/>
        <v>tasa por 100 mil habitantes</v>
      </c>
      <c r="S47" s="35" t="str">
        <f t="shared" si="93"/>
        <v>Tasa por 100 mil mujeres que sufren violencia psicológica por Nacional, para el Periodo 2012-2020.</v>
      </c>
      <c r="T47" s="66" t="str">
        <f t="shared" si="94"/>
        <v>Tasa por 100 mil mujeres que sufren violencia psicológica por Nacional, para el Periodo 2012-2020.</v>
      </c>
      <c r="U47" s="67" t="str">
        <f t="shared" si="95"/>
        <v>Nacional: Nacional</v>
      </c>
      <c r="V47" s="35" t="s">
        <v>13787</v>
      </c>
      <c r="W47" s="21" t="str">
        <f t="shared" si="96"/>
        <v>https://analytics.zoho.com/open-view/2395394000007489201</v>
      </c>
      <c r="X47" s="60" t="str">
        <f t="shared" si="23"/>
        <v>CHL</v>
      </c>
      <c r="Y47" s="20" t="s">
        <v>10689</v>
      </c>
      <c r="Z47" s="35" t="str">
        <f t="shared" si="7"/>
        <v>Tasa por 100 mil mujeres de violencia general por comuna en la región Nacional de acuerdo a los datos publicados por el Centro de Estudios y Análisis del Delito de Chile para el Periodo 2012-2020.</v>
      </c>
      <c r="AA47" s="63">
        <f t="shared" ref="AA47:AF47" si="102">+AA46</f>
        <v>44357</v>
      </c>
      <c r="AB47" s="60" t="str">
        <f t="shared" si="102"/>
        <v>Español</v>
      </c>
      <c r="AC47" s="60" t="str">
        <f t="shared" si="102"/>
        <v>Paula</v>
      </c>
      <c r="AD47" s="60" t="str">
        <f t="shared" si="102"/>
        <v>No Aplica</v>
      </c>
      <c r="AE47" s="60" t="str">
        <f t="shared" si="102"/>
        <v>No Aplica</v>
      </c>
      <c r="AF47" s="60" t="str">
        <f t="shared" si="102"/>
        <v>No Aplica</v>
      </c>
      <c r="AG47" s="64">
        <f>+VLOOKUP($P47,Parametros[[nombre]:[Columna1]],5,0)</f>
        <v>92</v>
      </c>
      <c r="AH47" s="64">
        <f t="shared" si="25"/>
        <v>1</v>
      </c>
      <c r="AI47" s="64">
        <f>+VLOOKUP($N47,Territorio[[nombre]:[Columna1]],7,0)</f>
        <v>38</v>
      </c>
      <c r="AJ47" s="64">
        <f>+VLOOKUP(O47,Temporalidad[[nombre]:[Columna1]],7,0)</f>
        <v>1757</v>
      </c>
      <c r="AK47" s="64">
        <f>+VLOOKUP(LEFT($D47,2),Tipo_Gráfico[[id2]:[Tipo Gráfico]],3,0)</f>
        <v>1</v>
      </c>
      <c r="AL47" s="35" t="str">
        <f t="shared" si="78"/>
        <v>Centro de Estudios y Análisis del Delito</v>
      </c>
      <c r="AM47" s="60" t="str">
        <f t="shared" si="26"/>
        <v>No Aplica</v>
      </c>
      <c r="AN47" s="60" t="str">
        <f t="shared" si="27"/>
        <v>No Aplica</v>
      </c>
      <c r="AO47" s="60" t="str">
        <f t="shared" si="28"/>
        <v>No Aplica</v>
      </c>
      <c r="AP47" s="65">
        <f>VLOOKUP($AC47,Responsables[],3,0)</f>
        <v>7</v>
      </c>
      <c r="AQ47" s="65">
        <f>VLOOKUP($R47,unidad_medida[[#All],[nombre]:[Columna1]],5,0)</f>
        <v>77</v>
      </c>
    </row>
    <row r="48" spans="1:43" ht="45" x14ac:dyDescent="0.25">
      <c r="A48" s="51" t="str">
        <f t="shared" si="92"/>
        <v>GR 45|FILT:Nacional| MUES:Comuna|Tasa por 100 mil mujeres de violencia general|Periodo 2012-2020|</v>
      </c>
      <c r="B48" s="136" t="s">
        <v>13891</v>
      </c>
      <c r="C48" s="84">
        <v>1</v>
      </c>
      <c r="D48" s="44" t="s">
        <v>13834</v>
      </c>
      <c r="E48" s="85" t="s">
        <v>10689</v>
      </c>
      <c r="F48" s="45" t="s">
        <v>13838</v>
      </c>
      <c r="G48" s="86" t="s">
        <v>1061</v>
      </c>
      <c r="H48" s="39"/>
      <c r="I48" s="83"/>
      <c r="J48" s="86" t="s">
        <v>10689</v>
      </c>
      <c r="K48" s="72"/>
      <c r="L48" s="52"/>
      <c r="M48" s="36" t="str">
        <f t="shared" si="3"/>
        <v>Tasa por 100 mil mujeres que sufren violencia psicológica por Nacional, para el Periodo 2012-2020.</v>
      </c>
      <c r="N48" s="20" t="str">
        <f t="shared" si="0"/>
        <v>Chile</v>
      </c>
      <c r="O48" s="82" t="s">
        <v>10448</v>
      </c>
      <c r="P48" s="20" t="str">
        <f t="shared" si="9"/>
        <v>Tasa</v>
      </c>
      <c r="Q48" s="28">
        <f>+IF($E48="PRODUCTO",VLOOKUP(J46,#REF!,9,0)&amp;"000",IF($E48="CATEGORÍA",VLOOKUP(J46,#REF!,7,0),$Q$1))</f>
        <v>270103001</v>
      </c>
      <c r="R48" s="20" t="str">
        <f t="shared" si="74"/>
        <v>tasa por 100 mil habitantes</v>
      </c>
      <c r="S48" s="35" t="str">
        <f t="shared" si="93"/>
        <v>Tasa por 100 mil mujeres que sufren violencia psicológica por Nacional, para el Periodo 2012-2020.</v>
      </c>
      <c r="T48" s="66" t="str">
        <f t="shared" si="94"/>
        <v>Tasa por 100 mil mujeres que sufren violencia psicológica por Nacional, para el Periodo 2012-2020.</v>
      </c>
      <c r="U48" s="67" t="str">
        <f t="shared" si="95"/>
        <v>Nacional: Nacional</v>
      </c>
      <c r="V48" s="35" t="s">
        <v>13787</v>
      </c>
      <c r="W48" s="21" t="str">
        <f t="shared" si="96"/>
        <v>https://analytics.zoho.com/open-view/2395394000007489304</v>
      </c>
      <c r="X48" s="60" t="str">
        <f t="shared" si="23"/>
        <v>CHL</v>
      </c>
      <c r="Y48" s="20" t="s">
        <v>10689</v>
      </c>
      <c r="Z48" s="35" t="str">
        <f t="shared" si="7"/>
        <v>Tasa por 100 mil mujeres de violencia general por comuna en la región Nacional de acuerdo a los datos publicados por el Centro de Estudios y Análisis del Delito de Chile para el Periodo 2012-2020.</v>
      </c>
      <c r="AA48" s="63">
        <f t="shared" ref="AA48:AF48" si="103">+AA47</f>
        <v>44357</v>
      </c>
      <c r="AB48" s="60" t="str">
        <f t="shared" si="103"/>
        <v>Español</v>
      </c>
      <c r="AC48" s="60" t="str">
        <f t="shared" si="103"/>
        <v>Paula</v>
      </c>
      <c r="AD48" s="60" t="str">
        <f t="shared" si="103"/>
        <v>No Aplica</v>
      </c>
      <c r="AE48" s="60" t="str">
        <f t="shared" si="103"/>
        <v>No Aplica</v>
      </c>
      <c r="AF48" s="60" t="str">
        <f t="shared" si="103"/>
        <v>No Aplica</v>
      </c>
      <c r="AG48" s="64">
        <f>+VLOOKUP($P48,Parametros[[nombre]:[Columna1]],5,0)</f>
        <v>92</v>
      </c>
      <c r="AH48" s="64">
        <f t="shared" si="25"/>
        <v>1</v>
      </c>
      <c r="AI48" s="64">
        <f>+VLOOKUP($N48,Territorio[[nombre]:[Columna1]],7,0)</f>
        <v>38</v>
      </c>
      <c r="AJ48" s="64">
        <f>+VLOOKUP(O48,Temporalidad[[nombre]:[Columna1]],7,0)</f>
        <v>1757</v>
      </c>
      <c r="AK48" s="64">
        <f>+VLOOKUP(LEFT($D48,2),Tipo_Gráfico[[id2]:[Tipo Gráfico]],3,0)</f>
        <v>1</v>
      </c>
      <c r="AL48" s="35" t="str">
        <f t="shared" si="78"/>
        <v>Centro de Estudios y Análisis del Delito</v>
      </c>
      <c r="AM48" s="60" t="str">
        <f t="shared" si="26"/>
        <v>No Aplica</v>
      </c>
      <c r="AN48" s="60" t="str">
        <f t="shared" si="27"/>
        <v>No Aplica</v>
      </c>
      <c r="AO48" s="60" t="str">
        <f t="shared" si="28"/>
        <v>No Aplica</v>
      </c>
      <c r="AP48" s="65">
        <f>VLOOKUP($AC48,Responsables[],3,0)</f>
        <v>7</v>
      </c>
      <c r="AQ48" s="65">
        <f>VLOOKUP($R48,unidad_medida[[#All],[nombre]:[Columna1]],5,0)</f>
        <v>77</v>
      </c>
    </row>
    <row r="49" spans="1:43" ht="45" x14ac:dyDescent="0.25">
      <c r="A49" s="51" t="str">
        <f t="shared" si="92"/>
        <v>GR 46|FILT:Nacional| MUES:Prevalencia|Tasa por 100 mil mujeres de violencia general|Periodo 2012-2020|</v>
      </c>
      <c r="B49" s="136" t="s">
        <v>13892</v>
      </c>
      <c r="C49" s="84">
        <v>1</v>
      </c>
      <c r="D49" s="44" t="s">
        <v>13835</v>
      </c>
      <c r="E49" s="85" t="s">
        <v>10689</v>
      </c>
      <c r="F49" s="45" t="s">
        <v>13838</v>
      </c>
      <c r="G49" s="86" t="s">
        <v>13760</v>
      </c>
      <c r="H49" s="39"/>
      <c r="I49" s="83"/>
      <c r="J49" s="86" t="s">
        <v>10689</v>
      </c>
      <c r="K49" s="72"/>
      <c r="L49" s="52"/>
      <c r="M49" s="36" t="str">
        <f t="shared" si="3"/>
        <v>Tasa por 100 mil mujeres que sufren violencia psicológica por Nacional, para el Periodo 2012-2020.</v>
      </c>
      <c r="N49" s="20" t="str">
        <f t="shared" si="0"/>
        <v>Chile</v>
      </c>
      <c r="O49" s="82" t="s">
        <v>10448</v>
      </c>
      <c r="P49" s="20" t="str">
        <f t="shared" si="9"/>
        <v>Tasa</v>
      </c>
      <c r="Q49" s="28">
        <f>+IF($E49="PRODUCTO",VLOOKUP(J47,#REF!,9,0)&amp;"000",IF($E49="CATEGORÍA",VLOOKUP(J47,#REF!,7,0),$Q$1))</f>
        <v>270103001</v>
      </c>
      <c r="R49" s="20" t="str">
        <f t="shared" si="74"/>
        <v>tasa por 100 mil habitantes</v>
      </c>
      <c r="S49" s="35" t="str">
        <f t="shared" si="93"/>
        <v>Tasa por 100 mil mujeres que sufren violencia psicológica por Nacional, para el Periodo 2012-2020.</v>
      </c>
      <c r="T49" s="66" t="str">
        <f t="shared" si="94"/>
        <v>Tasa por 100 mil mujeres que sufren violencia psicológica por Nacional, para el Periodo 2012-2020.</v>
      </c>
      <c r="U49" s="67" t="str">
        <f t="shared" si="95"/>
        <v>Nacional: Nacional</v>
      </c>
      <c r="V49" s="35" t="s">
        <v>13787</v>
      </c>
      <c r="W49" s="21" t="str">
        <f t="shared" si="96"/>
        <v>https://analytics.zoho.com/open-view/2395394000007489406</v>
      </c>
      <c r="X49" s="60" t="str">
        <f t="shared" si="23"/>
        <v>CHL</v>
      </c>
      <c r="Y49" s="20" t="s">
        <v>10689</v>
      </c>
      <c r="Z49" s="35" t="str">
        <f t="shared" si="7"/>
        <v>Tasa por 100 mil mujeres de violencia general por comuna en la región Nacional de acuerdo a los datos publicados por el Centro de Estudios y Análisis del Delito de Chile para el Periodo 2012-2020.</v>
      </c>
      <c r="AA49" s="63">
        <f t="shared" ref="AA49:AF49" si="104">+AA48</f>
        <v>44357</v>
      </c>
      <c r="AB49" s="60" t="str">
        <f t="shared" si="104"/>
        <v>Español</v>
      </c>
      <c r="AC49" s="60" t="str">
        <f t="shared" si="104"/>
        <v>Paula</v>
      </c>
      <c r="AD49" s="60" t="str">
        <f t="shared" si="104"/>
        <v>No Aplica</v>
      </c>
      <c r="AE49" s="60" t="str">
        <f t="shared" si="104"/>
        <v>No Aplica</v>
      </c>
      <c r="AF49" s="60" t="str">
        <f t="shared" si="104"/>
        <v>No Aplica</v>
      </c>
      <c r="AG49" s="64">
        <f>+VLOOKUP($P49,Parametros[[nombre]:[Columna1]],5,0)</f>
        <v>92</v>
      </c>
      <c r="AH49" s="64">
        <f t="shared" si="25"/>
        <v>1</v>
      </c>
      <c r="AI49" s="64">
        <f>+VLOOKUP($N49,Territorio[[nombre]:[Columna1]],7,0)</f>
        <v>38</v>
      </c>
      <c r="AJ49" s="64">
        <f>+VLOOKUP(O49,Temporalidad[[nombre]:[Columna1]],7,0)</f>
        <v>1757</v>
      </c>
      <c r="AK49" s="64">
        <f>+VLOOKUP(LEFT($D49,2),Tipo_Gráfico[[id2]:[Tipo Gráfico]],3,0)</f>
        <v>1</v>
      </c>
      <c r="AL49" s="35" t="str">
        <f t="shared" si="78"/>
        <v>Centro de Estudios y Análisis del Delito</v>
      </c>
      <c r="AM49" s="60" t="str">
        <f t="shared" si="26"/>
        <v>No Aplica</v>
      </c>
      <c r="AN49" s="60" t="str">
        <f t="shared" si="27"/>
        <v>No Aplica</v>
      </c>
      <c r="AO49" s="60" t="str">
        <f t="shared" si="28"/>
        <v>No Aplica</v>
      </c>
      <c r="AP49" s="65">
        <f>VLOOKUP($AC49,Responsables[],3,0)</f>
        <v>7</v>
      </c>
      <c r="AQ49" s="65">
        <f>VLOOKUP($R49,unidad_medida[[#All],[nombre]:[Columna1]],5,0)</f>
        <v>77</v>
      </c>
    </row>
    <row r="50" spans="1:43" ht="45" x14ac:dyDescent="0.25">
      <c r="A50" s="51" t="str">
        <f>+D50&amp;"|FILT:"&amp;E50&amp;"| MUES:"&amp;G50&amp;"|"&amp;F50&amp;"|"&amp;O50&amp;"|"&amp;H50</f>
        <v>GR 47|FILT:Nacional| MUES:Periodo|Tasa por 100 mil mujeres de violencia general|Periodo 2012-2020|</v>
      </c>
      <c r="B50" s="136" t="s">
        <v>13893</v>
      </c>
      <c r="C50" s="84">
        <v>1</v>
      </c>
      <c r="D50" s="44" t="s">
        <v>13836</v>
      </c>
      <c r="E50" s="85" t="s">
        <v>10689</v>
      </c>
      <c r="F50" s="45" t="s">
        <v>13838</v>
      </c>
      <c r="G50" s="86" t="s">
        <v>10449</v>
      </c>
      <c r="H50" s="39"/>
      <c r="I50" s="83"/>
      <c r="J50" s="86" t="s">
        <v>10689</v>
      </c>
      <c r="K50" s="72"/>
      <c r="L50" s="52"/>
      <c r="M50" s="36" t="str">
        <f t="shared" si="3"/>
        <v>Tasa por 100 mil mujeres que sufren violencia psicológica por Nacional, para el Periodo 2012-2020.</v>
      </c>
      <c r="N50" s="20" t="str">
        <f t="shared" si="0"/>
        <v>Chile</v>
      </c>
      <c r="O50" s="82" t="s">
        <v>10448</v>
      </c>
      <c r="P50" s="20" t="str">
        <f t="shared" si="9"/>
        <v>Tasa</v>
      </c>
      <c r="Q50" s="28">
        <f>+IF($E50="PRODUCTO",VLOOKUP(J48,#REF!,9,0)&amp;"000",IF($E50="CATEGORÍA",VLOOKUP(J48,#REF!,7,0),$Q$1))</f>
        <v>270103001</v>
      </c>
      <c r="R50" s="20" t="str">
        <f t="shared" si="74"/>
        <v>tasa por 100 mil habitantes</v>
      </c>
      <c r="S50" s="35" t="str">
        <f t="shared" si="93"/>
        <v>Tasa por 100 mil mujeres que sufren violencia psicológica por Nacional, para el Periodo 2012-2020.</v>
      </c>
      <c r="T50" s="66" t="str">
        <f t="shared" si="94"/>
        <v>Tasa por 100 mil mujeres que sufren violencia psicológica por Nacional, para el Periodo 2012-2020.</v>
      </c>
      <c r="U50" s="67" t="str">
        <f t="shared" si="95"/>
        <v>Nacional: Nacional</v>
      </c>
      <c r="V50" s="35" t="s">
        <v>13787</v>
      </c>
      <c r="W50" s="21" t="str">
        <f t="shared" si="96"/>
        <v>https://analytics.zoho.com/open-view/2395394000007489529</v>
      </c>
      <c r="X50" s="60" t="str">
        <f t="shared" si="23"/>
        <v>CHL</v>
      </c>
      <c r="Y50" s="20" t="s">
        <v>10689</v>
      </c>
      <c r="Z50" s="35" t="str">
        <f t="shared" si="7"/>
        <v>Tasa por 100 mil mujeres de violencia general por comuna en la región Nacional de acuerdo a los datos publicados por el Centro de Estudios y Análisis del Delito de Chile para el Periodo 2012-2020.</v>
      </c>
      <c r="AA50" s="63">
        <f t="shared" ref="AA50:AF50" si="105">+AA49</f>
        <v>44357</v>
      </c>
      <c r="AB50" s="60" t="str">
        <f t="shared" si="105"/>
        <v>Español</v>
      </c>
      <c r="AC50" s="60" t="str">
        <f t="shared" si="105"/>
        <v>Paula</v>
      </c>
      <c r="AD50" s="60" t="str">
        <f t="shared" si="105"/>
        <v>No Aplica</v>
      </c>
      <c r="AE50" s="60" t="str">
        <f t="shared" si="105"/>
        <v>No Aplica</v>
      </c>
      <c r="AF50" s="60" t="str">
        <f t="shared" si="105"/>
        <v>No Aplica</v>
      </c>
      <c r="AG50" s="64">
        <f>+VLOOKUP($P50,Parametros[[nombre]:[Columna1]],5,0)</f>
        <v>92</v>
      </c>
      <c r="AH50" s="64">
        <f t="shared" si="25"/>
        <v>1</v>
      </c>
      <c r="AI50" s="64">
        <f>+VLOOKUP($N50,Territorio[[nombre]:[Columna1]],7,0)</f>
        <v>38</v>
      </c>
      <c r="AJ50" s="64">
        <f>+VLOOKUP(O50,Temporalidad[[nombre]:[Columna1]],7,0)</f>
        <v>1757</v>
      </c>
      <c r="AK50" s="64">
        <f>+VLOOKUP(LEFT($D50,2),Tipo_Gráfico[[id2]:[Tipo Gráfico]],3,0)</f>
        <v>1</v>
      </c>
      <c r="AL50" s="35" t="str">
        <f t="shared" si="78"/>
        <v>Centro de Estudios y Análisis del Delito</v>
      </c>
      <c r="AM50" s="60" t="str">
        <f t="shared" si="26"/>
        <v>No Aplica</v>
      </c>
      <c r="AN50" s="60" t="str">
        <f t="shared" si="27"/>
        <v>No Aplica</v>
      </c>
      <c r="AO50" s="60" t="str">
        <f t="shared" si="28"/>
        <v>No Aplica</v>
      </c>
      <c r="AP50" s="65">
        <f>VLOOKUP($AC50,Responsables[],3,0)</f>
        <v>7</v>
      </c>
      <c r="AQ50" s="65">
        <f>VLOOKUP($R50,unidad_medida[[#All],[nombre]:[Columna1]],5,0)</f>
        <v>77</v>
      </c>
    </row>
    <row r="51" spans="1:43" ht="45" x14ac:dyDescent="0.25">
      <c r="A51" s="51" t="str">
        <f t="shared" si="92"/>
        <v>GR 48|FILT:Nacional| MUES:Tipo de Violencia|Tasa por 100 mil mujeres de violencia general|Periodo 2012-2020|</v>
      </c>
      <c r="B51" s="136" t="s">
        <v>13894</v>
      </c>
      <c r="C51" s="84">
        <v>1</v>
      </c>
      <c r="D51" s="44" t="s">
        <v>13837</v>
      </c>
      <c r="E51" s="85" t="s">
        <v>10689</v>
      </c>
      <c r="F51" s="45" t="s">
        <v>13838</v>
      </c>
      <c r="G51" s="86" t="s">
        <v>13808</v>
      </c>
      <c r="H51" s="39"/>
      <c r="I51" s="83"/>
      <c r="J51" s="86" t="s">
        <v>10689</v>
      </c>
      <c r="K51" s="72"/>
      <c r="L51" s="52"/>
      <c r="M51" s="36" t="str">
        <f t="shared" si="3"/>
        <v>Tasa por 100 mil mujeres que sufren violencia psicológica por Nacional, para el Periodo 2012-2020.</v>
      </c>
      <c r="N51" s="20" t="str">
        <f t="shared" si="0"/>
        <v>Chile</v>
      </c>
      <c r="O51" s="82" t="s">
        <v>10448</v>
      </c>
      <c r="P51" s="20" t="str">
        <f t="shared" si="9"/>
        <v>Tasa</v>
      </c>
      <c r="Q51" s="28">
        <f>+IF($E51="PRODUCTO",VLOOKUP(J49,#REF!,9,0)&amp;"000",IF($E51="CATEGORÍA",VLOOKUP(J49,#REF!,7,0),$Q$1))</f>
        <v>270103001</v>
      </c>
      <c r="R51" s="20" t="str">
        <f t="shared" si="74"/>
        <v>tasa por 100 mil habitantes</v>
      </c>
      <c r="S51" s="35" t="str">
        <f t="shared" si="93"/>
        <v>Tasa por 100 mil mujeres que sufren violencia psicológica por Nacional, para el Periodo 2012-2020.</v>
      </c>
      <c r="T51" s="66" t="str">
        <f t="shared" si="94"/>
        <v>Tasa por 100 mil mujeres que sufren violencia psicológica por Nacional, para el Periodo 2012-2020.</v>
      </c>
      <c r="U51" s="67" t="str">
        <f t="shared" si="95"/>
        <v>Nacional: Nacional</v>
      </c>
      <c r="V51" s="35" t="s">
        <v>13787</v>
      </c>
      <c r="W51" s="21" t="str">
        <f t="shared" si="96"/>
        <v>https://analytics.zoho.com/open-view/2395394000007489647</v>
      </c>
      <c r="X51" s="60" t="str">
        <f t="shared" si="23"/>
        <v>CHL</v>
      </c>
      <c r="Y51" s="20" t="s">
        <v>10689</v>
      </c>
      <c r="Z51" s="35" t="str">
        <f t="shared" si="7"/>
        <v>Tasa por 100 mil mujeres de violencia general por comuna en la región Nacional de acuerdo a los datos publicados por el Centro de Estudios y Análisis del Delito de Chile para el Periodo 2012-2020.</v>
      </c>
      <c r="AA51" s="63">
        <f t="shared" ref="AA51:AF51" si="106">+AA50</f>
        <v>44357</v>
      </c>
      <c r="AB51" s="60" t="str">
        <f t="shared" si="106"/>
        <v>Español</v>
      </c>
      <c r="AC51" s="60" t="str">
        <f t="shared" si="106"/>
        <v>Paula</v>
      </c>
      <c r="AD51" s="60" t="str">
        <f t="shared" si="106"/>
        <v>No Aplica</v>
      </c>
      <c r="AE51" s="60" t="str">
        <f t="shared" si="106"/>
        <v>No Aplica</v>
      </c>
      <c r="AF51" s="60" t="str">
        <f t="shared" si="106"/>
        <v>No Aplica</v>
      </c>
      <c r="AG51" s="64">
        <f>+VLOOKUP($P51,Parametros[[nombre]:[Columna1]],5,0)</f>
        <v>92</v>
      </c>
      <c r="AH51" s="64">
        <f t="shared" si="25"/>
        <v>1</v>
      </c>
      <c r="AI51" s="64">
        <f>+VLOOKUP($N51,Territorio[[nombre]:[Columna1]],7,0)</f>
        <v>38</v>
      </c>
      <c r="AJ51" s="64">
        <f>+VLOOKUP(O51,Temporalidad[[nombre]:[Columna1]],7,0)</f>
        <v>1757</v>
      </c>
      <c r="AK51" s="64">
        <f>+VLOOKUP(LEFT($D51,2),Tipo_Gráfico[[id2]:[Tipo Gráfico]],3,0)</f>
        <v>1</v>
      </c>
      <c r="AL51" s="35" t="str">
        <f t="shared" si="78"/>
        <v>Centro de Estudios y Análisis del Delito</v>
      </c>
      <c r="AM51" s="60" t="str">
        <f t="shared" si="26"/>
        <v>No Aplica</v>
      </c>
      <c r="AN51" s="60" t="str">
        <f t="shared" si="27"/>
        <v>No Aplica</v>
      </c>
      <c r="AO51" s="60" t="str">
        <f t="shared" si="28"/>
        <v>No Aplica</v>
      </c>
      <c r="AP51" s="65">
        <f>VLOOKUP($AC51,Responsables[],3,0)</f>
        <v>7</v>
      </c>
      <c r="AQ51" s="65">
        <f>VLOOKUP($R51,unidad_medida[[#All],[nombre]:[Columna1]],5,0)</f>
        <v>77</v>
      </c>
    </row>
    <row r="52" spans="1:43" ht="89.25" x14ac:dyDescent="0.25">
      <c r="A52" s="110" t="str">
        <f t="shared" si="79"/>
        <v>II 01|FILT:Región| MUES:Comuna-Prevalencia-Periodo-Tipo de Violencia|Tasa por 100 mil mujeres de violencia general|Año 2020|</v>
      </c>
      <c r="B52" s="111" t="s">
        <v>13895</v>
      </c>
      <c r="C52" s="112">
        <v>16</v>
      </c>
      <c r="D52" s="113" t="s">
        <v>13728</v>
      </c>
      <c r="E52" s="114" t="s">
        <v>754</v>
      </c>
      <c r="F52" s="110" t="s">
        <v>13838</v>
      </c>
      <c r="G52" s="115" t="s">
        <v>13825</v>
      </c>
      <c r="H52" s="116"/>
      <c r="I52" s="117"/>
      <c r="J52" s="118" t="s">
        <v>795</v>
      </c>
      <c r="K52" s="119"/>
      <c r="L52" s="120"/>
      <c r="M52" s="121" t="str">
        <f t="shared" si="3"/>
        <v>Tasa por 100 mil mujeres que sufren violencia psicológica por Región, para el Año 2020.</v>
      </c>
      <c r="N52" s="122" t="str">
        <f t="shared" si="0"/>
        <v>Tarapacá</v>
      </c>
      <c r="O52" s="123" t="s">
        <v>8309</v>
      </c>
      <c r="P52" s="122" t="str">
        <f>+P41</f>
        <v>Tasa</v>
      </c>
      <c r="Q52" s="124">
        <f>+IF($E52="PRODUCTO",VLOOKUP(J40,#REF!,9,0)&amp;"000",IF($E52="CATEGORÍA",VLOOKUP(J40,#REF!,7,0),$Q$1))</f>
        <v>270103001</v>
      </c>
      <c r="R52" s="122" t="str">
        <f>R41</f>
        <v>tasa por 100 mil habitantes</v>
      </c>
      <c r="S52" s="125" t="str">
        <f t="shared" si="80"/>
        <v>Tasa por 100 mil mujeres que sufren violencia psicológica por Región, para el Año 2020.</v>
      </c>
      <c r="T52" s="125" t="str">
        <f t="shared" si="81"/>
        <v>Tasa por 100 mil mujeres que sufren violencia psicológica por Región, para el Año 2020.</v>
      </c>
      <c r="U52" s="67" t="str">
        <f>+E52&amp;": "&amp;J40</f>
        <v>Región: Violencia física</v>
      </c>
      <c r="V52" s="125" t="s">
        <v>13787</v>
      </c>
      <c r="W52" s="126" t="str">
        <f t="shared" si="83"/>
        <v>https://analytics.zoho.com/open-view/2395394000007489684?ZOHO_CRITERIA=%22Trasposicion_27.22%22.%22A%C3%B1o%22%20%3D%202020%20and%20%22Trasposicion_27.22%22.%22Valor%22%3E0.99%20and%20%22Trasposicion_27.22%22.%22Cod%20regi%C3%B3n%22%20%3D%201</v>
      </c>
      <c r="X52" s="122" t="str">
        <f>+X41</f>
        <v>CHL</v>
      </c>
      <c r="Y52" s="122" t="s">
        <v>10689</v>
      </c>
      <c r="Z52" s="125" t="str">
        <f t="shared" si="7"/>
        <v>Tasa por 100 mil mujeres de violencia general por comuna en la región Tarapacá de acuerdo a los datos publicados por el Centro de Estudios y Análisis del Delito de Chile para el Año 2020.</v>
      </c>
      <c r="AA52" s="127">
        <f t="shared" ref="AA52:AF52" si="107">+AA41</f>
        <v>44357</v>
      </c>
      <c r="AB52" s="122" t="str">
        <f t="shared" si="107"/>
        <v>Español</v>
      </c>
      <c r="AC52" s="122" t="str">
        <f t="shared" si="107"/>
        <v>Paula</v>
      </c>
      <c r="AD52" s="122" t="str">
        <f t="shared" si="107"/>
        <v>No Aplica</v>
      </c>
      <c r="AE52" s="122" t="str">
        <f t="shared" si="107"/>
        <v>No Aplica</v>
      </c>
      <c r="AF52" s="122" t="str">
        <f t="shared" si="107"/>
        <v>No Aplica</v>
      </c>
      <c r="AG52" s="128">
        <f>+VLOOKUP($P52,Parametros[[nombre]:[Columna1]],5,0)</f>
        <v>92</v>
      </c>
      <c r="AH52" s="128">
        <f>AH41</f>
        <v>1</v>
      </c>
      <c r="AI52" s="128">
        <f>+VLOOKUP($N52,Territorio[[nombre]:[Columna1]],7,0)</f>
        <v>252</v>
      </c>
      <c r="AJ52" s="128">
        <f>+VLOOKUP(O52,Temporalidad[[nombre]:[Columna1]],7,0)</f>
        <v>31</v>
      </c>
      <c r="AK52" s="128">
        <f>+VLOOKUP(LEFT($D52,2),Tipo_Gráfico[[id2]:[Tipo Gráfico]],3,0)</f>
        <v>3</v>
      </c>
      <c r="AL52" s="125" t="str">
        <f>AL41</f>
        <v>Centro de Estudios y Análisis del Delito</v>
      </c>
      <c r="AM52" s="122" t="str">
        <f>+AM41</f>
        <v>No Aplica</v>
      </c>
      <c r="AN52" s="122" t="str">
        <f>+AN41</f>
        <v>No Aplica</v>
      </c>
      <c r="AO52" s="122" t="str">
        <f>+AO41</f>
        <v>No Aplica</v>
      </c>
      <c r="AP52" s="129">
        <f>VLOOKUP($AC52,Responsables[],3,0)</f>
        <v>7</v>
      </c>
      <c r="AQ52" s="129">
        <f>VLOOKUP($R52,unidad_medida[[#All],[nombre]:[Columna1]],5,0)</f>
        <v>77</v>
      </c>
    </row>
    <row r="53" spans="1:43" ht="45" x14ac:dyDescent="0.25">
      <c r="A53" s="88" t="str">
        <f t="shared" si="79"/>
        <v>II 02|FILT:Prevalencia| MUES:Región-Comuna-Periodo-Tipo de Violencia|Tasa por 100 mil mujeres de violencia general|Año 2020|</v>
      </c>
      <c r="B53" s="130"/>
      <c r="C53" s="131">
        <v>5</v>
      </c>
      <c r="D53" s="132" t="s">
        <v>13790</v>
      </c>
      <c r="E53" s="133" t="s">
        <v>13760</v>
      </c>
      <c r="F53" s="88" t="s">
        <v>13838</v>
      </c>
      <c r="G53" s="134" t="s">
        <v>13826</v>
      </c>
      <c r="H53" s="93"/>
      <c r="I53" s="94"/>
      <c r="J53" s="95" t="s">
        <v>13850</v>
      </c>
      <c r="K53" s="96"/>
      <c r="L53" s="97"/>
      <c r="M53" s="98" t="str">
        <f t="shared" si="3"/>
        <v>Tasa por 100 mil mujeres que sufren violencia psicológica por Prevalencia, para el Año 2020.</v>
      </c>
      <c r="N53" s="99" t="str">
        <f t="shared" si="0"/>
        <v>Chile</v>
      </c>
      <c r="O53" s="108" t="s">
        <v>8309</v>
      </c>
      <c r="P53" s="99" t="str">
        <f t="shared" si="9"/>
        <v>Tasa</v>
      </c>
      <c r="Q53" s="100">
        <f>+IF($E53="PRODUCTO",VLOOKUP(J41,#REF!,9,0)&amp;"000",IF($E53="CATEGORÍA",VLOOKUP(J41,#REF!,7,0),$Q$1))</f>
        <v>270103001</v>
      </c>
      <c r="R53" s="99" t="str">
        <f t="shared" si="74"/>
        <v>tasa por 100 mil habitantes</v>
      </c>
      <c r="S53" s="101" t="str">
        <f t="shared" si="80"/>
        <v>Tasa por 100 mil mujeres que sufren violencia psicológica por Prevalencia, para el Año 2020.</v>
      </c>
      <c r="T53" s="101" t="str">
        <f t="shared" si="81"/>
        <v>Tasa por 100 mil mujeres que sufren violencia psicológica por Prevalencia, para el Año 2020.</v>
      </c>
      <c r="U53" s="67" t="str">
        <f>+E53&amp;": "&amp;J41</f>
        <v>Prevalencia: Violencia física</v>
      </c>
      <c r="V53" s="101" t="s">
        <v>13787</v>
      </c>
      <c r="W53" s="103">
        <f t="shared" si="83"/>
        <v>0</v>
      </c>
      <c r="X53" s="99" t="str">
        <f t="shared" si="23"/>
        <v>CHL</v>
      </c>
      <c r="Y53" s="99" t="s">
        <v>10689</v>
      </c>
      <c r="Z53" s="101" t="str">
        <f t="shared" si="7"/>
        <v>Tasa por 100 mil mujeres de violencia general por comuna en la región Violencia Física General de acuerdo a los datos publicados por el Centro de Estudios y Análisis del Delito de Chile para el Año 2020.</v>
      </c>
      <c r="AA53" s="104">
        <f t="shared" ref="AA53:AF53" si="108">+AA52</f>
        <v>44357</v>
      </c>
      <c r="AB53" s="99" t="str">
        <f t="shared" si="108"/>
        <v>Español</v>
      </c>
      <c r="AC53" s="99" t="str">
        <f t="shared" si="108"/>
        <v>Paula</v>
      </c>
      <c r="AD53" s="99" t="str">
        <f t="shared" si="108"/>
        <v>No Aplica</v>
      </c>
      <c r="AE53" s="99" t="str">
        <f t="shared" si="108"/>
        <v>No Aplica</v>
      </c>
      <c r="AF53" s="99" t="str">
        <f t="shared" si="108"/>
        <v>No Aplica</v>
      </c>
      <c r="AG53" s="105">
        <f>+VLOOKUP($P53,Parametros[[nombre]:[Columna1]],5,0)</f>
        <v>92</v>
      </c>
      <c r="AH53" s="105">
        <f t="shared" si="25"/>
        <v>1</v>
      </c>
      <c r="AI53" s="105">
        <f>+VLOOKUP($N53,Territorio[[nombre]:[Columna1]],7,0)</f>
        <v>38</v>
      </c>
      <c r="AJ53" s="105">
        <f>+VLOOKUP(O53,Temporalidad[[nombre]:[Columna1]],7,0)</f>
        <v>31</v>
      </c>
      <c r="AK53" s="105">
        <f>+VLOOKUP(LEFT($D53,2),Tipo_Gráfico[[id2]:[Tipo Gráfico]],3,0)</f>
        <v>3</v>
      </c>
      <c r="AL53" s="101" t="str">
        <f t="shared" si="78"/>
        <v>Centro de Estudios y Análisis del Delito</v>
      </c>
      <c r="AM53" s="99" t="str">
        <f t="shared" si="26"/>
        <v>No Aplica</v>
      </c>
      <c r="AN53" s="99" t="str">
        <f t="shared" si="27"/>
        <v>No Aplica</v>
      </c>
      <c r="AO53" s="99" t="str">
        <f t="shared" si="28"/>
        <v>No Aplica</v>
      </c>
      <c r="AP53" s="106">
        <f>VLOOKUP($AC53,Responsables[],3,0)</f>
        <v>7</v>
      </c>
      <c r="AQ53" s="106">
        <f>VLOOKUP($R53,unidad_medida[[#All],[nombre]:[Columna1]],5,0)</f>
        <v>77</v>
      </c>
    </row>
    <row r="54" spans="1:43" ht="89.25" x14ac:dyDescent="0.25">
      <c r="A54" s="110" t="str">
        <f t="shared" si="79"/>
        <v>II 03|FILT:Tipo de Violencia| MUES:Región-Comuna-Prevalencia-Periodo|Tasa por 100 mil mujeres de violencia general|Año 2020|</v>
      </c>
      <c r="B54" s="111" t="s">
        <v>13896</v>
      </c>
      <c r="C54" s="112">
        <v>3</v>
      </c>
      <c r="D54" s="113" t="s">
        <v>13791</v>
      </c>
      <c r="E54" s="114" t="s">
        <v>13808</v>
      </c>
      <c r="F54" s="110" t="s">
        <v>13838</v>
      </c>
      <c r="G54" s="115" t="s">
        <v>13795</v>
      </c>
      <c r="H54" s="116"/>
      <c r="I54" s="117"/>
      <c r="J54" s="135" t="s">
        <v>13799</v>
      </c>
      <c r="K54" s="119"/>
      <c r="L54" s="120"/>
      <c r="M54" s="121" t="str">
        <f t="shared" si="3"/>
        <v>Tasa por 100 mil mujeres que sufren violencia psicológica por Tipo de Violencia, para el Año 2020.</v>
      </c>
      <c r="N54" s="122" t="str">
        <f t="shared" si="0"/>
        <v>Chile</v>
      </c>
      <c r="O54" s="123" t="s">
        <v>8309</v>
      </c>
      <c r="P54" s="122" t="str">
        <f t="shared" si="9"/>
        <v>Tasa</v>
      </c>
      <c r="Q54" s="124">
        <f>+IF($E54="PRODUCTO",VLOOKUP(J52,#REF!,9,0)&amp;"000",IF($E54="CATEGORÍA",VLOOKUP(J52,#REF!,7,0),$Q$1))</f>
        <v>270103001</v>
      </c>
      <c r="R54" s="122" t="str">
        <f t="shared" si="74"/>
        <v>tasa por 100 mil habitantes</v>
      </c>
      <c r="S54" s="125" t="str">
        <f t="shared" si="80"/>
        <v>Tasa por 100 mil mujeres que sufren violencia psicológica por Tipo de Violencia, para el Año 2020.</v>
      </c>
      <c r="T54" s="125" t="str">
        <f t="shared" si="81"/>
        <v>Tasa por 100 mil mujeres que sufren violencia psicológica por Tipo de Violencia, para el Año 2020.</v>
      </c>
      <c r="U54" s="67" t="str">
        <f t="shared" si="82"/>
        <v>Tipo de Violencia: Tarapacá</v>
      </c>
      <c r="V54" s="125" t="s">
        <v>13787</v>
      </c>
      <c r="W54" s="126" t="str">
        <f t="shared" si="83"/>
        <v>https://analytics.zoho.com/open-view/2395394000007492609?ZOHO_CRITERIA=%22Trasposicion_27.22%22.%22A%C3%B1o%22%20%3D%202020%20and%20%22Trasposicion_27.22%22.%22Valor%22%3E0.99%20and%20%22Trasposicion_27.22%22.%22Id%20Tipo%20de%20violencia%22%20%3D%201</v>
      </c>
      <c r="X54" s="122" t="str">
        <f t="shared" si="23"/>
        <v>CHL</v>
      </c>
      <c r="Y54" s="122" t="s">
        <v>10689</v>
      </c>
      <c r="Z54" s="125" t="str">
        <f t="shared" si="7"/>
        <v>Tasa por 100 mil mujeres de violencia general por comuna en la región Violencia física de acuerdo a los datos publicados por el Centro de Estudios y Análisis del Delito de Chile para el Año 2020.</v>
      </c>
      <c r="AA54" s="127">
        <f t="shared" ref="AA54:AF54" si="109">+AA53</f>
        <v>44357</v>
      </c>
      <c r="AB54" s="122" t="str">
        <f t="shared" si="109"/>
        <v>Español</v>
      </c>
      <c r="AC54" s="122" t="str">
        <f t="shared" si="109"/>
        <v>Paula</v>
      </c>
      <c r="AD54" s="122" t="str">
        <f t="shared" si="109"/>
        <v>No Aplica</v>
      </c>
      <c r="AE54" s="122" t="str">
        <f t="shared" si="109"/>
        <v>No Aplica</v>
      </c>
      <c r="AF54" s="122" t="str">
        <f t="shared" si="109"/>
        <v>No Aplica</v>
      </c>
      <c r="AG54" s="128">
        <f>+VLOOKUP($P54,Parametros[[nombre]:[Columna1]],5,0)</f>
        <v>92</v>
      </c>
      <c r="AH54" s="128">
        <f t="shared" si="25"/>
        <v>1</v>
      </c>
      <c r="AI54" s="128">
        <f>+VLOOKUP($N54,Territorio[[nombre]:[Columna1]],7,0)</f>
        <v>38</v>
      </c>
      <c r="AJ54" s="128">
        <f>+VLOOKUP(O54,Temporalidad[[nombre]:[Columna1]],7,0)</f>
        <v>31</v>
      </c>
      <c r="AK54" s="128">
        <f>+VLOOKUP(LEFT($D54,2),Tipo_Gráfico[[id2]:[Tipo Gráfico]],3,0)</f>
        <v>3</v>
      </c>
      <c r="AL54" s="125" t="str">
        <f t="shared" si="78"/>
        <v>Centro de Estudios y Análisis del Delito</v>
      </c>
      <c r="AM54" s="122" t="str">
        <f t="shared" si="26"/>
        <v>No Aplica</v>
      </c>
      <c r="AN54" s="122" t="str">
        <f t="shared" si="27"/>
        <v>No Aplica</v>
      </c>
      <c r="AO54" s="122" t="str">
        <f t="shared" si="28"/>
        <v>No Aplica</v>
      </c>
      <c r="AP54" s="129">
        <f>VLOOKUP($AC54,Responsables[],3,0)</f>
        <v>7</v>
      </c>
      <c r="AQ54" s="129">
        <f>VLOOKUP($R54,unidad_medida[[#All],[nombre]:[Columna1]],5,0)</f>
        <v>77</v>
      </c>
    </row>
    <row r="55" spans="1:43" ht="76.5" x14ac:dyDescent="0.25">
      <c r="A55" s="110" t="str">
        <f t="shared" si="79"/>
        <v>II 04|FILT:Región| MUES:Comuna-Prevalencia-Periodo-Tipo de Violencia|Tasa por 100 mil mujeres de violencia general|Periodo 2012-2020|</v>
      </c>
      <c r="B55" s="111" t="s">
        <v>13897</v>
      </c>
      <c r="C55" s="112">
        <v>16</v>
      </c>
      <c r="D55" s="113" t="s">
        <v>13792</v>
      </c>
      <c r="E55" s="114" t="s">
        <v>754</v>
      </c>
      <c r="F55" s="110" t="s">
        <v>13838</v>
      </c>
      <c r="G55" s="115" t="s">
        <v>13825</v>
      </c>
      <c r="H55" s="116"/>
      <c r="I55" s="117"/>
      <c r="J55" s="118" t="s">
        <v>795</v>
      </c>
      <c r="K55" s="119"/>
      <c r="L55" s="119"/>
      <c r="M55" s="121" t="str">
        <f t="shared" si="3"/>
        <v>Tasa por 100 mil mujeres que sufren violencia psicológica por Región, para el Periodo 2012-2020.</v>
      </c>
      <c r="N55" s="122" t="str">
        <f t="shared" si="0"/>
        <v>Tarapacá</v>
      </c>
      <c r="O55" s="123" t="s">
        <v>10448</v>
      </c>
      <c r="P55" s="122" t="str">
        <f t="shared" si="9"/>
        <v>Tasa</v>
      </c>
      <c r="Q55" s="124">
        <f>+IF($E55="PRODUCTO",VLOOKUP(J53,#REF!,9,0)&amp;"000",IF($E55="CATEGORÍA",VLOOKUP(J53,#REF!,7,0),$Q$1))</f>
        <v>270103001</v>
      </c>
      <c r="R55" s="122" t="str">
        <f t="shared" si="74"/>
        <v>tasa por 100 mil habitantes</v>
      </c>
      <c r="S55" s="125" t="str">
        <f t="shared" si="80"/>
        <v>Tasa por 100 mil mujeres que sufren violencia psicológica por Región, para el Periodo 2012-2020.</v>
      </c>
      <c r="T55" s="125" t="str">
        <f t="shared" si="81"/>
        <v>Tasa por 100 mil mujeres que sufren violencia psicológica por Región, para el Periodo 2012-2020.</v>
      </c>
      <c r="U55" s="67" t="str">
        <f t="shared" si="82"/>
        <v>Región: Violencia Física General</v>
      </c>
      <c r="V55" s="125" t="s">
        <v>13787</v>
      </c>
      <c r="W55" s="126" t="str">
        <f t="shared" si="83"/>
        <v>https://analytics.zoho.com/open-view/2395394000007494304?ZOHO_CRITERIA=%22Trasposicion_27.22%22.%22Valor%22%3E0.99%20and%20and%20%22Trasposicion_27.22%22.%22Cod%20regi%C3%B3n%22%20%3D%201</v>
      </c>
      <c r="X55" s="122" t="str">
        <f t="shared" si="23"/>
        <v>CHL</v>
      </c>
      <c r="Y55" s="122" t="s">
        <v>10689</v>
      </c>
      <c r="Z55" s="125" t="str">
        <f t="shared" si="7"/>
        <v>Tasa por 100 mil mujeres de violencia general por comuna en la región Tarapacá de acuerdo a los datos publicados por el Centro de Estudios y Análisis del Delito de Chile para el Periodo 2012-2020.</v>
      </c>
      <c r="AA55" s="127">
        <f t="shared" ref="AA55:AF55" si="110">+AA54</f>
        <v>44357</v>
      </c>
      <c r="AB55" s="122" t="str">
        <f t="shared" si="110"/>
        <v>Español</v>
      </c>
      <c r="AC55" s="122" t="str">
        <f t="shared" si="110"/>
        <v>Paula</v>
      </c>
      <c r="AD55" s="122" t="str">
        <f t="shared" si="110"/>
        <v>No Aplica</v>
      </c>
      <c r="AE55" s="122" t="str">
        <f t="shared" si="110"/>
        <v>No Aplica</v>
      </c>
      <c r="AF55" s="122" t="str">
        <f t="shared" si="110"/>
        <v>No Aplica</v>
      </c>
      <c r="AG55" s="128">
        <f>+VLOOKUP($P55,Parametros[[nombre]:[Columna1]],5,0)</f>
        <v>92</v>
      </c>
      <c r="AH55" s="128">
        <f t="shared" si="25"/>
        <v>1</v>
      </c>
      <c r="AI55" s="128">
        <f>+VLOOKUP($N55,Territorio[[nombre]:[Columna1]],7,0)</f>
        <v>252</v>
      </c>
      <c r="AJ55" s="128">
        <f>+VLOOKUP(O55,Temporalidad[[nombre]:[Columna1]],7,0)</f>
        <v>1757</v>
      </c>
      <c r="AK55" s="128">
        <f>+VLOOKUP(LEFT($D55,2),Tipo_Gráfico[[id2]:[Tipo Gráfico]],3,0)</f>
        <v>3</v>
      </c>
      <c r="AL55" s="125" t="str">
        <f t="shared" si="78"/>
        <v>Centro de Estudios y Análisis del Delito</v>
      </c>
      <c r="AM55" s="122" t="str">
        <f t="shared" si="26"/>
        <v>No Aplica</v>
      </c>
      <c r="AN55" s="122" t="str">
        <f t="shared" si="27"/>
        <v>No Aplica</v>
      </c>
      <c r="AO55" s="122" t="str">
        <f t="shared" si="28"/>
        <v>No Aplica</v>
      </c>
      <c r="AP55" s="129">
        <f>VLOOKUP($AC55,Responsables[],3,0)</f>
        <v>7</v>
      </c>
      <c r="AQ55" s="129">
        <f>VLOOKUP($R55,unidad_medida[[#All],[nombre]:[Columna1]],5,0)</f>
        <v>77</v>
      </c>
    </row>
    <row r="56" spans="1:43" ht="51" x14ac:dyDescent="0.25">
      <c r="A56" s="88" t="str">
        <f t="shared" si="79"/>
        <v>II 05|FILT:Prevalencia| MUES:Región-Comuna-Periodo-Tipo de Violencia|Tasa por 100 mil mujeres de violencia general|Periodo 2012-2020|</v>
      </c>
      <c r="B56" s="130"/>
      <c r="C56" s="131">
        <v>5</v>
      </c>
      <c r="D56" s="132" t="s">
        <v>13793</v>
      </c>
      <c r="E56" s="133" t="s">
        <v>13760</v>
      </c>
      <c r="F56" s="88" t="s">
        <v>13838</v>
      </c>
      <c r="G56" s="134" t="s">
        <v>13826</v>
      </c>
      <c r="H56" s="93"/>
      <c r="I56" s="94"/>
      <c r="J56" s="95" t="s">
        <v>13850</v>
      </c>
      <c r="K56" s="96"/>
      <c r="L56" s="97"/>
      <c r="M56" s="98" t="str">
        <f t="shared" si="3"/>
        <v>Tasa por 100 mil mujeres que sufren violencia psicológica por Prevalencia, para el Periodo 2012-2020.</v>
      </c>
      <c r="N56" s="99" t="str">
        <f t="shared" si="0"/>
        <v>Chile</v>
      </c>
      <c r="O56" s="108" t="s">
        <v>10448</v>
      </c>
      <c r="P56" s="99" t="str">
        <f t="shared" si="9"/>
        <v>Tasa</v>
      </c>
      <c r="Q56" s="100">
        <f>+IF($E56="PRODUCTO",VLOOKUP(J54,#REF!,9,0)&amp;"000",IF($E56="CATEGORÍA",VLOOKUP(J54,#REF!,7,0),$Q$1))</f>
        <v>270103001</v>
      </c>
      <c r="R56" s="99" t="str">
        <f t="shared" si="74"/>
        <v>tasa por 100 mil habitantes</v>
      </c>
      <c r="S56" s="101" t="str">
        <f t="shared" si="80"/>
        <v>Tasa por 100 mil mujeres que sufren violencia psicológica por Prevalencia, para el Periodo 2012-2020.</v>
      </c>
      <c r="T56" s="101" t="str">
        <f t="shared" si="81"/>
        <v>Tasa por 100 mil mujeres que sufren violencia psicológica por Prevalencia, para el Periodo 2012-2020.</v>
      </c>
      <c r="U56" s="67" t="str">
        <f t="shared" si="82"/>
        <v>Prevalencia: Violencia física</v>
      </c>
      <c r="V56" s="101" t="s">
        <v>13787</v>
      </c>
      <c r="W56" s="103">
        <f t="shared" si="83"/>
        <v>0</v>
      </c>
      <c r="X56" s="99" t="str">
        <f t="shared" si="23"/>
        <v>CHL</v>
      </c>
      <c r="Y56" s="99" t="s">
        <v>10689</v>
      </c>
      <c r="Z56" s="101" t="str">
        <f t="shared" si="7"/>
        <v>Tasa por 100 mil mujeres de violencia general por comuna en la región Violencia Física General de acuerdo a los datos publicados por el Centro de Estudios y Análisis del Delito de Chile para el Periodo 2012-2020.</v>
      </c>
      <c r="AA56" s="104">
        <f t="shared" ref="AA56:AF56" si="111">+AA55</f>
        <v>44357</v>
      </c>
      <c r="AB56" s="99" t="str">
        <f t="shared" si="111"/>
        <v>Español</v>
      </c>
      <c r="AC56" s="99" t="str">
        <f t="shared" si="111"/>
        <v>Paula</v>
      </c>
      <c r="AD56" s="99" t="str">
        <f t="shared" si="111"/>
        <v>No Aplica</v>
      </c>
      <c r="AE56" s="99" t="str">
        <f t="shared" si="111"/>
        <v>No Aplica</v>
      </c>
      <c r="AF56" s="99" t="str">
        <f t="shared" si="111"/>
        <v>No Aplica</v>
      </c>
      <c r="AG56" s="105">
        <f>+VLOOKUP($P56,Parametros[[nombre]:[Columna1]],5,0)</f>
        <v>92</v>
      </c>
      <c r="AH56" s="105">
        <f t="shared" si="25"/>
        <v>1</v>
      </c>
      <c r="AI56" s="105">
        <f>+VLOOKUP($N56,Territorio[[nombre]:[Columna1]],7,0)</f>
        <v>38</v>
      </c>
      <c r="AJ56" s="105">
        <f>+VLOOKUP(O56,Temporalidad[[nombre]:[Columna1]],7,0)</f>
        <v>1757</v>
      </c>
      <c r="AK56" s="105">
        <f>+VLOOKUP(LEFT($D56,2),Tipo_Gráfico[[id2]:[Tipo Gráfico]],3,0)</f>
        <v>3</v>
      </c>
      <c r="AL56" s="101" t="str">
        <f t="shared" si="78"/>
        <v>Centro de Estudios y Análisis del Delito</v>
      </c>
      <c r="AM56" s="99" t="str">
        <f t="shared" si="26"/>
        <v>No Aplica</v>
      </c>
      <c r="AN56" s="99" t="str">
        <f t="shared" si="27"/>
        <v>No Aplica</v>
      </c>
      <c r="AO56" s="99" t="str">
        <f t="shared" si="28"/>
        <v>No Aplica</v>
      </c>
      <c r="AP56" s="106">
        <f>VLOOKUP($AC56,Responsables[],3,0)</f>
        <v>7</v>
      </c>
      <c r="AQ56" s="106">
        <f>VLOOKUP($R56,unidad_medida[[#All],[nombre]:[Columna1]],5,0)</f>
        <v>77</v>
      </c>
    </row>
    <row r="57" spans="1:43" ht="76.5" x14ac:dyDescent="0.25">
      <c r="A57" s="110" t="str">
        <f t="shared" si="79"/>
        <v>II 06|FILT:Tipo de Violencia| MUES:Región-Comuna-Prevalencia-Periodo|Tasa por 100 mil mujeres de violencia general|Periodo 2012-2020|</v>
      </c>
      <c r="B57" s="111" t="s">
        <v>13898</v>
      </c>
      <c r="C57" s="112">
        <v>3</v>
      </c>
      <c r="D57" s="113" t="s">
        <v>13794</v>
      </c>
      <c r="E57" s="114" t="s">
        <v>13808</v>
      </c>
      <c r="F57" s="110" t="s">
        <v>13838</v>
      </c>
      <c r="G57" s="115" t="s">
        <v>13795</v>
      </c>
      <c r="H57" s="116"/>
      <c r="I57" s="117"/>
      <c r="J57" s="135" t="s">
        <v>13799</v>
      </c>
      <c r="K57" s="119"/>
      <c r="L57" s="119"/>
      <c r="M57" s="121" t="str">
        <f t="shared" si="3"/>
        <v>Tasa por 100 mil mujeres que sufren violencia psicológica por Tipo de Violencia, para el Periodo 2012-2020.</v>
      </c>
      <c r="N57" s="122" t="str">
        <f t="shared" si="0"/>
        <v>Chile</v>
      </c>
      <c r="O57" s="123" t="s">
        <v>10448</v>
      </c>
      <c r="P57" s="122" t="str">
        <f t="shared" si="9"/>
        <v>Tasa</v>
      </c>
      <c r="Q57" s="124">
        <f>+IF($E57="PRODUCTO",VLOOKUP(J55,#REF!,9,0)&amp;"000",IF($E57="CATEGORÍA",VLOOKUP(J55,#REF!,7,0),$Q$1))</f>
        <v>270103001</v>
      </c>
      <c r="R57" s="122" t="str">
        <f t="shared" si="74"/>
        <v>tasa por 100 mil habitantes</v>
      </c>
      <c r="S57" s="125" t="str">
        <f t="shared" si="80"/>
        <v>Tasa por 100 mil mujeres que sufren violencia psicológica por Tipo de Violencia, para el Periodo 2012-2020.</v>
      </c>
      <c r="T57" s="125" t="str">
        <f t="shared" si="81"/>
        <v>Tasa por 100 mil mujeres que sufren violencia psicológica por Tipo de Violencia, para el Periodo 2012-2020.</v>
      </c>
      <c r="U57" s="67" t="str">
        <f t="shared" si="82"/>
        <v>Tipo de Violencia: Tarapacá</v>
      </c>
      <c r="V57" s="125" t="s">
        <v>13787</v>
      </c>
      <c r="W57" s="126" t="str">
        <f t="shared" si="83"/>
        <v>https://analytics.zoho.com/open-view/2395394000007495698?ZOHO_CRITERIA=%22Trasposicion_27.22%22.%22Valor%22%3E0.99%20and%20%22Trasposicion_27.22%22.%22Id%20Tipo%20de%20violencia%22%20%3D%201</v>
      </c>
      <c r="X57" s="122" t="str">
        <f t="shared" si="23"/>
        <v>CHL</v>
      </c>
      <c r="Y57" s="122" t="s">
        <v>10689</v>
      </c>
      <c r="Z57" s="125" t="str">
        <f t="shared" si="7"/>
        <v>Tasa por 100 mil mujeres de violencia general por comuna en la región Violencia física de acuerdo a los datos publicados por el Centro de Estudios y Análisis del Delito de Chile para el Periodo 2012-2020.</v>
      </c>
      <c r="AA57" s="127">
        <f t="shared" ref="AA57:AF57" si="112">+AA56</f>
        <v>44357</v>
      </c>
      <c r="AB57" s="122" t="str">
        <f t="shared" si="112"/>
        <v>Español</v>
      </c>
      <c r="AC57" s="122" t="str">
        <f t="shared" si="112"/>
        <v>Paula</v>
      </c>
      <c r="AD57" s="122" t="str">
        <f t="shared" si="112"/>
        <v>No Aplica</v>
      </c>
      <c r="AE57" s="122" t="str">
        <f t="shared" si="112"/>
        <v>No Aplica</v>
      </c>
      <c r="AF57" s="122" t="str">
        <f t="shared" si="112"/>
        <v>No Aplica</v>
      </c>
      <c r="AG57" s="128">
        <f>+VLOOKUP($P57,Parametros[[nombre]:[Columna1]],5,0)</f>
        <v>92</v>
      </c>
      <c r="AH57" s="128">
        <f t="shared" si="25"/>
        <v>1</v>
      </c>
      <c r="AI57" s="128">
        <f>+VLOOKUP($N57,Territorio[[nombre]:[Columna1]],7,0)</f>
        <v>38</v>
      </c>
      <c r="AJ57" s="128">
        <f>+VLOOKUP(O57,Temporalidad[[nombre]:[Columna1]],7,0)</f>
        <v>1757</v>
      </c>
      <c r="AK57" s="128">
        <f>+VLOOKUP(LEFT($D57,2),Tipo_Gráfico[[id2]:[Tipo Gráfico]],3,0)</f>
        <v>3</v>
      </c>
      <c r="AL57" s="125" t="str">
        <f t="shared" si="78"/>
        <v>Centro de Estudios y Análisis del Delito</v>
      </c>
      <c r="AM57" s="122" t="str">
        <f t="shared" si="26"/>
        <v>No Aplica</v>
      </c>
      <c r="AN57" s="122" t="str">
        <f t="shared" si="27"/>
        <v>No Aplica</v>
      </c>
      <c r="AO57" s="122" t="str">
        <f t="shared" si="28"/>
        <v>No Aplica</v>
      </c>
      <c r="AP57" s="129">
        <f>VLOOKUP($AC57,Responsables[],3,0)</f>
        <v>7</v>
      </c>
      <c r="AQ57" s="129">
        <f>VLOOKUP($R57,unidad_medida[[#All],[nombre]:[Columna1]],5,0)</f>
        <v>77</v>
      </c>
    </row>
    <row r="58" spans="1:43" ht="63.75" x14ac:dyDescent="0.25">
      <c r="A58" s="110" t="str">
        <f t="shared" si="79"/>
        <v>RP 01|FILT:Nacional| MUES:Región-Comuna-Prevalencia-Periodo-Tipo de Violencia|Tasa por 100 mil mujeres de violencia general|Año 2020|</v>
      </c>
      <c r="B58" s="111" t="s">
        <v>13899</v>
      </c>
      <c r="C58" s="112">
        <v>1</v>
      </c>
      <c r="D58" s="113" t="s">
        <v>13796</v>
      </c>
      <c r="E58" s="114" t="s">
        <v>10689</v>
      </c>
      <c r="F58" s="110" t="s">
        <v>13838</v>
      </c>
      <c r="G58" s="115" t="s">
        <v>13827</v>
      </c>
      <c r="H58" s="116"/>
      <c r="I58" s="117"/>
      <c r="J58" s="115" t="s">
        <v>13799</v>
      </c>
      <c r="K58" s="119"/>
      <c r="L58" s="119"/>
      <c r="M58" s="121" t="str">
        <f t="shared" si="3"/>
        <v>Tasa por 100 mil mujeres que sufren violencia psicológica por Nacional, para el Año 2020.</v>
      </c>
      <c r="N58" s="122" t="str">
        <f t="shared" si="0"/>
        <v>Chile</v>
      </c>
      <c r="O58" s="123" t="s">
        <v>8309</v>
      </c>
      <c r="P58" s="122" t="str">
        <f t="shared" si="9"/>
        <v>Tasa</v>
      </c>
      <c r="Q58" s="124">
        <f>+IF($E58="PRODUCTO",VLOOKUP(J56,#REF!,9,0)&amp;"000",IF($E58="CATEGORÍA",VLOOKUP(J56,#REF!,7,0),$Q$1))</f>
        <v>270103001</v>
      </c>
      <c r="R58" s="122" t="str">
        <f t="shared" si="74"/>
        <v>tasa por 100 mil habitantes</v>
      </c>
      <c r="S58" s="125" t="str">
        <f t="shared" si="80"/>
        <v>Tasa por 100 mil mujeres que sufren violencia psicológica por Nacional, para el Año 2020.</v>
      </c>
      <c r="T58" s="125" t="str">
        <f t="shared" si="81"/>
        <v>Tasa por 100 mil mujeres que sufren violencia psicológica por Nacional, para el Año 2020.</v>
      </c>
      <c r="U58" s="67" t="str">
        <f t="shared" si="82"/>
        <v>Nacional: Violencia Física General</v>
      </c>
      <c r="V58" s="125" t="s">
        <v>13787</v>
      </c>
      <c r="W58" s="126" t="str">
        <f t="shared" si="83"/>
        <v>https://analytics.zoho.com/open-view/2395394000007497124?ZOHO_CRITERIA=%22Trasposicion_27.22%22.%22Valor%22%3E0.99%20and%20%22Trasposicion_27.22%22.%22A%C3%B1o%22%20%3D%202020</v>
      </c>
      <c r="X58" s="122" t="str">
        <f t="shared" si="23"/>
        <v>CHL</v>
      </c>
      <c r="Y58" s="122" t="s">
        <v>10689</v>
      </c>
      <c r="Z58" s="125" t="str">
        <f t="shared" si="7"/>
        <v>Tasa por 100 mil mujeres de violencia general por comuna en la región Violencia física de acuerdo a los datos publicados por el Centro de Estudios y Análisis del Delito de Chile para el Año 2020.</v>
      </c>
      <c r="AA58" s="127">
        <f t="shared" ref="AA58:AF58" si="113">+AA57</f>
        <v>44357</v>
      </c>
      <c r="AB58" s="122" t="str">
        <f t="shared" si="113"/>
        <v>Español</v>
      </c>
      <c r="AC58" s="122" t="str">
        <f t="shared" si="113"/>
        <v>Paula</v>
      </c>
      <c r="AD58" s="122" t="str">
        <f t="shared" si="113"/>
        <v>No Aplica</v>
      </c>
      <c r="AE58" s="122" t="str">
        <f t="shared" si="113"/>
        <v>No Aplica</v>
      </c>
      <c r="AF58" s="122" t="str">
        <f t="shared" si="113"/>
        <v>No Aplica</v>
      </c>
      <c r="AG58" s="128">
        <f>+VLOOKUP($P58,Parametros[[nombre]:[Columna1]],5,0)</f>
        <v>92</v>
      </c>
      <c r="AH58" s="128">
        <f t="shared" si="25"/>
        <v>1</v>
      </c>
      <c r="AI58" s="128">
        <f>+VLOOKUP($N58,Territorio[[nombre]:[Columna1]],7,0)</f>
        <v>38</v>
      </c>
      <c r="AJ58" s="128">
        <f>+VLOOKUP(O58,Temporalidad[[nombre]:[Columna1]],7,0)</f>
        <v>31</v>
      </c>
      <c r="AK58" s="128">
        <f>+VLOOKUP(LEFT($D58,2),Tipo_Gráfico[[id2]:[Tipo Gráfico]],3,0)</f>
        <v>4</v>
      </c>
      <c r="AL58" s="125" t="str">
        <f t="shared" si="78"/>
        <v>Centro de Estudios y Análisis del Delito</v>
      </c>
      <c r="AM58" s="122" t="str">
        <f t="shared" si="26"/>
        <v>No Aplica</v>
      </c>
      <c r="AN58" s="122" t="str">
        <f t="shared" si="27"/>
        <v>No Aplica</v>
      </c>
      <c r="AO58" s="122" t="str">
        <f t="shared" si="28"/>
        <v>No Aplica</v>
      </c>
      <c r="AP58" s="129">
        <f>VLOOKUP($AC58,Responsables[],3,0)</f>
        <v>7</v>
      </c>
      <c r="AQ58" s="129">
        <f>VLOOKUP($R58,unidad_medida[[#All],[nombre]:[Columna1]],5,0)</f>
        <v>77</v>
      </c>
    </row>
    <row r="59" spans="1:43" ht="51" x14ac:dyDescent="0.25">
      <c r="A59" s="110" t="str">
        <f t="shared" si="79"/>
        <v>RP 02|FILT:Nacional| MUES:Región-Comuna-Prevalencia-Periodo-Tipo de Violencia|Tasa por 100 mil mujeres de violencia general|Periodo 2012-2020|</v>
      </c>
      <c r="B59" s="111" t="s">
        <v>13900</v>
      </c>
      <c r="C59" s="112">
        <v>1</v>
      </c>
      <c r="D59" s="113" t="s">
        <v>13797</v>
      </c>
      <c r="E59" s="114" t="s">
        <v>10689</v>
      </c>
      <c r="F59" s="110" t="s">
        <v>13838</v>
      </c>
      <c r="G59" s="115" t="s">
        <v>13827</v>
      </c>
      <c r="H59" s="116"/>
      <c r="I59" s="117"/>
      <c r="J59" s="115" t="s">
        <v>13799</v>
      </c>
      <c r="K59" s="119"/>
      <c r="L59" s="119"/>
      <c r="M59" s="121" t="str">
        <f t="shared" si="3"/>
        <v>Tasa por 100 mil mujeres que sufren violencia psicológica por Nacional, para el Periodo 2012-2020.</v>
      </c>
      <c r="N59" s="122" t="str">
        <f t="shared" si="0"/>
        <v>Chile</v>
      </c>
      <c r="O59" s="123" t="s">
        <v>10448</v>
      </c>
      <c r="P59" s="122" t="str">
        <f t="shared" si="9"/>
        <v>Tasa</v>
      </c>
      <c r="Q59" s="124">
        <f>+IF($E59="PRODUCTO",VLOOKUP(J57,#REF!,9,0)&amp;"000",IF($E59="CATEGORÍA",VLOOKUP(J57,#REF!,7,0),$Q$1))</f>
        <v>270103001</v>
      </c>
      <c r="R59" s="122" t="str">
        <f t="shared" si="74"/>
        <v>tasa por 100 mil habitantes</v>
      </c>
      <c r="S59" s="125" t="str">
        <f t="shared" si="80"/>
        <v>Tasa por 100 mil mujeres que sufren violencia psicológica por Nacional, para el Periodo 2012-2020.</v>
      </c>
      <c r="T59" s="125" t="str">
        <f t="shared" si="81"/>
        <v>Tasa por 100 mil mujeres que sufren violencia psicológica por Nacional, para el Periodo 2012-2020.</v>
      </c>
      <c r="U59" s="67" t="str">
        <f t="shared" si="82"/>
        <v>Nacional: Violencia física</v>
      </c>
      <c r="V59" s="125" t="s">
        <v>13787</v>
      </c>
      <c r="W59" s="126" t="str">
        <f t="shared" si="83"/>
        <v>https://analytics.zoho.com/open-view/2395394000007499357?ZOHO_CRITERIA=%22Trasposicion_27.22%22.%22Valor%22%3E0.99</v>
      </c>
      <c r="X59" s="122" t="str">
        <f t="shared" si="23"/>
        <v>CHL</v>
      </c>
      <c r="Y59" s="122" t="s">
        <v>10689</v>
      </c>
      <c r="Z59" s="125" t="str">
        <f t="shared" si="7"/>
        <v>Tasa por 100 mil mujeres de violencia general por comuna en la región Violencia física de acuerdo a los datos publicados por el Centro de Estudios y Análisis del Delito de Chile para el Periodo 2012-2020.</v>
      </c>
      <c r="AA59" s="127">
        <f t="shared" ref="AA59:AF59" si="114">+AA58</f>
        <v>44357</v>
      </c>
      <c r="AB59" s="122" t="str">
        <f t="shared" si="114"/>
        <v>Español</v>
      </c>
      <c r="AC59" s="122" t="str">
        <f t="shared" si="114"/>
        <v>Paula</v>
      </c>
      <c r="AD59" s="122" t="str">
        <f t="shared" si="114"/>
        <v>No Aplica</v>
      </c>
      <c r="AE59" s="122" t="str">
        <f t="shared" si="114"/>
        <v>No Aplica</v>
      </c>
      <c r="AF59" s="122" t="str">
        <f t="shared" si="114"/>
        <v>No Aplica</v>
      </c>
      <c r="AG59" s="128">
        <f>+VLOOKUP($P59,Parametros[[nombre]:[Columna1]],5,0)</f>
        <v>92</v>
      </c>
      <c r="AH59" s="128">
        <f t="shared" si="25"/>
        <v>1</v>
      </c>
      <c r="AI59" s="128">
        <f>+VLOOKUP($N59,Territorio[[nombre]:[Columna1]],7,0)</f>
        <v>38</v>
      </c>
      <c r="AJ59" s="128">
        <f>+VLOOKUP(O59,Temporalidad[[nombre]:[Columna1]],7,0)</f>
        <v>1757</v>
      </c>
      <c r="AK59" s="128">
        <f>+VLOOKUP(LEFT($D59,2),Tipo_Gráfico[[id2]:[Tipo Gráfico]],3,0)</f>
        <v>4</v>
      </c>
      <c r="AL59" s="125" t="str">
        <f t="shared" si="78"/>
        <v>Centro de Estudios y Análisis del Delito</v>
      </c>
      <c r="AM59" s="122" t="str">
        <f t="shared" si="26"/>
        <v>No Aplica</v>
      </c>
      <c r="AN59" s="122" t="str">
        <f t="shared" si="27"/>
        <v>No Aplica</v>
      </c>
      <c r="AO59" s="122" t="str">
        <f t="shared" si="28"/>
        <v>No Aplica</v>
      </c>
      <c r="AP59" s="129">
        <f>VLOOKUP($AC59,Responsables[],3,0)</f>
        <v>7</v>
      </c>
      <c r="AQ59" s="129">
        <f>VLOOKUP($R59,unidad_medida[[#All],[nombre]:[Columna1]],5,0)</f>
        <v>77</v>
      </c>
    </row>
  </sheetData>
  <phoneticPr fontId="9" type="noConversion"/>
  <conditionalFormatting sqref="V4:W4 O4:R4 O5:Q11 W5:W11 W14:W28 Y4:Y28 AL5:AL28 Q14:S28 R5:R13 O12:O59 V5:V59 M4:M59">
    <cfRule type="expression" dxfId="1157" priority="1053">
      <formula>$Z4="Reporte 2"</formula>
    </cfRule>
    <cfRule type="expression" dxfId="1156" priority="1054">
      <formula>$Z4="Reporte 1"</formula>
    </cfRule>
    <cfRule type="expression" dxfId="1155" priority="1055">
      <formula>$Z4="Informe 10"</formula>
    </cfRule>
    <cfRule type="expression" dxfId="1154" priority="1056">
      <formula>$Z4="Informe 9"</formula>
    </cfRule>
    <cfRule type="expression" dxfId="1153" priority="1057">
      <formula>$Z4="Informe 8"</formula>
    </cfRule>
    <cfRule type="expression" dxfId="1152" priority="1058">
      <formula>$Z4="Informe 7"</formula>
    </cfRule>
    <cfRule type="expression" dxfId="1151" priority="1059">
      <formula>$Z4="Informe 6"</formula>
    </cfRule>
    <cfRule type="expression" dxfId="1150" priority="1060">
      <formula>$Z4="Informe 5"</formula>
    </cfRule>
    <cfRule type="expression" dxfId="1149" priority="1061">
      <formula>$Z4="Informe 4"</formula>
    </cfRule>
    <cfRule type="expression" dxfId="1148" priority="1062">
      <formula>$Z4="Informe 3"</formula>
    </cfRule>
    <cfRule type="expression" dxfId="1147" priority="1063">
      <formula>$Z4="Informe 2"</formula>
    </cfRule>
    <cfRule type="expression" dxfId="1146" priority="1064">
      <formula>$Z4="Informe 1"</formula>
    </cfRule>
    <cfRule type="expression" dxfId="1145" priority="1065">
      <formula>$Z4="Gráfico 10"</formula>
    </cfRule>
    <cfRule type="expression" dxfId="1144" priority="1066">
      <formula>$Z4="Gráfico 25"</formula>
    </cfRule>
    <cfRule type="expression" dxfId="1143" priority="1067">
      <formula>$Z4="Gráfico 24"</formula>
    </cfRule>
    <cfRule type="expression" dxfId="1142" priority="1068">
      <formula>$Z4="Gráfico 23"</formula>
    </cfRule>
    <cfRule type="expression" dxfId="1141" priority="1069">
      <formula>$Z4="Gráfico 22"</formula>
    </cfRule>
    <cfRule type="expression" dxfId="1140" priority="1070">
      <formula>$Z4="Gráfico 21"</formula>
    </cfRule>
    <cfRule type="expression" dxfId="1139" priority="1071">
      <formula>$Z4="Gráfico 20"</formula>
    </cfRule>
    <cfRule type="expression" dxfId="1138" priority="1072">
      <formula>$Z4="Gráfico 18"</formula>
    </cfRule>
    <cfRule type="expression" dxfId="1137" priority="1073">
      <formula>$Z4="Gráfico 19"</formula>
    </cfRule>
    <cfRule type="expression" dxfId="1136" priority="1074">
      <formula>$Z4="Gráfico 17"</formula>
    </cfRule>
    <cfRule type="expression" dxfId="1135" priority="1075">
      <formula>$Z4="Gráfico 16"</formula>
    </cfRule>
    <cfRule type="expression" dxfId="1134" priority="1076">
      <formula>$Z4="Gráfico 15"</formula>
    </cfRule>
    <cfRule type="expression" dxfId="1133" priority="1077">
      <formula>$Z4="Gráfico 14"</formula>
    </cfRule>
    <cfRule type="expression" dxfId="1132" priority="1078">
      <formula>$Z4="Gráfico 12"</formula>
    </cfRule>
    <cfRule type="expression" dxfId="1131" priority="1079">
      <formula>$Z4="Gráfico 13"</formula>
    </cfRule>
    <cfRule type="expression" dxfId="1130" priority="1080">
      <formula>$Z4="Gráfico 11"</formula>
    </cfRule>
    <cfRule type="expression" dxfId="1129" priority="1081">
      <formula>$Z4="Gráfico 9"</formula>
    </cfRule>
    <cfRule type="expression" dxfId="1128" priority="1082">
      <formula>$Z4="Gráfico 8"</formula>
    </cfRule>
    <cfRule type="expression" dxfId="1127" priority="1083">
      <formula>$Z4="Gráfico 7"</formula>
    </cfRule>
    <cfRule type="expression" dxfId="1126" priority="1084">
      <formula>$Z4="Gráfico 6"</formula>
    </cfRule>
    <cfRule type="expression" dxfId="1125" priority="1085">
      <formula>$Z4="Gráfico 4"</formula>
    </cfRule>
    <cfRule type="expression" dxfId="1124" priority="1086">
      <formula>$Z4="Gráfico 3"</formula>
    </cfRule>
    <cfRule type="expression" dxfId="1123" priority="1087">
      <formula>$Z4="Gráfico 2"</formula>
    </cfRule>
    <cfRule type="expression" dxfId="1122" priority="1088">
      <formula>$Z4="Gráfico 1"</formula>
    </cfRule>
    <cfRule type="expression" dxfId="1121" priority="1089">
      <formula>$Z4="Gráfico 5"</formula>
    </cfRule>
  </conditionalFormatting>
  <conditionalFormatting sqref="S4:T4 S5:S13 T5:T28">
    <cfRule type="expression" dxfId="1120" priority="1016">
      <formula>$Z4="Reporte 2"</formula>
    </cfRule>
    <cfRule type="expression" dxfId="1119" priority="1017">
      <formula>$Z4="Reporte 1"</formula>
    </cfRule>
    <cfRule type="expression" dxfId="1118" priority="1018">
      <formula>$Z4="Informe 10"</formula>
    </cfRule>
    <cfRule type="expression" dxfId="1117" priority="1019">
      <formula>$Z4="Informe 9"</formula>
    </cfRule>
    <cfRule type="expression" dxfId="1116" priority="1020">
      <formula>$Z4="Informe 8"</formula>
    </cfRule>
    <cfRule type="expression" dxfId="1115" priority="1021">
      <formula>$Z4="Informe 7"</formula>
    </cfRule>
    <cfRule type="expression" dxfId="1114" priority="1022">
      <formula>$Z4="Informe 6"</formula>
    </cfRule>
    <cfRule type="expression" dxfId="1113" priority="1023">
      <formula>$Z4="Informe 5"</formula>
    </cfRule>
    <cfRule type="expression" dxfId="1112" priority="1024">
      <formula>$Z4="Informe 4"</formula>
    </cfRule>
    <cfRule type="expression" dxfId="1111" priority="1025">
      <formula>$Z4="Informe 3"</formula>
    </cfRule>
    <cfRule type="expression" dxfId="1110" priority="1026">
      <formula>$Z4="Informe 2"</formula>
    </cfRule>
    <cfRule type="expression" dxfId="1109" priority="1027">
      <formula>$Z4="Informe 1"</formula>
    </cfRule>
    <cfRule type="expression" dxfId="1108" priority="1028">
      <formula>$Z4="Gráfico 10"</formula>
    </cfRule>
    <cfRule type="expression" dxfId="1107" priority="1029">
      <formula>$Z4="Gráfico 25"</formula>
    </cfRule>
    <cfRule type="expression" dxfId="1106" priority="1030">
      <formula>$Z4="Gráfico 24"</formula>
    </cfRule>
    <cfRule type="expression" dxfId="1105" priority="1031">
      <formula>$Z4="Gráfico 23"</formula>
    </cfRule>
    <cfRule type="expression" dxfId="1104" priority="1032">
      <formula>$Z4="Gráfico 22"</formula>
    </cfRule>
    <cfRule type="expression" dxfId="1103" priority="1033">
      <formula>$Z4="Gráfico 21"</formula>
    </cfRule>
    <cfRule type="expression" dxfId="1102" priority="1034">
      <formula>$Z4="Gráfico 20"</formula>
    </cfRule>
    <cfRule type="expression" dxfId="1101" priority="1035">
      <formula>$Z4="Gráfico 18"</formula>
    </cfRule>
    <cfRule type="expression" dxfId="1100" priority="1036">
      <formula>$Z4="Gráfico 19"</formula>
    </cfRule>
    <cfRule type="expression" dxfId="1099" priority="1037">
      <formula>$Z4="Gráfico 17"</formula>
    </cfRule>
    <cfRule type="expression" dxfId="1098" priority="1038">
      <formula>$Z4="Gráfico 16"</formula>
    </cfRule>
    <cfRule type="expression" dxfId="1097" priority="1039">
      <formula>$Z4="Gráfico 15"</formula>
    </cfRule>
    <cfRule type="expression" dxfId="1096" priority="1040">
      <formula>$Z4="Gráfico 14"</formula>
    </cfRule>
    <cfRule type="expression" dxfId="1095" priority="1041">
      <formula>$Z4="Gráfico 12"</formula>
    </cfRule>
    <cfRule type="expression" dxfId="1094" priority="1042">
      <formula>$Z4="Gráfico 13"</formula>
    </cfRule>
    <cfRule type="expression" dxfId="1093" priority="1043">
      <formula>$Z4="Gráfico 11"</formula>
    </cfRule>
    <cfRule type="expression" dxfId="1092" priority="1044">
      <formula>$Z4="Gráfico 9"</formula>
    </cfRule>
    <cfRule type="expression" dxfId="1091" priority="1045">
      <formula>$Z4="Gráfico 8"</formula>
    </cfRule>
    <cfRule type="expression" dxfId="1090" priority="1046">
      <formula>$Z4="Gráfico 7"</formula>
    </cfRule>
    <cfRule type="expression" dxfId="1089" priority="1047">
      <formula>$Z4="Gráfico 6"</formula>
    </cfRule>
    <cfRule type="expression" dxfId="1088" priority="1048">
      <formula>$Z4="Gráfico 4"</formula>
    </cfRule>
    <cfRule type="expression" dxfId="1087" priority="1049">
      <formula>$Z4="Gráfico 3"</formula>
    </cfRule>
    <cfRule type="expression" dxfId="1086" priority="1050">
      <formula>$Z4="Gráfico 2"</formula>
    </cfRule>
    <cfRule type="expression" dxfId="1085" priority="1051">
      <formula>$Z4="Gráfico 1"</formula>
    </cfRule>
    <cfRule type="expression" dxfId="1084" priority="1052">
      <formula>$Z4="Gráfico 5"</formula>
    </cfRule>
  </conditionalFormatting>
  <conditionalFormatting sqref="Z4:Z59">
    <cfRule type="expression" dxfId="1083" priority="979">
      <formula>$Z4="Reporte 2"</formula>
    </cfRule>
    <cfRule type="expression" dxfId="1082" priority="980">
      <formula>$Z4="Reporte 1"</formula>
    </cfRule>
    <cfRule type="expression" dxfId="1081" priority="981">
      <formula>$Z4="Informe 10"</formula>
    </cfRule>
    <cfRule type="expression" dxfId="1080" priority="982">
      <formula>$Z4="Informe 9"</formula>
    </cfRule>
    <cfRule type="expression" dxfId="1079" priority="983">
      <formula>$Z4="Informe 8"</formula>
    </cfRule>
    <cfRule type="expression" dxfId="1078" priority="984">
      <formula>$Z4="Informe 7"</formula>
    </cfRule>
    <cfRule type="expression" dxfId="1077" priority="985">
      <formula>$Z4="Informe 6"</formula>
    </cfRule>
    <cfRule type="expression" dxfId="1076" priority="986">
      <formula>$Z4="Informe 5"</formula>
    </cfRule>
    <cfRule type="expression" dxfId="1075" priority="987">
      <formula>$Z4="Informe 4"</formula>
    </cfRule>
    <cfRule type="expression" dxfId="1074" priority="988">
      <formula>$Z4="Informe 3"</formula>
    </cfRule>
    <cfRule type="expression" dxfId="1073" priority="989">
      <formula>$Z4="Informe 2"</formula>
    </cfRule>
    <cfRule type="expression" dxfId="1072" priority="990">
      <formula>$Z4="Informe 1"</formula>
    </cfRule>
    <cfRule type="expression" dxfId="1071" priority="991">
      <formula>$Z4="Gráfico 10"</formula>
    </cfRule>
    <cfRule type="expression" dxfId="1070" priority="992">
      <formula>$Z4="Gráfico 25"</formula>
    </cfRule>
    <cfRule type="expression" dxfId="1069" priority="993">
      <formula>$Z4="Gráfico 24"</formula>
    </cfRule>
    <cfRule type="expression" dxfId="1068" priority="994">
      <formula>$Z4="Gráfico 23"</formula>
    </cfRule>
    <cfRule type="expression" dxfId="1067" priority="995">
      <formula>$Z4="Gráfico 22"</formula>
    </cfRule>
    <cfRule type="expression" dxfId="1066" priority="996">
      <formula>$Z4="Gráfico 21"</formula>
    </cfRule>
    <cfRule type="expression" dxfId="1065" priority="997">
      <formula>$Z4="Gráfico 20"</formula>
    </cfRule>
    <cfRule type="expression" dxfId="1064" priority="998">
      <formula>$Z4="Gráfico 18"</formula>
    </cfRule>
    <cfRule type="expression" dxfId="1063" priority="999">
      <formula>$Z4="Gráfico 19"</formula>
    </cfRule>
    <cfRule type="expression" dxfId="1062" priority="1000">
      <formula>$Z4="Gráfico 17"</formula>
    </cfRule>
    <cfRule type="expression" dxfId="1061" priority="1001">
      <formula>$Z4="Gráfico 16"</formula>
    </cfRule>
    <cfRule type="expression" dxfId="1060" priority="1002">
      <formula>$Z4="Gráfico 15"</formula>
    </cfRule>
    <cfRule type="expression" dxfId="1059" priority="1003">
      <formula>$Z4="Gráfico 14"</formula>
    </cfRule>
    <cfRule type="expression" dxfId="1058" priority="1004">
      <formula>$Z4="Gráfico 12"</formula>
    </cfRule>
    <cfRule type="expression" dxfId="1057" priority="1005">
      <formula>$Z4="Gráfico 13"</formula>
    </cfRule>
    <cfRule type="expression" dxfId="1056" priority="1006">
      <formula>$Z4="Gráfico 11"</formula>
    </cfRule>
    <cfRule type="expression" dxfId="1055" priority="1007">
      <formula>$Z4="Gráfico 9"</formula>
    </cfRule>
    <cfRule type="expression" dxfId="1054" priority="1008">
      <formula>$Z4="Gráfico 8"</formula>
    </cfRule>
    <cfRule type="expression" dxfId="1053" priority="1009">
      <formula>$Z4="Gráfico 7"</formula>
    </cfRule>
    <cfRule type="expression" dxfId="1052" priority="1010">
      <formula>$Z4="Gráfico 6"</formula>
    </cfRule>
    <cfRule type="expression" dxfId="1051" priority="1011">
      <formula>$Z4="Gráfico 4"</formula>
    </cfRule>
    <cfRule type="expression" dxfId="1050" priority="1012">
      <formula>$Z4="Gráfico 3"</formula>
    </cfRule>
    <cfRule type="expression" dxfId="1049" priority="1013">
      <formula>$Z4="Gráfico 2"</formula>
    </cfRule>
    <cfRule type="expression" dxfId="1048" priority="1014">
      <formula>$Z4="Gráfico 1"</formula>
    </cfRule>
    <cfRule type="expression" dxfId="1047" priority="1015">
      <formula>$Z4="Gráfico 5"</formula>
    </cfRule>
  </conditionalFormatting>
  <conditionalFormatting sqref="AL4">
    <cfRule type="expression" dxfId="1046" priority="942">
      <formula>$Z4="Reporte 2"</formula>
    </cfRule>
    <cfRule type="expression" dxfId="1045" priority="943">
      <formula>$Z4="Reporte 1"</formula>
    </cfRule>
    <cfRule type="expression" dxfId="1044" priority="944">
      <formula>$Z4="Informe 10"</formula>
    </cfRule>
    <cfRule type="expression" dxfId="1043" priority="945">
      <formula>$Z4="Informe 9"</formula>
    </cfRule>
    <cfRule type="expression" dxfId="1042" priority="946">
      <formula>$Z4="Informe 8"</formula>
    </cfRule>
    <cfRule type="expression" dxfId="1041" priority="947">
      <formula>$Z4="Informe 7"</formula>
    </cfRule>
    <cfRule type="expression" dxfId="1040" priority="948">
      <formula>$Z4="Informe 6"</formula>
    </cfRule>
    <cfRule type="expression" dxfId="1039" priority="949">
      <formula>$Z4="Informe 5"</formula>
    </cfRule>
    <cfRule type="expression" dxfId="1038" priority="950">
      <formula>$Z4="Informe 4"</formula>
    </cfRule>
    <cfRule type="expression" dxfId="1037" priority="951">
      <formula>$Z4="Informe 3"</formula>
    </cfRule>
    <cfRule type="expression" dxfId="1036" priority="952">
      <formula>$Z4="Informe 2"</formula>
    </cfRule>
    <cfRule type="expression" dxfId="1035" priority="953">
      <formula>$Z4="Informe 1"</formula>
    </cfRule>
    <cfRule type="expression" dxfId="1034" priority="954">
      <formula>$Z4="Gráfico 10"</formula>
    </cfRule>
    <cfRule type="expression" dxfId="1033" priority="955">
      <formula>$Z4="Gráfico 25"</formula>
    </cfRule>
    <cfRule type="expression" dxfId="1032" priority="956">
      <formula>$Z4="Gráfico 24"</formula>
    </cfRule>
    <cfRule type="expression" dxfId="1031" priority="957">
      <formula>$Z4="Gráfico 23"</formula>
    </cfRule>
    <cfRule type="expression" dxfId="1030" priority="958">
      <formula>$Z4="Gráfico 22"</formula>
    </cfRule>
    <cfRule type="expression" dxfId="1029" priority="959">
      <formula>$Z4="Gráfico 21"</formula>
    </cfRule>
    <cfRule type="expression" dxfId="1028" priority="960">
      <formula>$Z4="Gráfico 20"</formula>
    </cfRule>
    <cfRule type="expression" dxfId="1027" priority="961">
      <formula>$Z4="Gráfico 18"</formula>
    </cfRule>
    <cfRule type="expression" dxfId="1026" priority="962">
      <formula>$Z4="Gráfico 19"</formula>
    </cfRule>
    <cfRule type="expression" dxfId="1025" priority="963">
      <formula>$Z4="Gráfico 17"</formula>
    </cfRule>
    <cfRule type="expression" dxfId="1024" priority="964">
      <formula>$Z4="Gráfico 16"</formula>
    </cfRule>
    <cfRule type="expression" dxfId="1023" priority="965">
      <formula>$Z4="Gráfico 15"</formula>
    </cfRule>
    <cfRule type="expression" dxfId="1022" priority="966">
      <formula>$Z4="Gráfico 14"</formula>
    </cfRule>
    <cfRule type="expression" dxfId="1021" priority="967">
      <formula>$Z4="Gráfico 12"</formula>
    </cfRule>
    <cfRule type="expression" dxfId="1020" priority="968">
      <formula>$Z4="Gráfico 13"</formula>
    </cfRule>
    <cfRule type="expression" dxfId="1019" priority="969">
      <formula>$Z4="Gráfico 11"</formula>
    </cfRule>
    <cfRule type="expression" dxfId="1018" priority="970">
      <formula>$Z4="Gráfico 9"</formula>
    </cfRule>
    <cfRule type="expression" dxfId="1017" priority="971">
      <formula>$Z4="Gráfico 8"</formula>
    </cfRule>
    <cfRule type="expression" dxfId="1016" priority="972">
      <formula>$Z4="Gráfico 7"</formula>
    </cfRule>
    <cfRule type="expression" dxfId="1015" priority="973">
      <formula>$Z4="Gráfico 6"</formula>
    </cfRule>
    <cfRule type="expression" dxfId="1014" priority="974">
      <formula>$Z4="Gráfico 4"</formula>
    </cfRule>
    <cfRule type="expression" dxfId="1013" priority="975">
      <formula>$Z4="Gráfico 3"</formula>
    </cfRule>
    <cfRule type="expression" dxfId="1012" priority="976">
      <formula>$Z4="Gráfico 2"</formula>
    </cfRule>
    <cfRule type="expression" dxfId="1011" priority="977">
      <formula>$Z4="Gráfico 1"</formula>
    </cfRule>
    <cfRule type="expression" dxfId="1010" priority="978">
      <formula>$Z4="Gráfico 5"</formula>
    </cfRule>
  </conditionalFormatting>
  <conditionalFormatting sqref="K4:K11 K14:K28">
    <cfRule type="expression" dxfId="1009" priority="941">
      <formula>+LEFT(D4,2)="GR"</formula>
    </cfRule>
  </conditionalFormatting>
  <conditionalFormatting sqref="L4:L11 L14:L28">
    <cfRule type="expression" dxfId="1008" priority="940">
      <formula>+LEFT(D4,2)="GR"</formula>
    </cfRule>
  </conditionalFormatting>
  <conditionalFormatting sqref="W12 Y12 P12:Q12">
    <cfRule type="expression" dxfId="1007" priority="903">
      <formula>$Z12="Reporte 2"</formula>
    </cfRule>
    <cfRule type="expression" dxfId="1006" priority="904">
      <formula>$Z12="Reporte 1"</formula>
    </cfRule>
    <cfRule type="expression" dxfId="1005" priority="905">
      <formula>$Z12="Informe 10"</formula>
    </cfRule>
    <cfRule type="expression" dxfId="1004" priority="906">
      <formula>$Z12="Informe 9"</formula>
    </cfRule>
    <cfRule type="expression" dxfId="1003" priority="907">
      <formula>$Z12="Informe 8"</formula>
    </cfRule>
    <cfRule type="expression" dxfId="1002" priority="908">
      <formula>$Z12="Informe 7"</formula>
    </cfRule>
    <cfRule type="expression" dxfId="1001" priority="909">
      <formula>$Z12="Informe 6"</formula>
    </cfRule>
    <cfRule type="expression" dxfId="1000" priority="910">
      <formula>$Z12="Informe 5"</formula>
    </cfRule>
    <cfRule type="expression" dxfId="999" priority="911">
      <formula>$Z12="Informe 4"</formula>
    </cfRule>
    <cfRule type="expression" dxfId="998" priority="912">
      <formula>$Z12="Informe 3"</formula>
    </cfRule>
    <cfRule type="expression" dxfId="997" priority="913">
      <formula>$Z12="Informe 2"</formula>
    </cfRule>
    <cfRule type="expression" dxfId="996" priority="914">
      <formula>$Z12="Informe 1"</formula>
    </cfRule>
    <cfRule type="expression" dxfId="995" priority="915">
      <formula>$Z12="Gráfico 10"</formula>
    </cfRule>
    <cfRule type="expression" dxfId="994" priority="916">
      <formula>$Z12="Gráfico 25"</formula>
    </cfRule>
    <cfRule type="expression" dxfId="993" priority="917">
      <formula>$Z12="Gráfico 24"</formula>
    </cfRule>
    <cfRule type="expression" dxfId="992" priority="918">
      <formula>$Z12="Gráfico 23"</formula>
    </cfRule>
    <cfRule type="expression" dxfId="991" priority="919">
      <formula>$Z12="Gráfico 22"</formula>
    </cfRule>
    <cfRule type="expression" dxfId="990" priority="920">
      <formula>$Z12="Gráfico 21"</formula>
    </cfRule>
    <cfRule type="expression" dxfId="989" priority="921">
      <formula>$Z12="Gráfico 20"</formula>
    </cfRule>
    <cfRule type="expression" dxfId="988" priority="922">
      <formula>$Z12="Gráfico 18"</formula>
    </cfRule>
    <cfRule type="expression" dxfId="987" priority="923">
      <formula>$Z12="Gráfico 19"</formula>
    </cfRule>
    <cfRule type="expression" dxfId="986" priority="924">
      <formula>$Z12="Gráfico 17"</formula>
    </cfRule>
    <cfRule type="expression" dxfId="985" priority="925">
      <formula>$Z12="Gráfico 16"</formula>
    </cfRule>
    <cfRule type="expression" dxfId="984" priority="926">
      <formula>$Z12="Gráfico 15"</formula>
    </cfRule>
    <cfRule type="expression" dxfId="983" priority="927">
      <formula>$Z12="Gráfico 14"</formula>
    </cfRule>
    <cfRule type="expression" dxfId="982" priority="928">
      <formula>$Z12="Gráfico 12"</formula>
    </cfRule>
    <cfRule type="expression" dxfId="981" priority="929">
      <formula>$Z12="Gráfico 13"</formula>
    </cfRule>
    <cfRule type="expression" dxfId="980" priority="930">
      <formula>$Z12="Gráfico 11"</formula>
    </cfRule>
    <cfRule type="expression" dxfId="979" priority="931">
      <formula>$Z12="Gráfico 9"</formula>
    </cfRule>
    <cfRule type="expression" dxfId="978" priority="932">
      <formula>$Z12="Gráfico 8"</formula>
    </cfRule>
    <cfRule type="expression" dxfId="977" priority="933">
      <formula>$Z12="Gráfico 7"</formula>
    </cfRule>
    <cfRule type="expression" dxfId="976" priority="934">
      <formula>$Z12="Gráfico 6"</formula>
    </cfRule>
    <cfRule type="expression" dxfId="975" priority="935">
      <formula>$Z12="Gráfico 4"</formula>
    </cfRule>
    <cfRule type="expression" dxfId="974" priority="936">
      <formula>$Z12="Gráfico 3"</formula>
    </cfRule>
    <cfRule type="expression" dxfId="973" priority="937">
      <formula>$Z12="Gráfico 2"</formula>
    </cfRule>
    <cfRule type="expression" dxfId="972" priority="938">
      <formula>$Z12="Gráfico 1"</formula>
    </cfRule>
    <cfRule type="expression" dxfId="971" priority="939">
      <formula>$Z12="Gráfico 5"</formula>
    </cfRule>
  </conditionalFormatting>
  <conditionalFormatting sqref="K12">
    <cfRule type="expression" dxfId="970" priority="902">
      <formula>+LEFT(D12,2)="GR"</formula>
    </cfRule>
  </conditionalFormatting>
  <conditionalFormatting sqref="L12">
    <cfRule type="expression" dxfId="969" priority="901">
      <formula>+LEFT(D12,2)="GR"</formula>
    </cfRule>
  </conditionalFormatting>
  <conditionalFormatting sqref="W13 Y13 P13:Q13">
    <cfRule type="expression" dxfId="968" priority="864">
      <formula>$Z13="Reporte 2"</formula>
    </cfRule>
    <cfRule type="expression" dxfId="967" priority="865">
      <formula>$Z13="Reporte 1"</formula>
    </cfRule>
    <cfRule type="expression" dxfId="966" priority="866">
      <formula>$Z13="Informe 10"</formula>
    </cfRule>
    <cfRule type="expression" dxfId="965" priority="867">
      <formula>$Z13="Informe 9"</formula>
    </cfRule>
    <cfRule type="expression" dxfId="964" priority="868">
      <formula>$Z13="Informe 8"</formula>
    </cfRule>
    <cfRule type="expression" dxfId="963" priority="869">
      <formula>$Z13="Informe 7"</formula>
    </cfRule>
    <cfRule type="expression" dxfId="962" priority="870">
      <formula>$Z13="Informe 6"</formula>
    </cfRule>
    <cfRule type="expression" dxfId="961" priority="871">
      <formula>$Z13="Informe 5"</formula>
    </cfRule>
    <cfRule type="expression" dxfId="960" priority="872">
      <formula>$Z13="Informe 4"</formula>
    </cfRule>
    <cfRule type="expression" dxfId="959" priority="873">
      <formula>$Z13="Informe 3"</formula>
    </cfRule>
    <cfRule type="expression" dxfId="958" priority="874">
      <formula>$Z13="Informe 2"</formula>
    </cfRule>
    <cfRule type="expression" dxfId="957" priority="875">
      <formula>$Z13="Informe 1"</formula>
    </cfRule>
    <cfRule type="expression" dxfId="956" priority="876">
      <formula>$Z13="Gráfico 10"</formula>
    </cfRule>
    <cfRule type="expression" dxfId="955" priority="877">
      <formula>$Z13="Gráfico 25"</formula>
    </cfRule>
    <cfRule type="expression" dxfId="954" priority="878">
      <formula>$Z13="Gráfico 24"</formula>
    </cfRule>
    <cfRule type="expression" dxfId="953" priority="879">
      <formula>$Z13="Gráfico 23"</formula>
    </cfRule>
    <cfRule type="expression" dxfId="952" priority="880">
      <formula>$Z13="Gráfico 22"</formula>
    </cfRule>
    <cfRule type="expression" dxfId="951" priority="881">
      <formula>$Z13="Gráfico 21"</formula>
    </cfRule>
    <cfRule type="expression" dxfId="950" priority="882">
      <formula>$Z13="Gráfico 20"</formula>
    </cfRule>
    <cfRule type="expression" dxfId="949" priority="883">
      <formula>$Z13="Gráfico 18"</formula>
    </cfRule>
    <cfRule type="expression" dxfId="948" priority="884">
      <formula>$Z13="Gráfico 19"</formula>
    </cfRule>
    <cfRule type="expression" dxfId="947" priority="885">
      <formula>$Z13="Gráfico 17"</formula>
    </cfRule>
    <cfRule type="expression" dxfId="946" priority="886">
      <formula>$Z13="Gráfico 16"</formula>
    </cfRule>
    <cfRule type="expression" dxfId="945" priority="887">
      <formula>$Z13="Gráfico 15"</formula>
    </cfRule>
    <cfRule type="expression" dxfId="944" priority="888">
      <formula>$Z13="Gráfico 14"</formula>
    </cfRule>
    <cfRule type="expression" dxfId="943" priority="889">
      <formula>$Z13="Gráfico 12"</formula>
    </cfRule>
    <cfRule type="expression" dxfId="942" priority="890">
      <formula>$Z13="Gráfico 13"</formula>
    </cfRule>
    <cfRule type="expression" dxfId="941" priority="891">
      <formula>$Z13="Gráfico 11"</formula>
    </cfRule>
    <cfRule type="expression" dxfId="940" priority="892">
      <formula>$Z13="Gráfico 9"</formula>
    </cfRule>
    <cfRule type="expression" dxfId="939" priority="893">
      <formula>$Z13="Gráfico 8"</formula>
    </cfRule>
    <cfRule type="expression" dxfId="938" priority="894">
      <formula>$Z13="Gráfico 7"</formula>
    </cfRule>
    <cfRule type="expression" dxfId="937" priority="895">
      <formula>$Z13="Gráfico 6"</formula>
    </cfRule>
    <cfRule type="expression" dxfId="936" priority="896">
      <formula>$Z13="Gráfico 4"</formula>
    </cfRule>
    <cfRule type="expression" dxfId="935" priority="897">
      <formula>$Z13="Gráfico 3"</formula>
    </cfRule>
    <cfRule type="expression" dxfId="934" priority="898">
      <formula>$Z13="Gráfico 2"</formula>
    </cfRule>
    <cfRule type="expression" dxfId="933" priority="899">
      <formula>$Z13="Gráfico 1"</formula>
    </cfRule>
    <cfRule type="expression" dxfId="932" priority="900">
      <formula>$Z13="Gráfico 5"</formula>
    </cfRule>
  </conditionalFormatting>
  <conditionalFormatting sqref="K13">
    <cfRule type="expression" dxfId="931" priority="863">
      <formula>+LEFT(D13,2)="GR"</formula>
    </cfRule>
  </conditionalFormatting>
  <conditionalFormatting sqref="L13">
    <cfRule type="expression" dxfId="930" priority="862">
      <formula>+LEFT(D13,2)="GR"</formula>
    </cfRule>
  </conditionalFormatting>
  <conditionalFormatting sqref="P14:P28">
    <cfRule type="expression" dxfId="929" priority="825">
      <formula>$Z14="Reporte 2"</formula>
    </cfRule>
    <cfRule type="expression" dxfId="928" priority="826">
      <formula>$Z14="Reporte 1"</formula>
    </cfRule>
    <cfRule type="expression" dxfId="927" priority="827">
      <formula>$Z14="Informe 10"</formula>
    </cfRule>
    <cfRule type="expression" dxfId="926" priority="828">
      <formula>$Z14="Informe 9"</formula>
    </cfRule>
    <cfRule type="expression" dxfId="925" priority="829">
      <formula>$Z14="Informe 8"</formula>
    </cfRule>
    <cfRule type="expression" dxfId="924" priority="830">
      <formula>$Z14="Informe 7"</formula>
    </cfRule>
    <cfRule type="expression" dxfId="923" priority="831">
      <formula>$Z14="Informe 6"</formula>
    </cfRule>
    <cfRule type="expression" dxfId="922" priority="832">
      <formula>$Z14="Informe 5"</formula>
    </cfRule>
    <cfRule type="expression" dxfId="921" priority="833">
      <formula>$Z14="Informe 4"</formula>
    </cfRule>
    <cfRule type="expression" dxfId="920" priority="834">
      <formula>$Z14="Informe 3"</formula>
    </cfRule>
    <cfRule type="expression" dxfId="919" priority="835">
      <formula>$Z14="Informe 2"</formula>
    </cfRule>
    <cfRule type="expression" dxfId="918" priority="836">
      <formula>$Z14="Informe 1"</formula>
    </cfRule>
    <cfRule type="expression" dxfId="917" priority="837">
      <formula>$Z14="Gráfico 10"</formula>
    </cfRule>
    <cfRule type="expression" dxfId="916" priority="838">
      <formula>$Z14="Gráfico 25"</formula>
    </cfRule>
    <cfRule type="expression" dxfId="915" priority="839">
      <formula>$Z14="Gráfico 24"</formula>
    </cfRule>
    <cfRule type="expression" dxfId="914" priority="840">
      <formula>$Z14="Gráfico 23"</formula>
    </cfRule>
    <cfRule type="expression" dxfId="913" priority="841">
      <formula>$Z14="Gráfico 22"</formula>
    </cfRule>
    <cfRule type="expression" dxfId="912" priority="842">
      <formula>$Z14="Gráfico 21"</formula>
    </cfRule>
    <cfRule type="expression" dxfId="911" priority="843">
      <formula>$Z14="Gráfico 20"</formula>
    </cfRule>
    <cfRule type="expression" dxfId="910" priority="844">
      <formula>$Z14="Gráfico 18"</formula>
    </cfRule>
    <cfRule type="expression" dxfId="909" priority="845">
      <formula>$Z14="Gráfico 19"</formula>
    </cfRule>
    <cfRule type="expression" dxfId="908" priority="846">
      <formula>$Z14="Gráfico 17"</formula>
    </cfRule>
    <cfRule type="expression" dxfId="907" priority="847">
      <formula>$Z14="Gráfico 16"</formula>
    </cfRule>
    <cfRule type="expression" dxfId="906" priority="848">
      <formula>$Z14="Gráfico 15"</formula>
    </cfRule>
    <cfRule type="expression" dxfId="905" priority="849">
      <formula>$Z14="Gráfico 14"</formula>
    </cfRule>
    <cfRule type="expression" dxfId="904" priority="850">
      <formula>$Z14="Gráfico 12"</formula>
    </cfRule>
    <cfRule type="expression" dxfId="903" priority="851">
      <formula>$Z14="Gráfico 13"</formula>
    </cfRule>
    <cfRule type="expression" dxfId="902" priority="852">
      <formula>$Z14="Gráfico 11"</formula>
    </cfRule>
    <cfRule type="expression" dxfId="901" priority="853">
      <formula>$Z14="Gráfico 9"</formula>
    </cfRule>
    <cfRule type="expression" dxfId="900" priority="854">
      <formula>$Z14="Gráfico 8"</formula>
    </cfRule>
    <cfRule type="expression" dxfId="899" priority="855">
      <formula>$Z14="Gráfico 7"</formula>
    </cfRule>
    <cfRule type="expression" dxfId="898" priority="856">
      <formula>$Z14="Gráfico 6"</formula>
    </cfRule>
    <cfRule type="expression" dxfId="897" priority="857">
      <formula>$Z14="Gráfico 4"</formula>
    </cfRule>
    <cfRule type="expression" dxfId="896" priority="858">
      <formula>$Z14="Gráfico 3"</formula>
    </cfRule>
    <cfRule type="expression" dxfId="895" priority="859">
      <formula>$Z14="Gráfico 2"</formula>
    </cfRule>
    <cfRule type="expression" dxfId="894" priority="860">
      <formula>$Z14="Gráfico 1"</formula>
    </cfRule>
    <cfRule type="expression" dxfId="893" priority="861">
      <formula>$Z14="Gráfico 5"</formula>
    </cfRule>
  </conditionalFormatting>
  <conditionalFormatting sqref="O12:O13">
    <cfRule type="expression" dxfId="892" priority="788">
      <formula>$Z12="Reporte 2"</formula>
    </cfRule>
    <cfRule type="expression" dxfId="891" priority="789">
      <formula>$Z12="Reporte 1"</formula>
    </cfRule>
    <cfRule type="expression" dxfId="890" priority="790">
      <formula>$Z12="Informe 10"</formula>
    </cfRule>
    <cfRule type="expression" dxfId="889" priority="791">
      <formula>$Z12="Informe 9"</formula>
    </cfRule>
    <cfRule type="expression" dxfId="888" priority="792">
      <formula>$Z12="Informe 8"</formula>
    </cfRule>
    <cfRule type="expression" dxfId="887" priority="793">
      <formula>$Z12="Informe 7"</formula>
    </cfRule>
    <cfRule type="expression" dxfId="886" priority="794">
      <formula>$Z12="Informe 6"</formula>
    </cfRule>
    <cfRule type="expression" dxfId="885" priority="795">
      <formula>$Z12="Informe 5"</formula>
    </cfRule>
    <cfRule type="expression" dxfId="884" priority="796">
      <formula>$Z12="Informe 4"</formula>
    </cfRule>
    <cfRule type="expression" dxfId="883" priority="797">
      <formula>$Z12="Informe 3"</formula>
    </cfRule>
    <cfRule type="expression" dxfId="882" priority="798">
      <formula>$Z12="Informe 2"</formula>
    </cfRule>
    <cfRule type="expression" dxfId="881" priority="799">
      <formula>$Z12="Informe 1"</formula>
    </cfRule>
    <cfRule type="expression" dxfId="880" priority="800">
      <formula>$Z12="Gráfico 10"</formula>
    </cfRule>
    <cfRule type="expression" dxfId="879" priority="801">
      <formula>$Z12="Gráfico 25"</formula>
    </cfRule>
    <cfRule type="expression" dxfId="878" priority="802">
      <formula>$Z12="Gráfico 24"</formula>
    </cfRule>
    <cfRule type="expression" dxfId="877" priority="803">
      <formula>$Z12="Gráfico 23"</formula>
    </cfRule>
    <cfRule type="expression" dxfId="876" priority="804">
      <formula>$Z12="Gráfico 22"</formula>
    </cfRule>
    <cfRule type="expression" dxfId="875" priority="805">
      <formula>$Z12="Gráfico 21"</formula>
    </cfRule>
    <cfRule type="expression" dxfId="874" priority="806">
      <formula>$Z12="Gráfico 20"</formula>
    </cfRule>
    <cfRule type="expression" dxfId="873" priority="807">
      <formula>$Z12="Gráfico 18"</formula>
    </cfRule>
    <cfRule type="expression" dxfId="872" priority="808">
      <formula>$Z12="Gráfico 19"</formula>
    </cfRule>
    <cfRule type="expression" dxfId="871" priority="809">
      <formula>$Z12="Gráfico 17"</formula>
    </cfRule>
    <cfRule type="expression" dxfId="870" priority="810">
      <formula>$Z12="Gráfico 16"</formula>
    </cfRule>
    <cfRule type="expression" dxfId="869" priority="811">
      <formula>$Z12="Gráfico 15"</formula>
    </cfRule>
    <cfRule type="expression" dxfId="868" priority="812">
      <formula>$Z12="Gráfico 14"</formula>
    </cfRule>
    <cfRule type="expression" dxfId="867" priority="813">
      <formula>$Z12="Gráfico 12"</formula>
    </cfRule>
    <cfRule type="expression" dxfId="866" priority="814">
      <formula>$Z12="Gráfico 13"</formula>
    </cfRule>
    <cfRule type="expression" dxfId="865" priority="815">
      <formula>$Z12="Gráfico 11"</formula>
    </cfRule>
    <cfRule type="expression" dxfId="864" priority="816">
      <formula>$Z12="Gráfico 9"</formula>
    </cfRule>
    <cfRule type="expression" dxfId="863" priority="817">
      <formula>$Z12="Gráfico 8"</formula>
    </cfRule>
    <cfRule type="expression" dxfId="862" priority="818">
      <formula>$Z12="Gráfico 7"</formula>
    </cfRule>
    <cfRule type="expression" dxfId="861" priority="819">
      <formula>$Z12="Gráfico 6"</formula>
    </cfRule>
    <cfRule type="expression" dxfId="860" priority="820">
      <formula>$Z12="Gráfico 4"</formula>
    </cfRule>
    <cfRule type="expression" dxfId="859" priority="821">
      <formula>$Z12="Gráfico 3"</formula>
    </cfRule>
    <cfRule type="expression" dxfId="858" priority="822">
      <formula>$Z12="Gráfico 2"</formula>
    </cfRule>
    <cfRule type="expression" dxfId="857" priority="823">
      <formula>$Z12="Gráfico 1"</formula>
    </cfRule>
    <cfRule type="expression" dxfId="856" priority="824">
      <formula>$Z12="Gráfico 5"</formula>
    </cfRule>
  </conditionalFormatting>
  <conditionalFormatting sqref="Y24">
    <cfRule type="expression" dxfId="855" priority="677">
      <formula>$Z24="Reporte 2"</formula>
    </cfRule>
    <cfRule type="expression" dxfId="854" priority="678">
      <formula>$Z24="Reporte 1"</formula>
    </cfRule>
    <cfRule type="expression" dxfId="853" priority="679">
      <formula>$Z24="Informe 10"</formula>
    </cfRule>
    <cfRule type="expression" dxfId="852" priority="680">
      <formula>$Z24="Informe 9"</formula>
    </cfRule>
    <cfRule type="expression" dxfId="851" priority="681">
      <formula>$Z24="Informe 8"</formula>
    </cfRule>
    <cfRule type="expression" dxfId="850" priority="682">
      <formula>$Z24="Informe 7"</formula>
    </cfRule>
    <cfRule type="expression" dxfId="849" priority="683">
      <formula>$Z24="Informe 6"</formula>
    </cfRule>
    <cfRule type="expression" dxfId="848" priority="684">
      <formula>$Z24="Informe 5"</formula>
    </cfRule>
    <cfRule type="expression" dxfId="847" priority="685">
      <formula>$Z24="Informe 4"</formula>
    </cfRule>
    <cfRule type="expression" dxfId="846" priority="686">
      <formula>$Z24="Informe 3"</formula>
    </cfRule>
    <cfRule type="expression" dxfId="845" priority="687">
      <formula>$Z24="Informe 2"</formula>
    </cfRule>
    <cfRule type="expression" dxfId="844" priority="688">
      <formula>$Z24="Informe 1"</formula>
    </cfRule>
    <cfRule type="expression" dxfId="843" priority="689">
      <formula>$Z24="Gráfico 10"</formula>
    </cfRule>
    <cfRule type="expression" dxfId="842" priority="690">
      <formula>$Z24="Gráfico 25"</formula>
    </cfRule>
    <cfRule type="expression" dxfId="841" priority="691">
      <formula>$Z24="Gráfico 24"</formula>
    </cfRule>
    <cfRule type="expression" dxfId="840" priority="692">
      <formula>$Z24="Gráfico 23"</formula>
    </cfRule>
    <cfRule type="expression" dxfId="839" priority="693">
      <formula>$Z24="Gráfico 22"</formula>
    </cfRule>
    <cfRule type="expression" dxfId="838" priority="694">
      <formula>$Z24="Gráfico 21"</formula>
    </cfRule>
    <cfRule type="expression" dxfId="837" priority="695">
      <formula>$Z24="Gráfico 20"</formula>
    </cfRule>
    <cfRule type="expression" dxfId="836" priority="696">
      <formula>$Z24="Gráfico 18"</formula>
    </cfRule>
    <cfRule type="expression" dxfId="835" priority="697">
      <formula>$Z24="Gráfico 19"</formula>
    </cfRule>
    <cfRule type="expression" dxfId="834" priority="698">
      <formula>$Z24="Gráfico 17"</formula>
    </cfRule>
    <cfRule type="expression" dxfId="833" priority="699">
      <formula>$Z24="Gráfico 16"</formula>
    </cfRule>
    <cfRule type="expression" dxfId="832" priority="700">
      <formula>$Z24="Gráfico 15"</formula>
    </cfRule>
    <cfRule type="expression" dxfId="831" priority="701">
      <formula>$Z24="Gráfico 14"</formula>
    </cfRule>
    <cfRule type="expression" dxfId="830" priority="702">
      <formula>$Z24="Gráfico 12"</formula>
    </cfRule>
    <cfRule type="expression" dxfId="829" priority="703">
      <formula>$Z24="Gráfico 13"</formula>
    </cfRule>
    <cfRule type="expression" dxfId="828" priority="704">
      <formula>$Z24="Gráfico 11"</formula>
    </cfRule>
    <cfRule type="expression" dxfId="827" priority="705">
      <formula>$Z24="Gráfico 9"</formula>
    </cfRule>
    <cfRule type="expression" dxfId="826" priority="706">
      <formula>$Z24="Gráfico 8"</formula>
    </cfRule>
    <cfRule type="expression" dxfId="825" priority="707">
      <formula>$Z24="Gráfico 7"</formula>
    </cfRule>
    <cfRule type="expression" dxfId="824" priority="708">
      <formula>$Z24="Gráfico 6"</formula>
    </cfRule>
    <cfRule type="expression" dxfId="823" priority="709">
      <formula>$Z24="Gráfico 4"</formula>
    </cfRule>
    <cfRule type="expression" dxfId="822" priority="710">
      <formula>$Z24="Gráfico 3"</formula>
    </cfRule>
    <cfRule type="expression" dxfId="821" priority="711">
      <formula>$Z24="Gráfico 2"</formula>
    </cfRule>
    <cfRule type="expression" dxfId="820" priority="712">
      <formula>$Z24="Gráfico 1"</formula>
    </cfRule>
    <cfRule type="expression" dxfId="819" priority="713">
      <formula>$Z24="Gráfico 5"</formula>
    </cfRule>
  </conditionalFormatting>
  <conditionalFormatting sqref="Y23">
    <cfRule type="expression" dxfId="818" priority="714">
      <formula>$Z23="Reporte 2"</formula>
    </cfRule>
    <cfRule type="expression" dxfId="817" priority="715">
      <formula>$Z23="Reporte 1"</formula>
    </cfRule>
    <cfRule type="expression" dxfId="816" priority="716">
      <formula>$Z23="Informe 10"</formula>
    </cfRule>
    <cfRule type="expression" dxfId="815" priority="717">
      <formula>$Z23="Informe 9"</formula>
    </cfRule>
    <cfRule type="expression" dxfId="814" priority="718">
      <formula>$Z23="Informe 8"</formula>
    </cfRule>
    <cfRule type="expression" dxfId="813" priority="719">
      <formula>$Z23="Informe 7"</formula>
    </cfRule>
    <cfRule type="expression" dxfId="812" priority="720">
      <formula>$Z23="Informe 6"</formula>
    </cfRule>
    <cfRule type="expression" dxfId="811" priority="721">
      <formula>$Z23="Informe 5"</formula>
    </cfRule>
    <cfRule type="expression" dxfId="810" priority="722">
      <formula>$Z23="Informe 4"</formula>
    </cfRule>
    <cfRule type="expression" dxfId="809" priority="723">
      <formula>$Z23="Informe 3"</formula>
    </cfRule>
    <cfRule type="expression" dxfId="808" priority="724">
      <formula>$Z23="Informe 2"</formula>
    </cfRule>
    <cfRule type="expression" dxfId="807" priority="725">
      <formula>$Z23="Informe 1"</formula>
    </cfRule>
    <cfRule type="expression" dxfId="806" priority="726">
      <formula>$Z23="Gráfico 10"</formula>
    </cfRule>
    <cfRule type="expression" dxfId="805" priority="727">
      <formula>$Z23="Gráfico 25"</formula>
    </cfRule>
    <cfRule type="expression" dxfId="804" priority="728">
      <formula>$Z23="Gráfico 24"</formula>
    </cfRule>
    <cfRule type="expression" dxfId="803" priority="729">
      <formula>$Z23="Gráfico 23"</formula>
    </cfRule>
    <cfRule type="expression" dxfId="802" priority="730">
      <formula>$Z23="Gráfico 22"</formula>
    </cfRule>
    <cfRule type="expression" dxfId="801" priority="731">
      <formula>$Z23="Gráfico 21"</formula>
    </cfRule>
    <cfRule type="expression" dxfId="800" priority="732">
      <formula>$Z23="Gráfico 20"</formula>
    </cfRule>
    <cfRule type="expression" dxfId="799" priority="733">
      <formula>$Z23="Gráfico 18"</formula>
    </cfRule>
    <cfRule type="expression" dxfId="798" priority="734">
      <formula>$Z23="Gráfico 19"</formula>
    </cfRule>
    <cfRule type="expression" dxfId="797" priority="735">
      <formula>$Z23="Gráfico 17"</formula>
    </cfRule>
    <cfRule type="expression" dxfId="796" priority="736">
      <formula>$Z23="Gráfico 16"</formula>
    </cfRule>
    <cfRule type="expression" dxfId="795" priority="737">
      <formula>$Z23="Gráfico 15"</formula>
    </cfRule>
    <cfRule type="expression" dxfId="794" priority="738">
      <formula>$Z23="Gráfico 14"</formula>
    </cfRule>
    <cfRule type="expression" dxfId="793" priority="739">
      <formula>$Z23="Gráfico 12"</formula>
    </cfRule>
    <cfRule type="expression" dxfId="792" priority="740">
      <formula>$Z23="Gráfico 13"</formula>
    </cfRule>
    <cfRule type="expression" dxfId="791" priority="741">
      <formula>$Z23="Gráfico 11"</formula>
    </cfRule>
    <cfRule type="expression" dxfId="790" priority="742">
      <formula>$Z23="Gráfico 9"</formula>
    </cfRule>
    <cfRule type="expression" dxfId="789" priority="743">
      <formula>$Z23="Gráfico 8"</formula>
    </cfRule>
    <cfRule type="expression" dxfId="788" priority="744">
      <formula>$Z23="Gráfico 7"</formula>
    </cfRule>
    <cfRule type="expression" dxfId="787" priority="745">
      <formula>$Z23="Gráfico 6"</formula>
    </cfRule>
    <cfRule type="expression" dxfId="786" priority="746">
      <formula>$Z23="Gráfico 4"</formula>
    </cfRule>
    <cfRule type="expression" dxfId="785" priority="747">
      <formula>$Z23="Gráfico 3"</formula>
    </cfRule>
    <cfRule type="expression" dxfId="784" priority="748">
      <formula>$Z23="Gráfico 2"</formula>
    </cfRule>
    <cfRule type="expression" dxfId="783" priority="749">
      <formula>$Z23="Gráfico 1"</formula>
    </cfRule>
    <cfRule type="expression" dxfId="782" priority="750">
      <formula>$Z23="Gráfico 5"</formula>
    </cfRule>
  </conditionalFormatting>
  <conditionalFormatting sqref="T29:T31">
    <cfRule type="expression" dxfId="781" priority="603">
      <formula>$Z29="Reporte 2"</formula>
    </cfRule>
    <cfRule type="expression" dxfId="780" priority="604">
      <formula>$Z29="Reporte 1"</formula>
    </cfRule>
    <cfRule type="expression" dxfId="779" priority="605">
      <formula>$Z29="Informe 10"</formula>
    </cfRule>
    <cfRule type="expression" dxfId="778" priority="606">
      <formula>$Z29="Informe 9"</formula>
    </cfRule>
    <cfRule type="expression" dxfId="777" priority="607">
      <formula>$Z29="Informe 8"</formula>
    </cfRule>
    <cfRule type="expression" dxfId="776" priority="608">
      <formula>$Z29="Informe 7"</formula>
    </cfRule>
    <cfRule type="expression" dxfId="775" priority="609">
      <formula>$Z29="Informe 6"</formula>
    </cfRule>
    <cfRule type="expression" dxfId="774" priority="610">
      <formula>$Z29="Informe 5"</formula>
    </cfRule>
    <cfRule type="expression" dxfId="773" priority="611">
      <formula>$Z29="Informe 4"</formula>
    </cfRule>
    <cfRule type="expression" dxfId="772" priority="612">
      <formula>$Z29="Informe 3"</formula>
    </cfRule>
    <cfRule type="expression" dxfId="771" priority="613">
      <formula>$Z29="Informe 2"</formula>
    </cfRule>
    <cfRule type="expression" dxfId="770" priority="614">
      <formula>$Z29="Informe 1"</formula>
    </cfRule>
    <cfRule type="expression" dxfId="769" priority="615">
      <formula>$Z29="Gráfico 10"</formula>
    </cfRule>
    <cfRule type="expression" dxfId="768" priority="616">
      <formula>$Z29="Gráfico 25"</formula>
    </cfRule>
    <cfRule type="expression" dxfId="767" priority="617">
      <formula>$Z29="Gráfico 24"</formula>
    </cfRule>
    <cfRule type="expression" dxfId="766" priority="618">
      <formula>$Z29="Gráfico 23"</formula>
    </cfRule>
    <cfRule type="expression" dxfId="765" priority="619">
      <formula>$Z29="Gráfico 22"</formula>
    </cfRule>
    <cfRule type="expression" dxfId="764" priority="620">
      <formula>$Z29="Gráfico 21"</formula>
    </cfRule>
    <cfRule type="expression" dxfId="763" priority="621">
      <formula>$Z29="Gráfico 20"</formula>
    </cfRule>
    <cfRule type="expression" dxfId="762" priority="622">
      <formula>$Z29="Gráfico 18"</formula>
    </cfRule>
    <cfRule type="expression" dxfId="761" priority="623">
      <formula>$Z29="Gráfico 19"</formula>
    </cfRule>
    <cfRule type="expression" dxfId="760" priority="624">
      <formula>$Z29="Gráfico 17"</formula>
    </cfRule>
    <cfRule type="expression" dxfId="759" priority="625">
      <formula>$Z29="Gráfico 16"</formula>
    </cfRule>
    <cfRule type="expression" dxfId="758" priority="626">
      <formula>$Z29="Gráfico 15"</formula>
    </cfRule>
    <cfRule type="expression" dxfId="757" priority="627">
      <formula>$Z29="Gráfico 14"</formula>
    </cfRule>
    <cfRule type="expression" dxfId="756" priority="628">
      <formula>$Z29="Gráfico 12"</formula>
    </cfRule>
    <cfRule type="expression" dxfId="755" priority="629">
      <formula>$Z29="Gráfico 13"</formula>
    </cfRule>
    <cfRule type="expression" dxfId="754" priority="630">
      <formula>$Z29="Gráfico 11"</formula>
    </cfRule>
    <cfRule type="expression" dxfId="753" priority="631">
      <formula>$Z29="Gráfico 9"</formula>
    </cfRule>
    <cfRule type="expression" dxfId="752" priority="632">
      <formula>$Z29="Gráfico 8"</formula>
    </cfRule>
    <cfRule type="expression" dxfId="751" priority="633">
      <formula>$Z29="Gráfico 7"</formula>
    </cfRule>
    <cfRule type="expression" dxfId="750" priority="634">
      <formula>$Z29="Gráfico 6"</formula>
    </cfRule>
    <cfRule type="expression" dxfId="749" priority="635">
      <formula>$Z29="Gráfico 4"</formula>
    </cfRule>
    <cfRule type="expression" dxfId="748" priority="636">
      <formula>$Z29="Gráfico 3"</formula>
    </cfRule>
    <cfRule type="expression" dxfId="747" priority="637">
      <formula>$Z29="Gráfico 2"</formula>
    </cfRule>
    <cfRule type="expression" dxfId="746" priority="638">
      <formula>$Z29="Gráfico 1"</formula>
    </cfRule>
    <cfRule type="expression" dxfId="745" priority="639">
      <formula>$Z29="Gráfico 5"</formula>
    </cfRule>
  </conditionalFormatting>
  <conditionalFormatting sqref="V29:W31 Y29:Y31 AL29:AL31 Q29:S31">
    <cfRule type="expression" dxfId="744" priority="640">
      <formula>$Z29="Reporte 2"</formula>
    </cfRule>
    <cfRule type="expression" dxfId="743" priority="641">
      <formula>$Z29="Reporte 1"</formula>
    </cfRule>
    <cfRule type="expression" dxfId="742" priority="642">
      <formula>$Z29="Informe 10"</formula>
    </cfRule>
    <cfRule type="expression" dxfId="741" priority="643">
      <formula>$Z29="Informe 9"</formula>
    </cfRule>
    <cfRule type="expression" dxfId="740" priority="644">
      <formula>$Z29="Informe 8"</formula>
    </cfRule>
    <cfRule type="expression" dxfId="739" priority="645">
      <formula>$Z29="Informe 7"</formula>
    </cfRule>
    <cfRule type="expression" dxfId="738" priority="646">
      <formula>$Z29="Informe 6"</formula>
    </cfRule>
    <cfRule type="expression" dxfId="737" priority="647">
      <formula>$Z29="Informe 5"</formula>
    </cfRule>
    <cfRule type="expression" dxfId="736" priority="648">
      <formula>$Z29="Informe 4"</formula>
    </cfRule>
    <cfRule type="expression" dxfId="735" priority="649">
      <formula>$Z29="Informe 3"</formula>
    </cfRule>
    <cfRule type="expression" dxfId="734" priority="650">
      <formula>$Z29="Informe 2"</formula>
    </cfRule>
    <cfRule type="expression" dxfId="733" priority="651">
      <formula>$Z29="Informe 1"</formula>
    </cfRule>
    <cfRule type="expression" dxfId="732" priority="652">
      <formula>$Z29="Gráfico 10"</formula>
    </cfRule>
    <cfRule type="expression" dxfId="731" priority="653">
      <formula>$Z29="Gráfico 25"</formula>
    </cfRule>
    <cfRule type="expression" dxfId="730" priority="654">
      <formula>$Z29="Gráfico 24"</formula>
    </cfRule>
    <cfRule type="expression" dxfId="729" priority="655">
      <formula>$Z29="Gráfico 23"</formula>
    </cfRule>
    <cfRule type="expression" dxfId="728" priority="656">
      <formula>$Z29="Gráfico 22"</formula>
    </cfRule>
    <cfRule type="expression" dxfId="727" priority="657">
      <formula>$Z29="Gráfico 21"</formula>
    </cfRule>
    <cfRule type="expression" dxfId="726" priority="658">
      <formula>$Z29="Gráfico 20"</formula>
    </cfRule>
    <cfRule type="expression" dxfId="725" priority="659">
      <formula>$Z29="Gráfico 18"</formula>
    </cfRule>
    <cfRule type="expression" dxfId="724" priority="660">
      <formula>$Z29="Gráfico 19"</formula>
    </cfRule>
    <cfRule type="expression" dxfId="723" priority="661">
      <formula>$Z29="Gráfico 17"</formula>
    </cfRule>
    <cfRule type="expression" dxfId="722" priority="662">
      <formula>$Z29="Gráfico 16"</formula>
    </cfRule>
    <cfRule type="expression" dxfId="721" priority="663">
      <formula>$Z29="Gráfico 15"</formula>
    </cfRule>
    <cfRule type="expression" dxfId="720" priority="664">
      <formula>$Z29="Gráfico 14"</formula>
    </cfRule>
    <cfRule type="expression" dxfId="719" priority="665">
      <formula>$Z29="Gráfico 12"</formula>
    </cfRule>
    <cfRule type="expression" dxfId="718" priority="666">
      <formula>$Z29="Gráfico 13"</formula>
    </cfRule>
    <cfRule type="expression" dxfId="717" priority="667">
      <formula>$Z29="Gráfico 11"</formula>
    </cfRule>
    <cfRule type="expression" dxfId="716" priority="668">
      <formula>$Z29="Gráfico 9"</formula>
    </cfRule>
    <cfRule type="expression" dxfId="715" priority="669">
      <formula>$Z29="Gráfico 8"</formula>
    </cfRule>
    <cfRule type="expression" dxfId="714" priority="670">
      <formula>$Z29="Gráfico 7"</formula>
    </cfRule>
    <cfRule type="expression" dxfId="713" priority="671">
      <formula>$Z29="Gráfico 6"</formula>
    </cfRule>
    <cfRule type="expression" dxfId="712" priority="672">
      <formula>$Z29="Gráfico 4"</formula>
    </cfRule>
    <cfRule type="expression" dxfId="711" priority="673">
      <formula>$Z29="Gráfico 3"</formula>
    </cfRule>
    <cfRule type="expression" dxfId="710" priority="674">
      <formula>$Z29="Gráfico 2"</formula>
    </cfRule>
    <cfRule type="expression" dxfId="709" priority="675">
      <formula>$Z29="Gráfico 1"</formula>
    </cfRule>
    <cfRule type="expression" dxfId="708" priority="676">
      <formula>$Z29="Gráfico 5"</formula>
    </cfRule>
  </conditionalFormatting>
  <conditionalFormatting sqref="N4:N31">
    <cfRule type="expression" dxfId="707" priority="751">
      <formula>$Z4="Reporte 2"</formula>
    </cfRule>
    <cfRule type="expression" dxfId="706" priority="752">
      <formula>$Z4="Reporte 1"</formula>
    </cfRule>
    <cfRule type="expression" dxfId="705" priority="753">
      <formula>$Z4="Informe 10"</formula>
    </cfRule>
    <cfRule type="expression" dxfId="704" priority="754">
      <formula>$Z4="Informe 9"</formula>
    </cfRule>
    <cfRule type="expression" dxfId="703" priority="755">
      <formula>$Z4="Informe 8"</formula>
    </cfRule>
    <cfRule type="expression" dxfId="702" priority="756">
      <formula>$Z4="Informe 7"</formula>
    </cfRule>
    <cfRule type="expression" dxfId="701" priority="757">
      <formula>$Z4="Informe 6"</formula>
    </cfRule>
    <cfRule type="expression" dxfId="700" priority="758">
      <formula>$Z4="Informe 5"</formula>
    </cfRule>
    <cfRule type="expression" dxfId="699" priority="759">
      <formula>$Z4="Informe 4"</formula>
    </cfRule>
    <cfRule type="expression" dxfId="698" priority="760">
      <formula>$Z4="Informe 3"</formula>
    </cfRule>
    <cfRule type="expression" dxfId="697" priority="761">
      <formula>$Z4="Informe 2"</formula>
    </cfRule>
    <cfRule type="expression" dxfId="696" priority="762">
      <formula>$Z4="Informe 1"</formula>
    </cfRule>
    <cfRule type="expression" dxfId="695" priority="763">
      <formula>$Z4="Gráfico 10"</formula>
    </cfRule>
    <cfRule type="expression" dxfId="694" priority="764">
      <formula>$Z4="Gráfico 25"</formula>
    </cfRule>
    <cfRule type="expression" dxfId="693" priority="765">
      <formula>$Z4="Gráfico 24"</formula>
    </cfRule>
    <cfRule type="expression" dxfId="692" priority="766">
      <formula>$Z4="Gráfico 23"</formula>
    </cfRule>
    <cfRule type="expression" dxfId="691" priority="767">
      <formula>$Z4="Gráfico 22"</formula>
    </cfRule>
    <cfRule type="expression" dxfId="690" priority="768">
      <formula>$Z4="Gráfico 21"</formula>
    </cfRule>
    <cfRule type="expression" dxfId="689" priority="769">
      <formula>$Z4="Gráfico 20"</formula>
    </cfRule>
    <cfRule type="expression" dxfId="688" priority="770">
      <formula>$Z4="Gráfico 18"</formula>
    </cfRule>
    <cfRule type="expression" dxfId="687" priority="771">
      <formula>$Z4="Gráfico 19"</formula>
    </cfRule>
    <cfRule type="expression" dxfId="686" priority="772">
      <formula>$Z4="Gráfico 17"</formula>
    </cfRule>
    <cfRule type="expression" dxfId="685" priority="773">
      <formula>$Z4="Gráfico 16"</formula>
    </cfRule>
    <cfRule type="expression" dxfId="684" priority="774">
      <formula>$Z4="Gráfico 15"</formula>
    </cfRule>
    <cfRule type="expression" dxfId="683" priority="775">
      <formula>$Z4="Gráfico 14"</formula>
    </cfRule>
    <cfRule type="expression" dxfId="682" priority="776">
      <formula>$Z4="Gráfico 12"</formula>
    </cfRule>
    <cfRule type="expression" dxfId="681" priority="777">
      <formula>$Z4="Gráfico 13"</formula>
    </cfRule>
    <cfRule type="expression" dxfId="680" priority="778">
      <formula>$Z4="Gráfico 11"</formula>
    </cfRule>
    <cfRule type="expression" dxfId="679" priority="779">
      <formula>$Z4="Gráfico 9"</formula>
    </cfRule>
    <cfRule type="expression" dxfId="678" priority="780">
      <formula>$Z4="Gráfico 8"</formula>
    </cfRule>
    <cfRule type="expression" dxfId="677" priority="781">
      <formula>$Z4="Gráfico 7"</formula>
    </cfRule>
    <cfRule type="expression" dxfId="676" priority="782">
      <formula>$Z4="Gráfico 6"</formula>
    </cfRule>
    <cfRule type="expression" dxfId="675" priority="783">
      <formula>$Z4="Gráfico 4"</formula>
    </cfRule>
    <cfRule type="expression" dxfId="674" priority="784">
      <formula>$Z4="Gráfico 3"</formula>
    </cfRule>
    <cfRule type="expression" dxfId="673" priority="785">
      <formula>$Z4="Gráfico 2"</formula>
    </cfRule>
    <cfRule type="expression" dxfId="672" priority="786">
      <formula>$Z4="Gráfico 1"</formula>
    </cfRule>
    <cfRule type="expression" dxfId="671" priority="787">
      <formula>$Z4="Gráfico 5"</formula>
    </cfRule>
  </conditionalFormatting>
  <conditionalFormatting sqref="K29:K31">
    <cfRule type="expression" dxfId="670" priority="602">
      <formula>+LEFT(D29,2)="GR"</formula>
    </cfRule>
  </conditionalFormatting>
  <conditionalFormatting sqref="L29:L31">
    <cfRule type="expression" dxfId="669" priority="601">
      <formula>+LEFT(D29,2)="GR"</formula>
    </cfRule>
  </conditionalFormatting>
  <conditionalFormatting sqref="P29:P31">
    <cfRule type="expression" dxfId="668" priority="564">
      <formula>$Z29="Reporte 2"</formula>
    </cfRule>
    <cfRule type="expression" dxfId="667" priority="565">
      <formula>$Z29="Reporte 1"</formula>
    </cfRule>
    <cfRule type="expression" dxfId="666" priority="566">
      <formula>$Z29="Informe 10"</formula>
    </cfRule>
    <cfRule type="expression" dxfId="665" priority="567">
      <formula>$Z29="Informe 9"</formula>
    </cfRule>
    <cfRule type="expression" dxfId="664" priority="568">
      <formula>$Z29="Informe 8"</formula>
    </cfRule>
    <cfRule type="expression" dxfId="663" priority="569">
      <formula>$Z29="Informe 7"</formula>
    </cfRule>
    <cfRule type="expression" dxfId="662" priority="570">
      <formula>$Z29="Informe 6"</formula>
    </cfRule>
    <cfRule type="expression" dxfId="661" priority="571">
      <formula>$Z29="Informe 5"</formula>
    </cfRule>
    <cfRule type="expression" dxfId="660" priority="572">
      <formula>$Z29="Informe 4"</formula>
    </cfRule>
    <cfRule type="expression" dxfId="659" priority="573">
      <formula>$Z29="Informe 3"</formula>
    </cfRule>
    <cfRule type="expression" dxfId="658" priority="574">
      <formula>$Z29="Informe 2"</formula>
    </cfRule>
    <cfRule type="expression" dxfId="657" priority="575">
      <formula>$Z29="Informe 1"</formula>
    </cfRule>
    <cfRule type="expression" dxfId="656" priority="576">
      <formula>$Z29="Gráfico 10"</formula>
    </cfRule>
    <cfRule type="expression" dxfId="655" priority="577">
      <formula>$Z29="Gráfico 25"</formula>
    </cfRule>
    <cfRule type="expression" dxfId="654" priority="578">
      <formula>$Z29="Gráfico 24"</formula>
    </cfRule>
    <cfRule type="expression" dxfId="653" priority="579">
      <formula>$Z29="Gráfico 23"</formula>
    </cfRule>
    <cfRule type="expression" dxfId="652" priority="580">
      <formula>$Z29="Gráfico 22"</formula>
    </cfRule>
    <cfRule type="expression" dxfId="651" priority="581">
      <formula>$Z29="Gráfico 21"</formula>
    </cfRule>
    <cfRule type="expression" dxfId="650" priority="582">
      <formula>$Z29="Gráfico 20"</formula>
    </cfRule>
    <cfRule type="expression" dxfId="649" priority="583">
      <formula>$Z29="Gráfico 18"</formula>
    </cfRule>
    <cfRule type="expression" dxfId="648" priority="584">
      <formula>$Z29="Gráfico 19"</formula>
    </cfRule>
    <cfRule type="expression" dxfId="647" priority="585">
      <formula>$Z29="Gráfico 17"</formula>
    </cfRule>
    <cfRule type="expression" dxfId="646" priority="586">
      <formula>$Z29="Gráfico 16"</formula>
    </cfRule>
    <cfRule type="expression" dxfId="645" priority="587">
      <formula>$Z29="Gráfico 15"</formula>
    </cfRule>
    <cfRule type="expression" dxfId="644" priority="588">
      <formula>$Z29="Gráfico 14"</formula>
    </cfRule>
    <cfRule type="expression" dxfId="643" priority="589">
      <formula>$Z29="Gráfico 12"</formula>
    </cfRule>
    <cfRule type="expression" dxfId="642" priority="590">
      <formula>$Z29="Gráfico 13"</formula>
    </cfRule>
    <cfRule type="expression" dxfId="641" priority="591">
      <formula>$Z29="Gráfico 11"</formula>
    </cfRule>
    <cfRule type="expression" dxfId="640" priority="592">
      <formula>$Z29="Gráfico 9"</formula>
    </cfRule>
    <cfRule type="expression" dxfId="639" priority="593">
      <formula>$Z29="Gráfico 8"</formula>
    </cfRule>
    <cfRule type="expression" dxfId="638" priority="594">
      <formula>$Z29="Gráfico 7"</formula>
    </cfRule>
    <cfRule type="expression" dxfId="637" priority="595">
      <formula>$Z29="Gráfico 6"</formula>
    </cfRule>
    <cfRule type="expression" dxfId="636" priority="596">
      <formula>$Z29="Gráfico 4"</formula>
    </cfRule>
    <cfRule type="expression" dxfId="635" priority="597">
      <formula>$Z29="Gráfico 3"</formula>
    </cfRule>
    <cfRule type="expression" dxfId="634" priority="598">
      <formula>$Z29="Gráfico 2"</formula>
    </cfRule>
    <cfRule type="expression" dxfId="633" priority="599">
      <formula>$Z29="Gráfico 1"</formula>
    </cfRule>
    <cfRule type="expression" dxfId="632" priority="600">
      <formula>$Z29="Gráfico 5"</formula>
    </cfRule>
  </conditionalFormatting>
  <conditionalFormatting sqref="O29">
    <cfRule type="expression" dxfId="631" priority="453">
      <formula>$Z29="Reporte 2"</formula>
    </cfRule>
    <cfRule type="expression" dxfId="630" priority="454">
      <formula>$Z29="Reporte 1"</formula>
    </cfRule>
    <cfRule type="expression" dxfId="629" priority="455">
      <formula>$Z29="Informe 10"</formula>
    </cfRule>
    <cfRule type="expression" dxfId="628" priority="456">
      <formula>$Z29="Informe 9"</formula>
    </cfRule>
    <cfRule type="expression" dxfId="627" priority="457">
      <formula>$Z29="Informe 8"</formula>
    </cfRule>
    <cfRule type="expression" dxfId="626" priority="458">
      <formula>$Z29="Informe 7"</formula>
    </cfRule>
    <cfRule type="expression" dxfId="625" priority="459">
      <formula>$Z29="Informe 6"</formula>
    </cfRule>
    <cfRule type="expression" dxfId="624" priority="460">
      <formula>$Z29="Informe 5"</formula>
    </cfRule>
    <cfRule type="expression" dxfId="623" priority="461">
      <formula>$Z29="Informe 4"</formula>
    </cfRule>
    <cfRule type="expression" dxfId="622" priority="462">
      <formula>$Z29="Informe 3"</formula>
    </cfRule>
    <cfRule type="expression" dxfId="621" priority="463">
      <formula>$Z29="Informe 2"</formula>
    </cfRule>
    <cfRule type="expression" dxfId="620" priority="464">
      <formula>$Z29="Informe 1"</formula>
    </cfRule>
    <cfRule type="expression" dxfId="619" priority="465">
      <formula>$Z29="Gráfico 10"</formula>
    </cfRule>
    <cfRule type="expression" dxfId="618" priority="466">
      <formula>$Z29="Gráfico 25"</formula>
    </cfRule>
    <cfRule type="expression" dxfId="617" priority="467">
      <formula>$Z29="Gráfico 24"</formula>
    </cfRule>
    <cfRule type="expression" dxfId="616" priority="468">
      <formula>$Z29="Gráfico 23"</formula>
    </cfRule>
    <cfRule type="expression" dxfId="615" priority="469">
      <formula>$Z29="Gráfico 22"</formula>
    </cfRule>
    <cfRule type="expression" dxfId="614" priority="470">
      <formula>$Z29="Gráfico 21"</formula>
    </cfRule>
    <cfRule type="expression" dxfId="613" priority="471">
      <formula>$Z29="Gráfico 20"</formula>
    </cfRule>
    <cfRule type="expression" dxfId="612" priority="472">
      <formula>$Z29="Gráfico 18"</formula>
    </cfRule>
    <cfRule type="expression" dxfId="611" priority="473">
      <formula>$Z29="Gráfico 19"</formula>
    </cfRule>
    <cfRule type="expression" dxfId="610" priority="474">
      <formula>$Z29="Gráfico 17"</formula>
    </cfRule>
    <cfRule type="expression" dxfId="609" priority="475">
      <formula>$Z29="Gráfico 16"</formula>
    </cfRule>
    <cfRule type="expression" dxfId="608" priority="476">
      <formula>$Z29="Gráfico 15"</formula>
    </cfRule>
    <cfRule type="expression" dxfId="607" priority="477">
      <formula>$Z29="Gráfico 14"</formula>
    </cfRule>
    <cfRule type="expression" dxfId="606" priority="478">
      <formula>$Z29="Gráfico 12"</formula>
    </cfRule>
    <cfRule type="expression" dxfId="605" priority="479">
      <formula>$Z29="Gráfico 13"</formula>
    </cfRule>
    <cfRule type="expression" dxfId="604" priority="480">
      <formula>$Z29="Gráfico 11"</formula>
    </cfRule>
    <cfRule type="expression" dxfId="603" priority="481">
      <formula>$Z29="Gráfico 9"</formula>
    </cfRule>
    <cfRule type="expression" dxfId="602" priority="482">
      <formula>$Z29="Gráfico 8"</formula>
    </cfRule>
    <cfRule type="expression" dxfId="601" priority="483">
      <formula>$Z29="Gráfico 7"</formula>
    </cfRule>
    <cfRule type="expression" dxfId="600" priority="484">
      <formula>$Z29="Gráfico 6"</formula>
    </cfRule>
    <cfRule type="expression" dxfId="599" priority="485">
      <formula>$Z29="Gráfico 4"</formula>
    </cfRule>
    <cfRule type="expression" dxfId="598" priority="486">
      <formula>$Z29="Gráfico 3"</formula>
    </cfRule>
    <cfRule type="expression" dxfId="597" priority="487">
      <formula>$Z29="Gráfico 2"</formula>
    </cfRule>
    <cfRule type="expression" dxfId="596" priority="488">
      <formula>$Z29="Gráfico 1"</formula>
    </cfRule>
    <cfRule type="expression" dxfId="595" priority="489">
      <formula>$Z29="Gráfico 5"</formula>
    </cfRule>
  </conditionalFormatting>
  <conditionalFormatting sqref="V32:W32 Y32 AL32 Q32:S32">
    <cfRule type="expression" dxfId="594" priority="379">
      <formula>$Z32="Reporte 2"</formula>
    </cfRule>
    <cfRule type="expression" dxfId="593" priority="380">
      <formula>$Z32="Reporte 1"</formula>
    </cfRule>
    <cfRule type="expression" dxfId="592" priority="381">
      <formula>$Z32="Informe 10"</formula>
    </cfRule>
    <cfRule type="expression" dxfId="591" priority="382">
      <formula>$Z32="Informe 9"</formula>
    </cfRule>
    <cfRule type="expression" dxfId="590" priority="383">
      <formula>$Z32="Informe 8"</formula>
    </cfRule>
    <cfRule type="expression" dxfId="589" priority="384">
      <formula>$Z32="Informe 7"</formula>
    </cfRule>
    <cfRule type="expression" dxfId="588" priority="385">
      <formula>$Z32="Informe 6"</formula>
    </cfRule>
    <cfRule type="expression" dxfId="587" priority="386">
      <formula>$Z32="Informe 5"</formula>
    </cfRule>
    <cfRule type="expression" dxfId="586" priority="387">
      <formula>$Z32="Informe 4"</formula>
    </cfRule>
    <cfRule type="expression" dxfId="585" priority="388">
      <formula>$Z32="Informe 3"</formula>
    </cfRule>
    <cfRule type="expression" dxfId="584" priority="389">
      <formula>$Z32="Informe 2"</formula>
    </cfRule>
    <cfRule type="expression" dxfId="583" priority="390">
      <formula>$Z32="Informe 1"</formula>
    </cfRule>
    <cfRule type="expression" dxfId="582" priority="391">
      <formula>$Z32="Gráfico 10"</formula>
    </cfRule>
    <cfRule type="expression" dxfId="581" priority="392">
      <formula>$Z32="Gráfico 25"</formula>
    </cfRule>
    <cfRule type="expression" dxfId="580" priority="393">
      <formula>$Z32="Gráfico 24"</formula>
    </cfRule>
    <cfRule type="expression" dxfId="579" priority="394">
      <formula>$Z32="Gráfico 23"</formula>
    </cfRule>
    <cfRule type="expression" dxfId="578" priority="395">
      <formula>$Z32="Gráfico 22"</formula>
    </cfRule>
    <cfRule type="expression" dxfId="577" priority="396">
      <formula>$Z32="Gráfico 21"</formula>
    </cfRule>
    <cfRule type="expression" dxfId="576" priority="397">
      <formula>$Z32="Gráfico 20"</formula>
    </cfRule>
    <cfRule type="expression" dxfId="575" priority="398">
      <formula>$Z32="Gráfico 18"</formula>
    </cfRule>
    <cfRule type="expression" dxfId="574" priority="399">
      <formula>$Z32="Gráfico 19"</formula>
    </cfRule>
    <cfRule type="expression" dxfId="573" priority="400">
      <formula>$Z32="Gráfico 17"</formula>
    </cfRule>
    <cfRule type="expression" dxfId="572" priority="401">
      <formula>$Z32="Gráfico 16"</formula>
    </cfRule>
    <cfRule type="expression" dxfId="571" priority="402">
      <formula>$Z32="Gráfico 15"</formula>
    </cfRule>
    <cfRule type="expression" dxfId="570" priority="403">
      <formula>$Z32="Gráfico 14"</formula>
    </cfRule>
    <cfRule type="expression" dxfId="569" priority="404">
      <formula>$Z32="Gráfico 12"</formula>
    </cfRule>
    <cfRule type="expression" dxfId="568" priority="405">
      <formula>$Z32="Gráfico 13"</formula>
    </cfRule>
    <cfRule type="expression" dxfId="567" priority="406">
      <formula>$Z32="Gráfico 11"</formula>
    </cfRule>
    <cfRule type="expression" dxfId="566" priority="407">
      <formula>$Z32="Gráfico 9"</formula>
    </cfRule>
    <cfRule type="expression" dxfId="565" priority="408">
      <formula>$Z32="Gráfico 8"</formula>
    </cfRule>
    <cfRule type="expression" dxfId="564" priority="409">
      <formula>$Z32="Gráfico 7"</formula>
    </cfRule>
    <cfRule type="expression" dxfId="563" priority="410">
      <formula>$Z32="Gráfico 6"</formula>
    </cfRule>
    <cfRule type="expression" dxfId="562" priority="411">
      <formula>$Z32="Gráfico 4"</formula>
    </cfRule>
    <cfRule type="expression" dxfId="561" priority="412">
      <formula>$Z32="Gráfico 3"</formula>
    </cfRule>
    <cfRule type="expression" dxfId="560" priority="413">
      <formula>$Z32="Gráfico 2"</formula>
    </cfRule>
    <cfRule type="expression" dxfId="559" priority="414">
      <formula>$Z32="Gráfico 1"</formula>
    </cfRule>
    <cfRule type="expression" dxfId="558" priority="415">
      <formula>$Z32="Gráfico 5"</formula>
    </cfRule>
  </conditionalFormatting>
  <conditionalFormatting sqref="O31">
    <cfRule type="expression" dxfId="557" priority="527">
      <formula>$Z31="Reporte 2"</formula>
    </cfRule>
    <cfRule type="expression" dxfId="556" priority="528">
      <formula>$Z31="Reporte 1"</formula>
    </cfRule>
    <cfRule type="expression" dxfId="555" priority="529">
      <formula>$Z31="Informe 10"</formula>
    </cfRule>
    <cfRule type="expression" dxfId="554" priority="530">
      <formula>$Z31="Informe 9"</formula>
    </cfRule>
    <cfRule type="expression" dxfId="553" priority="531">
      <formula>$Z31="Informe 8"</formula>
    </cfRule>
    <cfRule type="expression" dxfId="552" priority="532">
      <formula>$Z31="Informe 7"</formula>
    </cfRule>
    <cfRule type="expression" dxfId="551" priority="533">
      <formula>$Z31="Informe 6"</formula>
    </cfRule>
    <cfRule type="expression" dxfId="550" priority="534">
      <formula>$Z31="Informe 5"</formula>
    </cfRule>
    <cfRule type="expression" dxfId="549" priority="535">
      <formula>$Z31="Informe 4"</formula>
    </cfRule>
    <cfRule type="expression" dxfId="548" priority="536">
      <formula>$Z31="Informe 3"</formula>
    </cfRule>
    <cfRule type="expression" dxfId="547" priority="537">
      <formula>$Z31="Informe 2"</formula>
    </cfRule>
    <cfRule type="expression" dxfId="546" priority="538">
      <formula>$Z31="Informe 1"</formula>
    </cfRule>
    <cfRule type="expression" dxfId="545" priority="539">
      <formula>$Z31="Gráfico 10"</formula>
    </cfRule>
    <cfRule type="expression" dxfId="544" priority="540">
      <formula>$Z31="Gráfico 25"</formula>
    </cfRule>
    <cfRule type="expression" dxfId="543" priority="541">
      <formula>$Z31="Gráfico 24"</formula>
    </cfRule>
    <cfRule type="expression" dxfId="542" priority="542">
      <formula>$Z31="Gráfico 23"</formula>
    </cfRule>
    <cfRule type="expression" dxfId="541" priority="543">
      <formula>$Z31="Gráfico 22"</formula>
    </cfRule>
    <cfRule type="expression" dxfId="540" priority="544">
      <formula>$Z31="Gráfico 21"</formula>
    </cfRule>
    <cfRule type="expression" dxfId="539" priority="545">
      <formula>$Z31="Gráfico 20"</formula>
    </cfRule>
    <cfRule type="expression" dxfId="538" priority="546">
      <formula>$Z31="Gráfico 18"</formula>
    </cfRule>
    <cfRule type="expression" dxfId="537" priority="547">
      <formula>$Z31="Gráfico 19"</formula>
    </cfRule>
    <cfRule type="expression" dxfId="536" priority="548">
      <formula>$Z31="Gráfico 17"</formula>
    </cfRule>
    <cfRule type="expression" dxfId="535" priority="549">
      <formula>$Z31="Gráfico 16"</formula>
    </cfRule>
    <cfRule type="expression" dxfId="534" priority="550">
      <formula>$Z31="Gráfico 15"</formula>
    </cfRule>
    <cfRule type="expression" dxfId="533" priority="551">
      <formula>$Z31="Gráfico 14"</formula>
    </cfRule>
    <cfRule type="expression" dxfId="532" priority="552">
      <formula>$Z31="Gráfico 12"</formula>
    </cfRule>
    <cfRule type="expression" dxfId="531" priority="553">
      <formula>$Z31="Gráfico 13"</formula>
    </cfRule>
    <cfRule type="expression" dxfId="530" priority="554">
      <formula>$Z31="Gráfico 11"</formula>
    </cfRule>
    <cfRule type="expression" dxfId="529" priority="555">
      <formula>$Z31="Gráfico 9"</formula>
    </cfRule>
    <cfRule type="expression" dxfId="528" priority="556">
      <formula>$Z31="Gráfico 8"</formula>
    </cfRule>
    <cfRule type="expression" dxfId="527" priority="557">
      <formula>$Z31="Gráfico 7"</formula>
    </cfRule>
    <cfRule type="expression" dxfId="526" priority="558">
      <formula>$Z31="Gráfico 6"</formula>
    </cfRule>
    <cfRule type="expression" dxfId="525" priority="559">
      <formula>$Z31="Gráfico 4"</formula>
    </cfRule>
    <cfRule type="expression" dxfId="524" priority="560">
      <formula>$Z31="Gráfico 3"</formula>
    </cfRule>
    <cfRule type="expression" dxfId="523" priority="561">
      <formula>$Z31="Gráfico 2"</formula>
    </cfRule>
    <cfRule type="expression" dxfId="522" priority="562">
      <formula>$Z31="Gráfico 1"</formula>
    </cfRule>
    <cfRule type="expression" dxfId="521" priority="563">
      <formula>$Z31="Gráfico 5"</formula>
    </cfRule>
  </conditionalFormatting>
  <conditionalFormatting sqref="O30">
    <cfRule type="expression" dxfId="520" priority="490">
      <formula>$Z30="Reporte 2"</formula>
    </cfRule>
    <cfRule type="expression" dxfId="519" priority="491">
      <formula>$Z30="Reporte 1"</formula>
    </cfRule>
    <cfRule type="expression" dxfId="518" priority="492">
      <formula>$Z30="Informe 10"</formula>
    </cfRule>
    <cfRule type="expression" dxfId="517" priority="493">
      <formula>$Z30="Informe 9"</formula>
    </cfRule>
    <cfRule type="expression" dxfId="516" priority="494">
      <formula>$Z30="Informe 8"</formula>
    </cfRule>
    <cfRule type="expression" dxfId="515" priority="495">
      <formula>$Z30="Informe 7"</formula>
    </cfRule>
    <cfRule type="expression" dxfId="514" priority="496">
      <formula>$Z30="Informe 6"</formula>
    </cfRule>
    <cfRule type="expression" dxfId="513" priority="497">
      <formula>$Z30="Informe 5"</formula>
    </cfRule>
    <cfRule type="expression" dxfId="512" priority="498">
      <formula>$Z30="Informe 4"</formula>
    </cfRule>
    <cfRule type="expression" dxfId="511" priority="499">
      <formula>$Z30="Informe 3"</formula>
    </cfRule>
    <cfRule type="expression" dxfId="510" priority="500">
      <formula>$Z30="Informe 2"</formula>
    </cfRule>
    <cfRule type="expression" dxfId="509" priority="501">
      <formula>$Z30="Informe 1"</formula>
    </cfRule>
    <cfRule type="expression" dxfId="508" priority="502">
      <formula>$Z30="Gráfico 10"</formula>
    </cfRule>
    <cfRule type="expression" dxfId="507" priority="503">
      <formula>$Z30="Gráfico 25"</formula>
    </cfRule>
    <cfRule type="expression" dxfId="506" priority="504">
      <formula>$Z30="Gráfico 24"</formula>
    </cfRule>
    <cfRule type="expression" dxfId="505" priority="505">
      <formula>$Z30="Gráfico 23"</formula>
    </cfRule>
    <cfRule type="expression" dxfId="504" priority="506">
      <formula>$Z30="Gráfico 22"</formula>
    </cfRule>
    <cfRule type="expression" dxfId="503" priority="507">
      <formula>$Z30="Gráfico 21"</formula>
    </cfRule>
    <cfRule type="expression" dxfId="502" priority="508">
      <formula>$Z30="Gráfico 20"</formula>
    </cfRule>
    <cfRule type="expression" dxfId="501" priority="509">
      <formula>$Z30="Gráfico 18"</formula>
    </cfRule>
    <cfRule type="expression" dxfId="500" priority="510">
      <formula>$Z30="Gráfico 19"</formula>
    </cfRule>
    <cfRule type="expression" dxfId="499" priority="511">
      <formula>$Z30="Gráfico 17"</formula>
    </cfRule>
    <cfRule type="expression" dxfId="498" priority="512">
      <formula>$Z30="Gráfico 16"</formula>
    </cfRule>
    <cfRule type="expression" dxfId="497" priority="513">
      <formula>$Z30="Gráfico 15"</formula>
    </cfRule>
    <cfRule type="expression" dxfId="496" priority="514">
      <formula>$Z30="Gráfico 14"</formula>
    </cfRule>
    <cfRule type="expression" dxfId="495" priority="515">
      <formula>$Z30="Gráfico 12"</formula>
    </cfRule>
    <cfRule type="expression" dxfId="494" priority="516">
      <formula>$Z30="Gráfico 13"</formula>
    </cfRule>
    <cfRule type="expression" dxfId="493" priority="517">
      <formula>$Z30="Gráfico 11"</formula>
    </cfRule>
    <cfRule type="expression" dxfId="492" priority="518">
      <formula>$Z30="Gráfico 9"</formula>
    </cfRule>
    <cfRule type="expression" dxfId="491" priority="519">
      <formula>$Z30="Gráfico 8"</formula>
    </cfRule>
    <cfRule type="expression" dxfId="490" priority="520">
      <formula>$Z30="Gráfico 7"</formula>
    </cfRule>
    <cfRule type="expression" dxfId="489" priority="521">
      <formula>$Z30="Gráfico 6"</formula>
    </cfRule>
    <cfRule type="expression" dxfId="488" priority="522">
      <formula>$Z30="Gráfico 4"</formula>
    </cfRule>
    <cfRule type="expression" dxfId="487" priority="523">
      <formula>$Z30="Gráfico 3"</formula>
    </cfRule>
    <cfRule type="expression" dxfId="486" priority="524">
      <formula>$Z30="Gráfico 2"</formula>
    </cfRule>
    <cfRule type="expression" dxfId="485" priority="525">
      <formula>$Z30="Gráfico 1"</formula>
    </cfRule>
    <cfRule type="expression" dxfId="484" priority="526">
      <formula>$Z30="Gráfico 5"</formula>
    </cfRule>
  </conditionalFormatting>
  <conditionalFormatting sqref="N32">
    <cfRule type="expression" dxfId="483" priority="416">
      <formula>$Z32="Reporte 2"</formula>
    </cfRule>
    <cfRule type="expression" dxfId="482" priority="417">
      <formula>$Z32="Reporte 1"</formula>
    </cfRule>
    <cfRule type="expression" dxfId="481" priority="418">
      <formula>$Z32="Informe 10"</formula>
    </cfRule>
    <cfRule type="expression" dxfId="480" priority="419">
      <formula>$Z32="Informe 9"</formula>
    </cfRule>
    <cfRule type="expression" dxfId="479" priority="420">
      <formula>$Z32="Informe 8"</formula>
    </cfRule>
    <cfRule type="expression" dxfId="478" priority="421">
      <formula>$Z32="Informe 7"</formula>
    </cfRule>
    <cfRule type="expression" dxfId="477" priority="422">
      <formula>$Z32="Informe 6"</formula>
    </cfRule>
    <cfRule type="expression" dxfId="476" priority="423">
      <formula>$Z32="Informe 5"</formula>
    </cfRule>
    <cfRule type="expression" dxfId="475" priority="424">
      <formula>$Z32="Informe 4"</formula>
    </cfRule>
    <cfRule type="expression" dxfId="474" priority="425">
      <formula>$Z32="Informe 3"</formula>
    </cfRule>
    <cfRule type="expression" dxfId="473" priority="426">
      <formula>$Z32="Informe 2"</formula>
    </cfRule>
    <cfRule type="expression" dxfId="472" priority="427">
      <formula>$Z32="Informe 1"</formula>
    </cfRule>
    <cfRule type="expression" dxfId="471" priority="428">
      <formula>$Z32="Gráfico 10"</formula>
    </cfRule>
    <cfRule type="expression" dxfId="470" priority="429">
      <formula>$Z32="Gráfico 25"</formula>
    </cfRule>
    <cfRule type="expression" dxfId="469" priority="430">
      <formula>$Z32="Gráfico 24"</formula>
    </cfRule>
    <cfRule type="expression" dxfId="468" priority="431">
      <formula>$Z32="Gráfico 23"</formula>
    </cfRule>
    <cfRule type="expression" dxfId="467" priority="432">
      <formula>$Z32="Gráfico 22"</formula>
    </cfRule>
    <cfRule type="expression" dxfId="466" priority="433">
      <formula>$Z32="Gráfico 21"</formula>
    </cfRule>
    <cfRule type="expression" dxfId="465" priority="434">
      <formula>$Z32="Gráfico 20"</formula>
    </cfRule>
    <cfRule type="expression" dxfId="464" priority="435">
      <formula>$Z32="Gráfico 18"</formula>
    </cfRule>
    <cfRule type="expression" dxfId="463" priority="436">
      <formula>$Z32="Gráfico 19"</formula>
    </cfRule>
    <cfRule type="expression" dxfId="462" priority="437">
      <formula>$Z32="Gráfico 17"</formula>
    </cfRule>
    <cfRule type="expression" dxfId="461" priority="438">
      <formula>$Z32="Gráfico 16"</formula>
    </cfRule>
    <cfRule type="expression" dxfId="460" priority="439">
      <formula>$Z32="Gráfico 15"</formula>
    </cfRule>
    <cfRule type="expression" dxfId="459" priority="440">
      <formula>$Z32="Gráfico 14"</formula>
    </cfRule>
    <cfRule type="expression" dxfId="458" priority="441">
      <formula>$Z32="Gráfico 12"</formula>
    </cfRule>
    <cfRule type="expression" dxfId="457" priority="442">
      <formula>$Z32="Gráfico 13"</formula>
    </cfRule>
    <cfRule type="expression" dxfId="456" priority="443">
      <formula>$Z32="Gráfico 11"</formula>
    </cfRule>
    <cfRule type="expression" dxfId="455" priority="444">
      <formula>$Z32="Gráfico 9"</formula>
    </cfRule>
    <cfRule type="expression" dxfId="454" priority="445">
      <formula>$Z32="Gráfico 8"</formula>
    </cfRule>
    <cfRule type="expression" dxfId="453" priority="446">
      <formula>$Z32="Gráfico 7"</formula>
    </cfRule>
    <cfRule type="expression" dxfId="452" priority="447">
      <formula>$Z32="Gráfico 6"</formula>
    </cfRule>
    <cfRule type="expression" dxfId="451" priority="448">
      <formula>$Z32="Gráfico 4"</formula>
    </cfRule>
    <cfRule type="expression" dxfId="450" priority="449">
      <formula>$Z32="Gráfico 3"</formula>
    </cfRule>
    <cfRule type="expression" dxfId="449" priority="450">
      <formula>$Z32="Gráfico 2"</formula>
    </cfRule>
    <cfRule type="expression" dxfId="448" priority="451">
      <formula>$Z32="Gráfico 1"</formula>
    </cfRule>
    <cfRule type="expression" dxfId="447" priority="452">
      <formula>$Z32="Gráfico 5"</formula>
    </cfRule>
  </conditionalFormatting>
  <conditionalFormatting sqref="T32">
    <cfRule type="expression" dxfId="446" priority="342">
      <formula>$Z32="Reporte 2"</formula>
    </cfRule>
    <cfRule type="expression" dxfId="445" priority="343">
      <formula>$Z32="Reporte 1"</formula>
    </cfRule>
    <cfRule type="expression" dxfId="444" priority="344">
      <formula>$Z32="Informe 10"</formula>
    </cfRule>
    <cfRule type="expression" dxfId="443" priority="345">
      <formula>$Z32="Informe 9"</formula>
    </cfRule>
    <cfRule type="expression" dxfId="442" priority="346">
      <formula>$Z32="Informe 8"</formula>
    </cfRule>
    <cfRule type="expression" dxfId="441" priority="347">
      <formula>$Z32="Informe 7"</formula>
    </cfRule>
    <cfRule type="expression" dxfId="440" priority="348">
      <formula>$Z32="Informe 6"</formula>
    </cfRule>
    <cfRule type="expression" dxfId="439" priority="349">
      <formula>$Z32="Informe 5"</formula>
    </cfRule>
    <cfRule type="expression" dxfId="438" priority="350">
      <formula>$Z32="Informe 4"</formula>
    </cfRule>
    <cfRule type="expression" dxfId="437" priority="351">
      <formula>$Z32="Informe 3"</formula>
    </cfRule>
    <cfRule type="expression" dxfId="436" priority="352">
      <formula>$Z32="Informe 2"</formula>
    </cfRule>
    <cfRule type="expression" dxfId="435" priority="353">
      <formula>$Z32="Informe 1"</formula>
    </cfRule>
    <cfRule type="expression" dxfId="434" priority="354">
      <formula>$Z32="Gráfico 10"</formula>
    </cfRule>
    <cfRule type="expression" dxfId="433" priority="355">
      <formula>$Z32="Gráfico 25"</formula>
    </cfRule>
    <cfRule type="expression" dxfId="432" priority="356">
      <formula>$Z32="Gráfico 24"</formula>
    </cfRule>
    <cfRule type="expression" dxfId="431" priority="357">
      <formula>$Z32="Gráfico 23"</formula>
    </cfRule>
    <cfRule type="expression" dxfId="430" priority="358">
      <formula>$Z32="Gráfico 22"</formula>
    </cfRule>
    <cfRule type="expression" dxfId="429" priority="359">
      <formula>$Z32="Gráfico 21"</formula>
    </cfRule>
    <cfRule type="expression" dxfId="428" priority="360">
      <formula>$Z32="Gráfico 20"</formula>
    </cfRule>
    <cfRule type="expression" dxfId="427" priority="361">
      <formula>$Z32="Gráfico 18"</formula>
    </cfRule>
    <cfRule type="expression" dxfId="426" priority="362">
      <formula>$Z32="Gráfico 19"</formula>
    </cfRule>
    <cfRule type="expression" dxfId="425" priority="363">
      <formula>$Z32="Gráfico 17"</formula>
    </cfRule>
    <cfRule type="expression" dxfId="424" priority="364">
      <formula>$Z32="Gráfico 16"</formula>
    </cfRule>
    <cfRule type="expression" dxfId="423" priority="365">
      <formula>$Z32="Gráfico 15"</formula>
    </cfRule>
    <cfRule type="expression" dxfId="422" priority="366">
      <formula>$Z32="Gráfico 14"</formula>
    </cfRule>
    <cfRule type="expression" dxfId="421" priority="367">
      <formula>$Z32="Gráfico 12"</formula>
    </cfRule>
    <cfRule type="expression" dxfId="420" priority="368">
      <formula>$Z32="Gráfico 13"</formula>
    </cfRule>
    <cfRule type="expression" dxfId="419" priority="369">
      <formula>$Z32="Gráfico 11"</formula>
    </cfRule>
    <cfRule type="expression" dxfId="418" priority="370">
      <formula>$Z32="Gráfico 9"</formula>
    </cfRule>
    <cfRule type="expression" dxfId="417" priority="371">
      <formula>$Z32="Gráfico 8"</formula>
    </cfRule>
    <cfRule type="expression" dxfId="416" priority="372">
      <formula>$Z32="Gráfico 7"</formula>
    </cfRule>
    <cfRule type="expression" dxfId="415" priority="373">
      <formula>$Z32="Gráfico 6"</formula>
    </cfRule>
    <cfRule type="expression" dxfId="414" priority="374">
      <formula>$Z32="Gráfico 4"</formula>
    </cfRule>
    <cfRule type="expression" dxfId="413" priority="375">
      <formula>$Z32="Gráfico 3"</formula>
    </cfRule>
    <cfRule type="expression" dxfId="412" priority="376">
      <formula>$Z32="Gráfico 2"</formula>
    </cfRule>
    <cfRule type="expression" dxfId="411" priority="377">
      <formula>$Z32="Gráfico 1"</formula>
    </cfRule>
    <cfRule type="expression" dxfId="410" priority="378">
      <formula>$Z32="Gráfico 5"</formula>
    </cfRule>
  </conditionalFormatting>
  <conditionalFormatting sqref="K32">
    <cfRule type="expression" dxfId="409" priority="341">
      <formula>+LEFT(D32,2)="GR"</formula>
    </cfRule>
  </conditionalFormatting>
  <conditionalFormatting sqref="L32">
    <cfRule type="expression" dxfId="408" priority="340">
      <formula>+LEFT(D32,2)="GR"</formula>
    </cfRule>
  </conditionalFormatting>
  <conditionalFormatting sqref="P32">
    <cfRule type="expression" dxfId="407" priority="303">
      <formula>$Z32="Reporte 2"</formula>
    </cfRule>
    <cfRule type="expression" dxfId="406" priority="304">
      <formula>$Z32="Reporte 1"</formula>
    </cfRule>
    <cfRule type="expression" dxfId="405" priority="305">
      <formula>$Z32="Informe 10"</formula>
    </cfRule>
    <cfRule type="expression" dxfId="404" priority="306">
      <formula>$Z32="Informe 9"</formula>
    </cfRule>
    <cfRule type="expression" dxfId="403" priority="307">
      <formula>$Z32="Informe 8"</formula>
    </cfRule>
    <cfRule type="expression" dxfId="402" priority="308">
      <formula>$Z32="Informe 7"</formula>
    </cfRule>
    <cfRule type="expression" dxfId="401" priority="309">
      <formula>$Z32="Informe 6"</formula>
    </cfRule>
    <cfRule type="expression" dxfId="400" priority="310">
      <formula>$Z32="Informe 5"</formula>
    </cfRule>
    <cfRule type="expression" dxfId="399" priority="311">
      <formula>$Z32="Informe 4"</formula>
    </cfRule>
    <cfRule type="expression" dxfId="398" priority="312">
      <formula>$Z32="Informe 3"</formula>
    </cfRule>
    <cfRule type="expression" dxfId="397" priority="313">
      <formula>$Z32="Informe 2"</formula>
    </cfRule>
    <cfRule type="expression" dxfId="396" priority="314">
      <formula>$Z32="Informe 1"</formula>
    </cfRule>
    <cfRule type="expression" dxfId="395" priority="315">
      <formula>$Z32="Gráfico 10"</formula>
    </cfRule>
    <cfRule type="expression" dxfId="394" priority="316">
      <formula>$Z32="Gráfico 25"</formula>
    </cfRule>
    <cfRule type="expression" dxfId="393" priority="317">
      <formula>$Z32="Gráfico 24"</formula>
    </cfRule>
    <cfRule type="expression" dxfId="392" priority="318">
      <formula>$Z32="Gráfico 23"</formula>
    </cfRule>
    <cfRule type="expression" dxfId="391" priority="319">
      <formula>$Z32="Gráfico 22"</formula>
    </cfRule>
    <cfRule type="expression" dxfId="390" priority="320">
      <formula>$Z32="Gráfico 21"</formula>
    </cfRule>
    <cfRule type="expression" dxfId="389" priority="321">
      <formula>$Z32="Gráfico 20"</formula>
    </cfRule>
    <cfRule type="expression" dxfId="388" priority="322">
      <formula>$Z32="Gráfico 18"</formula>
    </cfRule>
    <cfRule type="expression" dxfId="387" priority="323">
      <formula>$Z32="Gráfico 19"</formula>
    </cfRule>
    <cfRule type="expression" dxfId="386" priority="324">
      <formula>$Z32="Gráfico 17"</formula>
    </cfRule>
    <cfRule type="expression" dxfId="385" priority="325">
      <formula>$Z32="Gráfico 16"</formula>
    </cfRule>
    <cfRule type="expression" dxfId="384" priority="326">
      <formula>$Z32="Gráfico 15"</formula>
    </cfRule>
    <cfRule type="expression" dxfId="383" priority="327">
      <formula>$Z32="Gráfico 14"</formula>
    </cfRule>
    <cfRule type="expression" dxfId="382" priority="328">
      <formula>$Z32="Gráfico 12"</formula>
    </cfRule>
    <cfRule type="expression" dxfId="381" priority="329">
      <formula>$Z32="Gráfico 13"</formula>
    </cfRule>
    <cfRule type="expression" dxfId="380" priority="330">
      <formula>$Z32="Gráfico 11"</formula>
    </cfRule>
    <cfRule type="expression" dxfId="379" priority="331">
      <formula>$Z32="Gráfico 9"</formula>
    </cfRule>
    <cfRule type="expression" dxfId="378" priority="332">
      <formula>$Z32="Gráfico 8"</formula>
    </cfRule>
    <cfRule type="expression" dxfId="377" priority="333">
      <formula>$Z32="Gráfico 7"</formula>
    </cfRule>
    <cfRule type="expression" dxfId="376" priority="334">
      <formula>$Z32="Gráfico 6"</formula>
    </cfRule>
    <cfRule type="expression" dxfId="375" priority="335">
      <formula>$Z32="Gráfico 4"</formula>
    </cfRule>
    <cfRule type="expression" dxfId="374" priority="336">
      <formula>$Z32="Gráfico 3"</formula>
    </cfRule>
    <cfRule type="expression" dxfId="373" priority="337">
      <formula>$Z32="Gráfico 2"</formula>
    </cfRule>
    <cfRule type="expression" dxfId="372" priority="338">
      <formula>$Z32="Gráfico 1"</formula>
    </cfRule>
    <cfRule type="expression" dxfId="371" priority="339">
      <formula>$Z32="Gráfico 5"</formula>
    </cfRule>
  </conditionalFormatting>
  <conditionalFormatting sqref="O32">
    <cfRule type="expression" dxfId="370" priority="266">
      <formula>$Z32="Reporte 2"</formula>
    </cfRule>
    <cfRule type="expression" dxfId="369" priority="267">
      <formula>$Z32="Reporte 1"</formula>
    </cfRule>
    <cfRule type="expression" dxfId="368" priority="268">
      <formula>$Z32="Informe 10"</formula>
    </cfRule>
    <cfRule type="expression" dxfId="367" priority="269">
      <formula>$Z32="Informe 9"</formula>
    </cfRule>
    <cfRule type="expression" dxfId="366" priority="270">
      <formula>$Z32="Informe 8"</formula>
    </cfRule>
    <cfRule type="expression" dxfId="365" priority="271">
      <formula>$Z32="Informe 7"</formula>
    </cfRule>
    <cfRule type="expression" dxfId="364" priority="272">
      <formula>$Z32="Informe 6"</formula>
    </cfRule>
    <cfRule type="expression" dxfId="363" priority="273">
      <formula>$Z32="Informe 5"</formula>
    </cfRule>
    <cfRule type="expression" dxfId="362" priority="274">
      <formula>$Z32="Informe 4"</formula>
    </cfRule>
    <cfRule type="expression" dxfId="361" priority="275">
      <formula>$Z32="Informe 3"</formula>
    </cfRule>
    <cfRule type="expression" dxfId="360" priority="276">
      <formula>$Z32="Informe 2"</formula>
    </cfRule>
    <cfRule type="expression" dxfId="359" priority="277">
      <formula>$Z32="Informe 1"</formula>
    </cfRule>
    <cfRule type="expression" dxfId="358" priority="278">
      <formula>$Z32="Gráfico 10"</formula>
    </cfRule>
    <cfRule type="expression" dxfId="357" priority="279">
      <formula>$Z32="Gráfico 25"</formula>
    </cfRule>
    <cfRule type="expression" dxfId="356" priority="280">
      <formula>$Z32="Gráfico 24"</formula>
    </cfRule>
    <cfRule type="expression" dxfId="355" priority="281">
      <formula>$Z32="Gráfico 23"</formula>
    </cfRule>
    <cfRule type="expression" dxfId="354" priority="282">
      <formula>$Z32="Gráfico 22"</formula>
    </cfRule>
    <cfRule type="expression" dxfId="353" priority="283">
      <formula>$Z32="Gráfico 21"</formula>
    </cfRule>
    <cfRule type="expression" dxfId="352" priority="284">
      <formula>$Z32="Gráfico 20"</formula>
    </cfRule>
    <cfRule type="expression" dxfId="351" priority="285">
      <formula>$Z32="Gráfico 18"</formula>
    </cfRule>
    <cfRule type="expression" dxfId="350" priority="286">
      <formula>$Z32="Gráfico 19"</formula>
    </cfRule>
    <cfRule type="expression" dxfId="349" priority="287">
      <formula>$Z32="Gráfico 17"</formula>
    </cfRule>
    <cfRule type="expression" dxfId="348" priority="288">
      <formula>$Z32="Gráfico 16"</formula>
    </cfRule>
    <cfRule type="expression" dxfId="347" priority="289">
      <formula>$Z32="Gráfico 15"</formula>
    </cfRule>
    <cfRule type="expression" dxfId="346" priority="290">
      <formula>$Z32="Gráfico 14"</formula>
    </cfRule>
    <cfRule type="expression" dxfId="345" priority="291">
      <formula>$Z32="Gráfico 12"</formula>
    </cfRule>
    <cfRule type="expression" dxfId="344" priority="292">
      <formula>$Z32="Gráfico 13"</formula>
    </cfRule>
    <cfRule type="expression" dxfId="343" priority="293">
      <formula>$Z32="Gráfico 11"</formula>
    </cfRule>
    <cfRule type="expression" dxfId="342" priority="294">
      <formula>$Z32="Gráfico 9"</formula>
    </cfRule>
    <cfRule type="expression" dxfId="341" priority="295">
      <formula>$Z32="Gráfico 8"</formula>
    </cfRule>
    <cfRule type="expression" dxfId="340" priority="296">
      <formula>$Z32="Gráfico 7"</formula>
    </cfRule>
    <cfRule type="expression" dxfId="339" priority="297">
      <formula>$Z32="Gráfico 6"</formula>
    </cfRule>
    <cfRule type="expression" dxfId="338" priority="298">
      <formula>$Z32="Gráfico 4"</formula>
    </cfRule>
    <cfRule type="expression" dxfId="337" priority="299">
      <formula>$Z32="Gráfico 3"</formula>
    </cfRule>
    <cfRule type="expression" dxfId="336" priority="300">
      <formula>$Z32="Gráfico 2"</formula>
    </cfRule>
    <cfRule type="expression" dxfId="335" priority="301">
      <formula>$Z32="Gráfico 1"</formula>
    </cfRule>
    <cfRule type="expression" dxfId="334" priority="302">
      <formula>$Z32="Gráfico 5"</formula>
    </cfRule>
  </conditionalFormatting>
  <conditionalFormatting sqref="N33:N59">
    <cfRule type="expression" dxfId="333" priority="229">
      <formula>$Z33="Reporte 2"</formula>
    </cfRule>
    <cfRule type="expression" dxfId="332" priority="230">
      <formula>$Z33="Reporte 1"</formula>
    </cfRule>
    <cfRule type="expression" dxfId="331" priority="231">
      <formula>$Z33="Informe 10"</formula>
    </cfRule>
    <cfRule type="expression" dxfId="330" priority="232">
      <formula>$Z33="Informe 9"</formula>
    </cfRule>
    <cfRule type="expression" dxfId="329" priority="233">
      <formula>$Z33="Informe 8"</formula>
    </cfRule>
    <cfRule type="expression" dxfId="328" priority="234">
      <formula>$Z33="Informe 7"</formula>
    </cfRule>
    <cfRule type="expression" dxfId="327" priority="235">
      <formula>$Z33="Informe 6"</formula>
    </cfRule>
    <cfRule type="expression" dxfId="326" priority="236">
      <formula>$Z33="Informe 5"</formula>
    </cfRule>
    <cfRule type="expression" dxfId="325" priority="237">
      <formula>$Z33="Informe 4"</formula>
    </cfRule>
    <cfRule type="expression" dxfId="324" priority="238">
      <formula>$Z33="Informe 3"</formula>
    </cfRule>
    <cfRule type="expression" dxfId="323" priority="239">
      <formula>$Z33="Informe 2"</formula>
    </cfRule>
    <cfRule type="expression" dxfId="322" priority="240">
      <formula>$Z33="Informe 1"</formula>
    </cfRule>
    <cfRule type="expression" dxfId="321" priority="241">
      <formula>$Z33="Gráfico 10"</formula>
    </cfRule>
    <cfRule type="expression" dxfId="320" priority="242">
      <formula>$Z33="Gráfico 25"</formula>
    </cfRule>
    <cfRule type="expression" dxfId="319" priority="243">
      <formula>$Z33="Gráfico 24"</formula>
    </cfRule>
    <cfRule type="expression" dxfId="318" priority="244">
      <formula>$Z33="Gráfico 23"</formula>
    </cfRule>
    <cfRule type="expression" dxfId="317" priority="245">
      <formula>$Z33="Gráfico 22"</formula>
    </cfRule>
    <cfRule type="expression" dxfId="316" priority="246">
      <formula>$Z33="Gráfico 21"</formula>
    </cfRule>
    <cfRule type="expression" dxfId="315" priority="247">
      <formula>$Z33="Gráfico 20"</formula>
    </cfRule>
    <cfRule type="expression" dxfId="314" priority="248">
      <formula>$Z33="Gráfico 18"</formula>
    </cfRule>
    <cfRule type="expression" dxfId="313" priority="249">
      <formula>$Z33="Gráfico 19"</formula>
    </cfRule>
    <cfRule type="expression" dxfId="312" priority="250">
      <formula>$Z33="Gráfico 17"</formula>
    </cfRule>
    <cfRule type="expression" dxfId="311" priority="251">
      <formula>$Z33="Gráfico 16"</formula>
    </cfRule>
    <cfRule type="expression" dxfId="310" priority="252">
      <formula>$Z33="Gráfico 15"</formula>
    </cfRule>
    <cfRule type="expression" dxfId="309" priority="253">
      <formula>$Z33="Gráfico 14"</formula>
    </cfRule>
    <cfRule type="expression" dxfId="308" priority="254">
      <formula>$Z33="Gráfico 12"</formula>
    </cfRule>
    <cfRule type="expression" dxfId="307" priority="255">
      <formula>$Z33="Gráfico 13"</formula>
    </cfRule>
    <cfRule type="expression" dxfId="306" priority="256">
      <formula>$Z33="Gráfico 11"</formula>
    </cfRule>
    <cfRule type="expression" dxfId="305" priority="257">
      <formula>$Z33="Gráfico 9"</formula>
    </cfRule>
    <cfRule type="expression" dxfId="304" priority="258">
      <formula>$Z33="Gráfico 8"</formula>
    </cfRule>
    <cfRule type="expression" dxfId="303" priority="259">
      <formula>$Z33="Gráfico 7"</formula>
    </cfRule>
    <cfRule type="expression" dxfId="302" priority="260">
      <formula>$Z33="Gráfico 6"</formula>
    </cfRule>
    <cfRule type="expression" dxfId="301" priority="261">
      <formula>$Z33="Gráfico 4"</formula>
    </cfRule>
    <cfRule type="expression" dxfId="300" priority="262">
      <formula>$Z33="Gráfico 3"</formula>
    </cfRule>
    <cfRule type="expression" dxfId="299" priority="263">
      <formula>$Z33="Gráfico 2"</formula>
    </cfRule>
    <cfRule type="expression" dxfId="298" priority="264">
      <formula>$Z33="Gráfico 1"</formula>
    </cfRule>
    <cfRule type="expression" dxfId="297" priority="265">
      <formula>$Z33="Gráfico 5"</formula>
    </cfRule>
  </conditionalFormatting>
  <conditionalFormatting sqref="V33:W59 Y33:Y59 AL33:AL59 Q33:S59">
    <cfRule type="expression" dxfId="296" priority="192">
      <formula>$Z33="Reporte 2"</formula>
    </cfRule>
    <cfRule type="expression" dxfId="295" priority="193">
      <formula>$Z33="Reporte 1"</formula>
    </cfRule>
    <cfRule type="expression" dxfId="294" priority="194">
      <formula>$Z33="Informe 10"</formula>
    </cfRule>
    <cfRule type="expression" dxfId="293" priority="195">
      <formula>$Z33="Informe 9"</formula>
    </cfRule>
    <cfRule type="expression" dxfId="292" priority="196">
      <formula>$Z33="Informe 8"</formula>
    </cfRule>
    <cfRule type="expression" dxfId="291" priority="197">
      <formula>$Z33="Informe 7"</formula>
    </cfRule>
    <cfRule type="expression" dxfId="290" priority="198">
      <formula>$Z33="Informe 6"</formula>
    </cfRule>
    <cfRule type="expression" dxfId="289" priority="199">
      <formula>$Z33="Informe 5"</formula>
    </cfRule>
    <cfRule type="expression" dxfId="288" priority="200">
      <formula>$Z33="Informe 4"</formula>
    </cfRule>
    <cfRule type="expression" dxfId="287" priority="201">
      <formula>$Z33="Informe 3"</formula>
    </cfRule>
    <cfRule type="expression" dxfId="286" priority="202">
      <formula>$Z33="Informe 2"</formula>
    </cfRule>
    <cfRule type="expression" dxfId="285" priority="203">
      <formula>$Z33="Informe 1"</formula>
    </cfRule>
    <cfRule type="expression" dxfId="284" priority="204">
      <formula>$Z33="Gráfico 10"</formula>
    </cfRule>
    <cfRule type="expression" dxfId="283" priority="205">
      <formula>$Z33="Gráfico 25"</formula>
    </cfRule>
    <cfRule type="expression" dxfId="282" priority="206">
      <formula>$Z33="Gráfico 24"</formula>
    </cfRule>
    <cfRule type="expression" dxfId="281" priority="207">
      <formula>$Z33="Gráfico 23"</formula>
    </cfRule>
    <cfRule type="expression" dxfId="280" priority="208">
      <formula>$Z33="Gráfico 22"</formula>
    </cfRule>
    <cfRule type="expression" dxfId="279" priority="209">
      <formula>$Z33="Gráfico 21"</formula>
    </cfRule>
    <cfRule type="expression" dxfId="278" priority="210">
      <formula>$Z33="Gráfico 20"</formula>
    </cfRule>
    <cfRule type="expression" dxfId="277" priority="211">
      <formula>$Z33="Gráfico 18"</formula>
    </cfRule>
    <cfRule type="expression" dxfId="276" priority="212">
      <formula>$Z33="Gráfico 19"</formula>
    </cfRule>
    <cfRule type="expression" dxfId="275" priority="213">
      <formula>$Z33="Gráfico 17"</formula>
    </cfRule>
    <cfRule type="expression" dxfId="274" priority="214">
      <formula>$Z33="Gráfico 16"</formula>
    </cfRule>
    <cfRule type="expression" dxfId="273" priority="215">
      <formula>$Z33="Gráfico 15"</formula>
    </cfRule>
    <cfRule type="expression" dxfId="272" priority="216">
      <formula>$Z33="Gráfico 14"</formula>
    </cfRule>
    <cfRule type="expression" dxfId="271" priority="217">
      <formula>$Z33="Gráfico 12"</formula>
    </cfRule>
    <cfRule type="expression" dxfId="270" priority="218">
      <formula>$Z33="Gráfico 13"</formula>
    </cfRule>
    <cfRule type="expression" dxfId="269" priority="219">
      <formula>$Z33="Gráfico 11"</formula>
    </cfRule>
    <cfRule type="expression" dxfId="268" priority="220">
      <formula>$Z33="Gráfico 9"</formula>
    </cfRule>
    <cfRule type="expression" dxfId="267" priority="221">
      <formula>$Z33="Gráfico 8"</formula>
    </cfRule>
    <cfRule type="expression" dxfId="266" priority="222">
      <formula>$Z33="Gráfico 7"</formula>
    </cfRule>
    <cfRule type="expression" dxfId="265" priority="223">
      <formula>$Z33="Gráfico 6"</formula>
    </cfRule>
    <cfRule type="expression" dxfId="264" priority="224">
      <formula>$Z33="Gráfico 4"</formula>
    </cfRule>
    <cfRule type="expression" dxfId="263" priority="225">
      <formula>$Z33="Gráfico 3"</formula>
    </cfRule>
    <cfRule type="expression" dxfId="262" priority="226">
      <formula>$Z33="Gráfico 2"</formula>
    </cfRule>
    <cfRule type="expression" dxfId="261" priority="227">
      <formula>$Z33="Gráfico 1"</formula>
    </cfRule>
    <cfRule type="expression" dxfId="260" priority="228">
      <formula>$Z33="Gráfico 5"</formula>
    </cfRule>
  </conditionalFormatting>
  <conditionalFormatting sqref="T33:T59">
    <cfRule type="expression" dxfId="259" priority="155">
      <formula>$Z33="Reporte 2"</formula>
    </cfRule>
    <cfRule type="expression" dxfId="258" priority="156">
      <formula>$Z33="Reporte 1"</formula>
    </cfRule>
    <cfRule type="expression" dxfId="257" priority="157">
      <formula>$Z33="Informe 10"</formula>
    </cfRule>
    <cfRule type="expression" dxfId="256" priority="158">
      <formula>$Z33="Informe 9"</formula>
    </cfRule>
    <cfRule type="expression" dxfId="255" priority="159">
      <formula>$Z33="Informe 8"</formula>
    </cfRule>
    <cfRule type="expression" dxfId="254" priority="160">
      <formula>$Z33="Informe 7"</formula>
    </cfRule>
    <cfRule type="expression" dxfId="253" priority="161">
      <formula>$Z33="Informe 6"</formula>
    </cfRule>
    <cfRule type="expression" dxfId="252" priority="162">
      <formula>$Z33="Informe 5"</formula>
    </cfRule>
    <cfRule type="expression" dxfId="251" priority="163">
      <formula>$Z33="Informe 4"</formula>
    </cfRule>
    <cfRule type="expression" dxfId="250" priority="164">
      <formula>$Z33="Informe 3"</formula>
    </cfRule>
    <cfRule type="expression" dxfId="249" priority="165">
      <formula>$Z33="Informe 2"</formula>
    </cfRule>
    <cfRule type="expression" dxfId="248" priority="166">
      <formula>$Z33="Informe 1"</formula>
    </cfRule>
    <cfRule type="expression" dxfId="247" priority="167">
      <formula>$Z33="Gráfico 10"</formula>
    </cfRule>
    <cfRule type="expression" dxfId="246" priority="168">
      <formula>$Z33="Gráfico 25"</formula>
    </cfRule>
    <cfRule type="expression" dxfId="245" priority="169">
      <formula>$Z33="Gráfico 24"</formula>
    </cfRule>
    <cfRule type="expression" dxfId="244" priority="170">
      <formula>$Z33="Gráfico 23"</formula>
    </cfRule>
    <cfRule type="expression" dxfId="243" priority="171">
      <formula>$Z33="Gráfico 22"</formula>
    </cfRule>
    <cfRule type="expression" dxfId="242" priority="172">
      <formula>$Z33="Gráfico 21"</formula>
    </cfRule>
    <cfRule type="expression" dxfId="241" priority="173">
      <formula>$Z33="Gráfico 20"</formula>
    </cfRule>
    <cfRule type="expression" dxfId="240" priority="174">
      <formula>$Z33="Gráfico 18"</formula>
    </cfRule>
    <cfRule type="expression" dxfId="239" priority="175">
      <formula>$Z33="Gráfico 19"</formula>
    </cfRule>
    <cfRule type="expression" dxfId="238" priority="176">
      <formula>$Z33="Gráfico 17"</formula>
    </cfRule>
    <cfRule type="expression" dxfId="237" priority="177">
      <formula>$Z33="Gráfico 16"</formula>
    </cfRule>
    <cfRule type="expression" dxfId="236" priority="178">
      <formula>$Z33="Gráfico 15"</formula>
    </cfRule>
    <cfRule type="expression" dxfId="235" priority="179">
      <formula>$Z33="Gráfico 14"</formula>
    </cfRule>
    <cfRule type="expression" dxfId="234" priority="180">
      <formula>$Z33="Gráfico 12"</formula>
    </cfRule>
    <cfRule type="expression" dxfId="233" priority="181">
      <formula>$Z33="Gráfico 13"</formula>
    </cfRule>
    <cfRule type="expression" dxfId="232" priority="182">
      <formula>$Z33="Gráfico 11"</formula>
    </cfRule>
    <cfRule type="expression" dxfId="231" priority="183">
      <formula>$Z33="Gráfico 9"</formula>
    </cfRule>
    <cfRule type="expression" dxfId="230" priority="184">
      <formula>$Z33="Gráfico 8"</formula>
    </cfRule>
    <cfRule type="expression" dxfId="229" priority="185">
      <formula>$Z33="Gráfico 7"</formula>
    </cfRule>
    <cfRule type="expression" dxfId="228" priority="186">
      <formula>$Z33="Gráfico 6"</formula>
    </cfRule>
    <cfRule type="expression" dxfId="227" priority="187">
      <formula>$Z33="Gráfico 4"</formula>
    </cfRule>
    <cfRule type="expression" dxfId="226" priority="188">
      <formula>$Z33="Gráfico 3"</formula>
    </cfRule>
    <cfRule type="expression" dxfId="225" priority="189">
      <formula>$Z33="Gráfico 2"</formula>
    </cfRule>
    <cfRule type="expression" dxfId="224" priority="190">
      <formula>$Z33="Gráfico 1"</formula>
    </cfRule>
    <cfRule type="expression" dxfId="223" priority="191">
      <formula>$Z33="Gráfico 5"</formula>
    </cfRule>
  </conditionalFormatting>
  <conditionalFormatting sqref="K33:K59">
    <cfRule type="expression" dxfId="222" priority="154">
      <formula>+LEFT(D33,2)="GR"</formula>
    </cfRule>
  </conditionalFormatting>
  <conditionalFormatting sqref="L33:L54 L56">
    <cfRule type="expression" dxfId="221" priority="153">
      <formula>+LEFT(D33,2)="GR"</formula>
    </cfRule>
  </conditionalFormatting>
  <conditionalFormatting sqref="P33:P59">
    <cfRule type="expression" dxfId="220" priority="116">
      <formula>$Z33="Reporte 2"</formula>
    </cfRule>
    <cfRule type="expression" dxfId="219" priority="117">
      <formula>$Z33="Reporte 1"</formula>
    </cfRule>
    <cfRule type="expression" dxfId="218" priority="118">
      <formula>$Z33="Informe 10"</formula>
    </cfRule>
    <cfRule type="expression" dxfId="217" priority="119">
      <formula>$Z33="Informe 9"</formula>
    </cfRule>
    <cfRule type="expression" dxfId="216" priority="120">
      <formula>$Z33="Informe 8"</formula>
    </cfRule>
    <cfRule type="expression" dxfId="215" priority="121">
      <formula>$Z33="Informe 7"</formula>
    </cfRule>
    <cfRule type="expression" dxfId="214" priority="122">
      <formula>$Z33="Informe 6"</formula>
    </cfRule>
    <cfRule type="expression" dxfId="213" priority="123">
      <formula>$Z33="Informe 5"</formula>
    </cfRule>
    <cfRule type="expression" dxfId="212" priority="124">
      <formula>$Z33="Informe 4"</formula>
    </cfRule>
    <cfRule type="expression" dxfId="211" priority="125">
      <formula>$Z33="Informe 3"</formula>
    </cfRule>
    <cfRule type="expression" dxfId="210" priority="126">
      <formula>$Z33="Informe 2"</formula>
    </cfRule>
    <cfRule type="expression" dxfId="209" priority="127">
      <formula>$Z33="Informe 1"</formula>
    </cfRule>
    <cfRule type="expression" dxfId="208" priority="128">
      <formula>$Z33="Gráfico 10"</formula>
    </cfRule>
    <cfRule type="expression" dxfId="207" priority="129">
      <formula>$Z33="Gráfico 25"</formula>
    </cfRule>
    <cfRule type="expression" dxfId="206" priority="130">
      <formula>$Z33="Gráfico 24"</formula>
    </cfRule>
    <cfRule type="expression" dxfId="205" priority="131">
      <formula>$Z33="Gráfico 23"</formula>
    </cfRule>
    <cfRule type="expression" dxfId="204" priority="132">
      <formula>$Z33="Gráfico 22"</formula>
    </cfRule>
    <cfRule type="expression" dxfId="203" priority="133">
      <formula>$Z33="Gráfico 21"</formula>
    </cfRule>
    <cfRule type="expression" dxfId="202" priority="134">
      <formula>$Z33="Gráfico 20"</formula>
    </cfRule>
    <cfRule type="expression" dxfId="201" priority="135">
      <formula>$Z33="Gráfico 18"</formula>
    </cfRule>
    <cfRule type="expression" dxfId="200" priority="136">
      <formula>$Z33="Gráfico 19"</formula>
    </cfRule>
    <cfRule type="expression" dxfId="199" priority="137">
      <formula>$Z33="Gráfico 17"</formula>
    </cfRule>
    <cfRule type="expression" dxfId="198" priority="138">
      <formula>$Z33="Gráfico 16"</formula>
    </cfRule>
    <cfRule type="expression" dxfId="197" priority="139">
      <formula>$Z33="Gráfico 15"</formula>
    </cfRule>
    <cfRule type="expression" dxfId="196" priority="140">
      <formula>$Z33="Gráfico 14"</formula>
    </cfRule>
    <cfRule type="expression" dxfId="195" priority="141">
      <formula>$Z33="Gráfico 12"</formula>
    </cfRule>
    <cfRule type="expression" dxfId="194" priority="142">
      <formula>$Z33="Gráfico 13"</formula>
    </cfRule>
    <cfRule type="expression" dxfId="193" priority="143">
      <formula>$Z33="Gráfico 11"</formula>
    </cfRule>
    <cfRule type="expression" dxfId="192" priority="144">
      <formula>$Z33="Gráfico 9"</formula>
    </cfRule>
    <cfRule type="expression" dxfId="191" priority="145">
      <formula>$Z33="Gráfico 8"</formula>
    </cfRule>
    <cfRule type="expression" dxfId="190" priority="146">
      <formula>$Z33="Gráfico 7"</formula>
    </cfRule>
    <cfRule type="expression" dxfId="189" priority="147">
      <formula>$Z33="Gráfico 6"</formula>
    </cfRule>
    <cfRule type="expression" dxfId="188" priority="148">
      <formula>$Z33="Gráfico 4"</formula>
    </cfRule>
    <cfRule type="expression" dxfId="187" priority="149">
      <formula>$Z33="Gráfico 3"</formula>
    </cfRule>
    <cfRule type="expression" dxfId="186" priority="150">
      <formula>$Z33="Gráfico 2"</formula>
    </cfRule>
    <cfRule type="expression" dxfId="185" priority="151">
      <formula>$Z33="Gráfico 1"</formula>
    </cfRule>
    <cfRule type="expression" dxfId="184" priority="152">
      <formula>$Z33="Gráfico 5"</formula>
    </cfRule>
  </conditionalFormatting>
  <conditionalFormatting sqref="O33:O59">
    <cfRule type="expression" dxfId="183" priority="79">
      <formula>$Z33="Reporte 2"</formula>
    </cfRule>
    <cfRule type="expression" dxfId="182" priority="80">
      <formula>$Z33="Reporte 1"</formula>
    </cfRule>
    <cfRule type="expression" dxfId="181" priority="81">
      <formula>$Z33="Informe 10"</formula>
    </cfRule>
    <cfRule type="expression" dxfId="180" priority="82">
      <formula>$Z33="Informe 9"</formula>
    </cfRule>
    <cfRule type="expression" dxfId="179" priority="83">
      <formula>$Z33="Informe 8"</formula>
    </cfRule>
    <cfRule type="expression" dxfId="178" priority="84">
      <formula>$Z33="Informe 7"</formula>
    </cfRule>
    <cfRule type="expression" dxfId="177" priority="85">
      <formula>$Z33="Informe 6"</formula>
    </cfRule>
    <cfRule type="expression" dxfId="176" priority="86">
      <formula>$Z33="Informe 5"</formula>
    </cfRule>
    <cfRule type="expression" dxfId="175" priority="87">
      <formula>$Z33="Informe 4"</formula>
    </cfRule>
    <cfRule type="expression" dxfId="174" priority="88">
      <formula>$Z33="Informe 3"</formula>
    </cfRule>
    <cfRule type="expression" dxfId="173" priority="89">
      <formula>$Z33="Informe 2"</formula>
    </cfRule>
    <cfRule type="expression" dxfId="172" priority="90">
      <formula>$Z33="Informe 1"</formula>
    </cfRule>
    <cfRule type="expression" dxfId="171" priority="91">
      <formula>$Z33="Gráfico 10"</formula>
    </cfRule>
    <cfRule type="expression" dxfId="170" priority="92">
      <formula>$Z33="Gráfico 25"</formula>
    </cfRule>
    <cfRule type="expression" dxfId="169" priority="93">
      <formula>$Z33="Gráfico 24"</formula>
    </cfRule>
    <cfRule type="expression" dxfId="168" priority="94">
      <formula>$Z33="Gráfico 23"</formula>
    </cfRule>
    <cfRule type="expression" dxfId="167" priority="95">
      <formula>$Z33="Gráfico 22"</formula>
    </cfRule>
    <cfRule type="expression" dxfId="166" priority="96">
      <formula>$Z33="Gráfico 21"</formula>
    </cfRule>
    <cfRule type="expression" dxfId="165" priority="97">
      <formula>$Z33="Gráfico 20"</formula>
    </cfRule>
    <cfRule type="expression" dxfId="164" priority="98">
      <formula>$Z33="Gráfico 18"</formula>
    </cfRule>
    <cfRule type="expression" dxfId="163" priority="99">
      <formula>$Z33="Gráfico 19"</formula>
    </cfRule>
    <cfRule type="expression" dxfId="162" priority="100">
      <formula>$Z33="Gráfico 17"</formula>
    </cfRule>
    <cfRule type="expression" dxfId="161" priority="101">
      <formula>$Z33="Gráfico 16"</formula>
    </cfRule>
    <cfRule type="expression" dxfId="160" priority="102">
      <formula>$Z33="Gráfico 15"</formula>
    </cfRule>
    <cfRule type="expression" dxfId="159" priority="103">
      <formula>$Z33="Gráfico 14"</formula>
    </cfRule>
    <cfRule type="expression" dxfId="158" priority="104">
      <formula>$Z33="Gráfico 12"</formula>
    </cfRule>
    <cfRule type="expression" dxfId="157" priority="105">
      <formula>$Z33="Gráfico 13"</formula>
    </cfRule>
    <cfRule type="expression" dxfId="156" priority="106">
      <formula>$Z33="Gráfico 11"</formula>
    </cfRule>
    <cfRule type="expression" dxfId="155" priority="107">
      <formula>$Z33="Gráfico 9"</formula>
    </cfRule>
    <cfRule type="expression" dxfId="154" priority="108">
      <formula>$Z33="Gráfico 8"</formula>
    </cfRule>
    <cfRule type="expression" dxfId="153" priority="109">
      <formula>$Z33="Gráfico 7"</formula>
    </cfRule>
    <cfRule type="expression" dxfId="152" priority="110">
      <formula>$Z33="Gráfico 6"</formula>
    </cfRule>
    <cfRule type="expression" dxfId="151" priority="111">
      <formula>$Z33="Gráfico 4"</formula>
    </cfRule>
    <cfRule type="expression" dxfId="150" priority="112">
      <formula>$Z33="Gráfico 3"</formula>
    </cfRule>
    <cfRule type="expression" dxfId="149" priority="113">
      <formula>$Z33="Gráfico 2"</formula>
    </cfRule>
    <cfRule type="expression" dxfId="148" priority="114">
      <formula>$Z33="Gráfico 1"</formula>
    </cfRule>
    <cfRule type="expression" dxfId="147" priority="115">
      <formula>$Z33="Gráfico 5"</formula>
    </cfRule>
  </conditionalFormatting>
  <conditionalFormatting sqref="O47:O51">
    <cfRule type="expression" dxfId="146" priority="42">
      <formula>$Z47="Reporte 2"</formula>
    </cfRule>
    <cfRule type="expression" dxfId="145" priority="43">
      <formula>$Z47="Reporte 1"</formula>
    </cfRule>
    <cfRule type="expression" dxfId="144" priority="44">
      <formula>$Z47="Informe 10"</formula>
    </cfRule>
    <cfRule type="expression" dxfId="143" priority="45">
      <formula>$Z47="Informe 9"</formula>
    </cfRule>
    <cfRule type="expression" dxfId="142" priority="46">
      <formula>$Z47="Informe 8"</formula>
    </cfRule>
    <cfRule type="expression" dxfId="141" priority="47">
      <formula>$Z47="Informe 7"</formula>
    </cfRule>
    <cfRule type="expression" dxfId="140" priority="48">
      <formula>$Z47="Informe 6"</formula>
    </cfRule>
    <cfRule type="expression" dxfId="139" priority="49">
      <formula>$Z47="Informe 5"</formula>
    </cfRule>
    <cfRule type="expression" dxfId="138" priority="50">
      <formula>$Z47="Informe 4"</formula>
    </cfRule>
    <cfRule type="expression" dxfId="137" priority="51">
      <formula>$Z47="Informe 3"</formula>
    </cfRule>
    <cfRule type="expression" dxfId="136" priority="52">
      <formula>$Z47="Informe 2"</formula>
    </cfRule>
    <cfRule type="expression" dxfId="135" priority="53">
      <formula>$Z47="Informe 1"</formula>
    </cfRule>
    <cfRule type="expression" dxfId="134" priority="54">
      <formula>$Z47="Gráfico 10"</formula>
    </cfRule>
    <cfRule type="expression" dxfId="133" priority="55">
      <formula>$Z47="Gráfico 25"</formula>
    </cfRule>
    <cfRule type="expression" dxfId="132" priority="56">
      <formula>$Z47="Gráfico 24"</formula>
    </cfRule>
    <cfRule type="expression" dxfId="131" priority="57">
      <formula>$Z47="Gráfico 23"</formula>
    </cfRule>
    <cfRule type="expression" dxfId="130" priority="58">
      <formula>$Z47="Gráfico 22"</formula>
    </cfRule>
    <cfRule type="expression" dxfId="129" priority="59">
      <formula>$Z47="Gráfico 21"</formula>
    </cfRule>
    <cfRule type="expression" dxfId="128" priority="60">
      <formula>$Z47="Gráfico 20"</formula>
    </cfRule>
    <cfRule type="expression" dxfId="127" priority="61">
      <formula>$Z47="Gráfico 18"</formula>
    </cfRule>
    <cfRule type="expression" dxfId="126" priority="62">
      <formula>$Z47="Gráfico 19"</formula>
    </cfRule>
    <cfRule type="expression" dxfId="125" priority="63">
      <formula>$Z47="Gráfico 17"</formula>
    </cfRule>
    <cfRule type="expression" dxfId="124" priority="64">
      <formula>$Z47="Gráfico 16"</formula>
    </cfRule>
    <cfRule type="expression" dxfId="123" priority="65">
      <formula>$Z47="Gráfico 15"</formula>
    </cfRule>
    <cfRule type="expression" dxfId="122" priority="66">
      <formula>$Z47="Gráfico 14"</formula>
    </cfRule>
    <cfRule type="expression" dxfId="121" priority="67">
      <formula>$Z47="Gráfico 12"</formula>
    </cfRule>
    <cfRule type="expression" dxfId="120" priority="68">
      <formula>$Z47="Gráfico 13"</formula>
    </cfRule>
    <cfRule type="expression" dxfId="119" priority="69">
      <formula>$Z47="Gráfico 11"</formula>
    </cfRule>
    <cfRule type="expression" dxfId="118" priority="70">
      <formula>$Z47="Gráfico 9"</formula>
    </cfRule>
    <cfRule type="expression" dxfId="117" priority="71">
      <formula>$Z47="Gráfico 8"</formula>
    </cfRule>
    <cfRule type="expression" dxfId="116" priority="72">
      <formula>$Z47="Gráfico 7"</formula>
    </cfRule>
    <cfRule type="expression" dxfId="115" priority="73">
      <formula>$Z47="Gráfico 6"</formula>
    </cfRule>
    <cfRule type="expression" dxfId="114" priority="74">
      <formula>$Z47="Gráfico 4"</formula>
    </cfRule>
    <cfRule type="expression" dxfId="113" priority="75">
      <formula>$Z47="Gráfico 3"</formula>
    </cfRule>
    <cfRule type="expression" dxfId="112" priority="76">
      <formula>$Z47="Gráfico 2"</formula>
    </cfRule>
    <cfRule type="expression" dxfId="111" priority="77">
      <formula>$Z47="Gráfico 1"</formula>
    </cfRule>
    <cfRule type="expression" dxfId="110" priority="78">
      <formula>$Z47="Gráfico 5"</formula>
    </cfRule>
  </conditionalFormatting>
  <conditionalFormatting sqref="O47:O51">
    <cfRule type="expression" dxfId="109" priority="5">
      <formula>$Z47="Reporte 2"</formula>
    </cfRule>
    <cfRule type="expression" dxfId="108" priority="6">
      <formula>$Z47="Reporte 1"</formula>
    </cfRule>
    <cfRule type="expression" dxfId="107" priority="7">
      <formula>$Z47="Informe 10"</formula>
    </cfRule>
    <cfRule type="expression" dxfId="106" priority="8">
      <formula>$Z47="Informe 9"</formula>
    </cfRule>
    <cfRule type="expression" dxfId="105" priority="9">
      <formula>$Z47="Informe 8"</formula>
    </cfRule>
    <cfRule type="expression" dxfId="104" priority="10">
      <formula>$Z47="Informe 7"</formula>
    </cfRule>
    <cfRule type="expression" dxfId="103" priority="11">
      <formula>$Z47="Informe 6"</formula>
    </cfRule>
    <cfRule type="expression" dxfId="102" priority="12">
      <formula>$Z47="Informe 5"</formula>
    </cfRule>
    <cfRule type="expression" dxfId="101" priority="13">
      <formula>$Z47="Informe 4"</formula>
    </cfRule>
    <cfRule type="expression" dxfId="100" priority="14">
      <formula>$Z47="Informe 3"</formula>
    </cfRule>
    <cfRule type="expression" dxfId="99" priority="15">
      <formula>$Z47="Informe 2"</formula>
    </cfRule>
    <cfRule type="expression" dxfId="98" priority="16">
      <formula>$Z47="Informe 1"</formula>
    </cfRule>
    <cfRule type="expression" dxfId="97" priority="17">
      <formula>$Z47="Gráfico 10"</formula>
    </cfRule>
    <cfRule type="expression" dxfId="96" priority="18">
      <formula>$Z47="Gráfico 25"</formula>
    </cfRule>
    <cfRule type="expression" dxfId="95" priority="19">
      <formula>$Z47="Gráfico 24"</formula>
    </cfRule>
    <cfRule type="expression" dxfId="94" priority="20">
      <formula>$Z47="Gráfico 23"</formula>
    </cfRule>
    <cfRule type="expression" dxfId="93" priority="21">
      <formula>$Z47="Gráfico 22"</formula>
    </cfRule>
    <cfRule type="expression" dxfId="92" priority="22">
      <formula>$Z47="Gráfico 21"</formula>
    </cfRule>
    <cfRule type="expression" dxfId="91" priority="23">
      <formula>$Z47="Gráfico 20"</formula>
    </cfRule>
    <cfRule type="expression" dxfId="90" priority="24">
      <formula>$Z47="Gráfico 18"</formula>
    </cfRule>
    <cfRule type="expression" dxfId="89" priority="25">
      <formula>$Z47="Gráfico 19"</formula>
    </cfRule>
    <cfRule type="expression" dxfId="88" priority="26">
      <formula>$Z47="Gráfico 17"</formula>
    </cfRule>
    <cfRule type="expression" dxfId="87" priority="27">
      <formula>$Z47="Gráfico 16"</formula>
    </cfRule>
    <cfRule type="expression" dxfId="86" priority="28">
      <formula>$Z47="Gráfico 15"</formula>
    </cfRule>
    <cfRule type="expression" dxfId="85" priority="29">
      <formula>$Z47="Gráfico 14"</formula>
    </cfRule>
    <cfRule type="expression" dxfId="84" priority="30">
      <formula>$Z47="Gráfico 12"</formula>
    </cfRule>
    <cfRule type="expression" dxfId="83" priority="31">
      <formula>$Z47="Gráfico 13"</formula>
    </cfRule>
    <cfRule type="expression" dxfId="82" priority="32">
      <formula>$Z47="Gráfico 11"</formula>
    </cfRule>
    <cfRule type="expression" dxfId="81" priority="33">
      <formula>$Z47="Gráfico 9"</formula>
    </cfRule>
    <cfRule type="expression" dxfId="80" priority="34">
      <formula>$Z47="Gráfico 8"</formula>
    </cfRule>
    <cfRule type="expression" dxfId="79" priority="35">
      <formula>$Z47="Gráfico 7"</formula>
    </cfRule>
    <cfRule type="expression" dxfId="78" priority="36">
      <formula>$Z47="Gráfico 6"</formula>
    </cfRule>
    <cfRule type="expression" dxfId="77" priority="37">
      <formula>$Z47="Gráfico 4"</formula>
    </cfRule>
    <cfRule type="expression" dxfId="76" priority="38">
      <formula>$Z47="Gráfico 3"</formula>
    </cfRule>
    <cfRule type="expression" dxfId="75" priority="39">
      <formula>$Z47="Gráfico 2"</formula>
    </cfRule>
    <cfRule type="expression" dxfId="74" priority="40">
      <formula>$Z47="Gráfico 1"</formula>
    </cfRule>
    <cfRule type="expression" dxfId="73" priority="41">
      <formula>$Z47="Gráfico 5"</formula>
    </cfRule>
  </conditionalFormatting>
  <conditionalFormatting sqref="L55">
    <cfRule type="expression" dxfId="72" priority="4">
      <formula>+LEFT(E55,2)="GR"</formula>
    </cfRule>
  </conditionalFormatting>
  <conditionalFormatting sqref="L57">
    <cfRule type="expression" dxfId="71" priority="3">
      <formula>+LEFT(E57,2)="GR"</formula>
    </cfRule>
  </conditionalFormatting>
  <conditionalFormatting sqref="L58">
    <cfRule type="expression" dxfId="70" priority="2">
      <formula>+LEFT(E58,2)="GR"</formula>
    </cfRule>
  </conditionalFormatting>
  <conditionalFormatting sqref="L59">
    <cfRule type="expression" dxfId="69" priority="1">
      <formula>+LEFT(E59,2)="GR"</formula>
    </cfRule>
  </conditionalFormatting>
  <hyperlinks>
    <hyperlink ref="B4" r:id="rId1" xr:uid="{631A721E-03EE-4DC1-92E2-DD2A21BD9145}"/>
    <hyperlink ref="B5" r:id="rId2" xr:uid="{BEBC82EC-882A-4934-BB00-576EF68B264B}"/>
    <hyperlink ref="B6" r:id="rId3" xr:uid="{4CCB4E1B-A0FC-4B1B-A89D-905C10447D7D}"/>
    <hyperlink ref="B7" r:id="rId4" xr:uid="{E3E0531B-54DC-44FF-90D0-6809111855CE}"/>
    <hyperlink ref="B8" r:id="rId5" xr:uid="{92D2A15C-2B83-4070-A01C-412BB892D9B7}"/>
    <hyperlink ref="B9" r:id="rId6" xr:uid="{AA9C3A78-9E8D-4004-A353-89FC471F2C7E}"/>
    <hyperlink ref="B10" r:id="rId7" xr:uid="{1040FE44-8125-4458-B4AD-B80C84028689}"/>
    <hyperlink ref="B11" r:id="rId8" xr:uid="{1B55B66E-F8F1-4AD4-8A82-89BC11F45096}"/>
    <hyperlink ref="B12" r:id="rId9" xr:uid="{C0ACF57A-2C5E-47F4-8A4A-E5923D56F316}"/>
    <hyperlink ref="B13" r:id="rId10" xr:uid="{EC6D9570-C8EB-47CF-81D0-131E6433FBF1}"/>
    <hyperlink ref="B14" r:id="rId11" xr:uid="{615DD408-C578-40FD-B5DE-2E2017135E1A}"/>
    <hyperlink ref="B19" r:id="rId12" xr:uid="{682C3B7C-497F-4BDE-AC42-24973CB4131F}"/>
    <hyperlink ref="B20" r:id="rId13" xr:uid="{DF6F2CB9-955A-4A3B-BB0B-A0DF0992E281}"/>
    <hyperlink ref="B21" r:id="rId14" xr:uid="{07AE05C4-7B01-4220-AE8E-A6869FC5EB9E}"/>
    <hyperlink ref="B22" r:id="rId15" xr:uid="{82741947-D6E7-4EAC-8219-4F5E3D6E5A09}"/>
    <hyperlink ref="B23" r:id="rId16" xr:uid="{36CF17D1-CF5F-4D18-8E84-F039F029A86E}"/>
    <hyperlink ref="B15" r:id="rId17" xr:uid="{74448E7A-F906-4959-B585-9F8DCBB42139}"/>
    <hyperlink ref="B16" r:id="rId18" xr:uid="{B4C19902-BBC5-4339-BC86-ECD2408687C8}"/>
    <hyperlink ref="B17" r:id="rId19" xr:uid="{7A8B0A26-E96A-4D37-80BD-0FEADF362AA8}"/>
    <hyperlink ref="B18" r:id="rId20" xr:uid="{5516C5D4-A58C-43D8-AE9F-310E36602DE1}"/>
    <hyperlink ref="B25" r:id="rId21" xr:uid="{59F808BB-E648-4860-A594-D8949671AD81}"/>
    <hyperlink ref="B24" r:id="rId22" xr:uid="{F03889FD-799B-4B14-8798-DA4ACBD68F74}"/>
    <hyperlink ref="B26" r:id="rId23" xr:uid="{0777EC6F-FF92-4648-97BB-5280031F67C6}"/>
    <hyperlink ref="B27" r:id="rId24" xr:uid="{6F2AD52D-FBAC-4092-86B0-3584BA441E19}"/>
    <hyperlink ref="B28" r:id="rId25" xr:uid="{4487B31D-D4EE-47D0-BA5A-17DBCB1734F2}"/>
    <hyperlink ref="B29" r:id="rId26" xr:uid="{17FEB80A-9EAA-4877-9D83-FF0BA9510420}"/>
    <hyperlink ref="B30" r:id="rId27" xr:uid="{8D6B8EF9-D7F1-466A-BA5C-742EA748F360}"/>
    <hyperlink ref="B31" r:id="rId28" xr:uid="{83A86C51-6F4B-4CB1-BEFB-21C919B522EA}"/>
    <hyperlink ref="B32" r:id="rId29" xr:uid="{AB29C0AF-B223-4B36-91AC-0F95AC80B41B}"/>
    <hyperlink ref="B34" r:id="rId30" xr:uid="{777A3F2B-B667-4132-9205-4195AA77BFDF}"/>
    <hyperlink ref="B35" r:id="rId31" xr:uid="{01BAF68C-8355-4544-9DB8-F62A6CC3EC61}"/>
    <hyperlink ref="B36" r:id="rId32" xr:uid="{40B46341-78BE-40B6-A842-BB04B3DB5565}"/>
    <hyperlink ref="B37" r:id="rId33" xr:uid="{76F4F859-BD18-4D4B-9623-34D3A658A14F}"/>
    <hyperlink ref="B38" r:id="rId34" xr:uid="{04B16828-7889-41DE-83F4-BAF63B5CBB73}"/>
    <hyperlink ref="B39" r:id="rId35" xr:uid="{A7F7F89D-1E02-4F0B-A2F7-96D279F138B1}"/>
    <hyperlink ref="B40" r:id="rId36" xr:uid="{8EFC6A94-9FF5-481E-A7EB-3C41FE15CE5C}"/>
    <hyperlink ref="B41" r:id="rId37" xr:uid="{4938A7E3-DFBE-46E8-8BF8-B37738CE2BDD}"/>
    <hyperlink ref="B42" r:id="rId38" xr:uid="{C1CB0626-AC7B-4D17-A005-934DFC0370F3}"/>
    <hyperlink ref="B43" r:id="rId39" xr:uid="{99182E9C-1331-4A88-AFA8-1A904B3DC955}"/>
    <hyperlink ref="B44" r:id="rId40" xr:uid="{6B0BA098-1150-483F-84D4-3AFB8A602AC8}"/>
    <hyperlink ref="B45" r:id="rId41" xr:uid="{ADCF12D0-DC8B-490B-A746-CEBA134EF043}"/>
    <hyperlink ref="B46" r:id="rId42" xr:uid="{4C118619-8457-4244-A6D1-098A111370FC}"/>
    <hyperlink ref="B47" r:id="rId43" xr:uid="{D24518EE-5F79-4EC8-B737-4785514762A1}"/>
    <hyperlink ref="B48" r:id="rId44" xr:uid="{85179F82-E3C7-436E-B02E-9DCFC175A756}"/>
    <hyperlink ref="B49" r:id="rId45" xr:uid="{0BEC0BDB-ED4D-41DE-98D5-20724940F9A5}"/>
    <hyperlink ref="B50" r:id="rId46" xr:uid="{5E84291B-DE14-47CB-B6F7-5538FF4C99C1}"/>
    <hyperlink ref="B51" r:id="rId47" xr:uid="{7E4B1D88-7E68-42EE-ABA4-8717EACA9037}"/>
    <hyperlink ref="B52" r:id="rId48" xr:uid="{57218710-E0A7-4844-822A-A2DADDA9A3BB}"/>
    <hyperlink ref="B54" r:id="rId49" xr:uid="{36CA69E9-ACA7-43D1-ABC8-221993737B60}"/>
    <hyperlink ref="B55" r:id="rId50" xr:uid="{4BD74BE0-076C-4FCF-99EE-2575DDE67CD0}"/>
    <hyperlink ref="B57" r:id="rId51" xr:uid="{C079C6C4-D3D7-4AD1-913C-76DD1F415DD2}"/>
    <hyperlink ref="B58" r:id="rId52" xr:uid="{C714A21A-5770-46A9-9192-27BB0B5478F2}"/>
    <hyperlink ref="B59" r:id="rId53" xr:uid="{A21E9F4A-063F-46F3-B29B-88A5FA6D1A03}"/>
  </hyperlinks>
  <pageMargins left="0.7" right="0.7" top="0.75" bottom="0.75" header="0.3" footer="0.3"/>
  <pageSetup orientation="portrait" r:id="rId54"/>
  <ignoredErrors>
    <ignoredError sqref="Q5" formula="1"/>
  </ignoredError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8842704-620E-44DB-B582-2F458814735B}">
          <x14:formula1>
            <xm:f>Prevalencia!$B$2:$B$6</xm:f>
          </x14:formula1>
          <xm:sqref>J11:J14 J30:J33 J53 J56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13757</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13773</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A2" sqref="A2"/>
    </sheetView>
  </sheetViews>
  <sheetFormatPr baseColWidth="10" defaultRowHeight="15" x14ac:dyDescent="0.25"/>
  <sheetData>
    <row r="1" spans="1:3" x14ac:dyDescent="0.25">
      <c r="A1" s="6" t="s">
        <v>13758</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13769</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13770</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13771</v>
      </c>
      <c r="C160" s="14">
        <f>VLOOKUP(Comuna24[[#This Row],[Cod comuna]],'REG-PROV-COM'!A:C,3,0)</f>
        <v>572</v>
      </c>
    </row>
    <row r="161" spans="1:3" x14ac:dyDescent="0.25">
      <c r="A161" s="14">
        <v>10306</v>
      </c>
      <c r="B161" t="s">
        <v>13772</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5">
        <f>VLOOKUP(Comuna24[[#This Row],[Cod comuna]],'REG-PROV-COM'!A:C,3,0)</f>
        <v>607</v>
      </c>
    </row>
    <row r="181" spans="1:3" x14ac:dyDescent="0.25">
      <c r="A181" s="14">
        <v>13109</v>
      </c>
      <c r="B181" t="s">
        <v>1847</v>
      </c>
      <c r="C181" s="75">
        <f>VLOOKUP(Comuna24[[#This Row],[Cod comuna]],'REG-PROV-COM'!A:C,3,0)</f>
        <v>608</v>
      </c>
    </row>
    <row r="182" spans="1:3" x14ac:dyDescent="0.25">
      <c r="A182" s="14">
        <v>13110</v>
      </c>
      <c r="B182" t="s">
        <v>1850</v>
      </c>
      <c r="C182" s="75">
        <f>VLOOKUP(Comuna24[[#This Row],[Cod comuna]],'REG-PROV-COM'!A:C,3,0)</f>
        <v>609</v>
      </c>
    </row>
    <row r="183" spans="1:3" x14ac:dyDescent="0.25">
      <c r="A183" s="14">
        <v>13111</v>
      </c>
      <c r="B183" t="s">
        <v>1853</v>
      </c>
      <c r="C183" s="75">
        <f>VLOOKUP(Comuna24[[#This Row],[Cod comuna]],'REG-PROV-COM'!A:C,3,0)</f>
        <v>610</v>
      </c>
    </row>
    <row r="184" spans="1:3" x14ac:dyDescent="0.25">
      <c r="A184" s="14">
        <v>13112</v>
      </c>
      <c r="B184" t="s">
        <v>1856</v>
      </c>
      <c r="C184" s="75">
        <f>VLOOKUP(Comuna24[[#This Row],[Cod comuna]],'REG-PROV-COM'!A:C,3,0)</f>
        <v>611</v>
      </c>
    </row>
    <row r="185" spans="1:3" x14ac:dyDescent="0.25">
      <c r="A185" s="14">
        <v>13113</v>
      </c>
      <c r="B185" t="s">
        <v>1859</v>
      </c>
      <c r="C185" s="75">
        <f>VLOOKUP(Comuna24[[#This Row],[Cod comuna]],'REG-PROV-COM'!A:C,3,0)</f>
        <v>612</v>
      </c>
    </row>
    <row r="186" spans="1:3" x14ac:dyDescent="0.25">
      <c r="A186" s="14">
        <v>13114</v>
      </c>
      <c r="B186" t="s">
        <v>1862</v>
      </c>
      <c r="C186" s="75">
        <f>VLOOKUP(Comuna24[[#This Row],[Cod comuna]],'REG-PROV-COM'!A:C,3,0)</f>
        <v>613</v>
      </c>
    </row>
    <row r="187" spans="1:3" x14ac:dyDescent="0.25">
      <c r="A187" s="14">
        <v>13115</v>
      </c>
      <c r="B187" t="s">
        <v>1865</v>
      </c>
      <c r="C187" s="75">
        <f>VLOOKUP(Comuna24[[#This Row],[Cod comuna]],'REG-PROV-COM'!A:C,3,0)</f>
        <v>614</v>
      </c>
    </row>
    <row r="188" spans="1:3" x14ac:dyDescent="0.25">
      <c r="A188" s="14">
        <v>13116</v>
      </c>
      <c r="B188" t="s">
        <v>1868</v>
      </c>
      <c r="C188" s="75">
        <f>VLOOKUP(Comuna24[[#This Row],[Cod comuna]],'REG-PROV-COM'!A:C,3,0)</f>
        <v>615</v>
      </c>
    </row>
    <row r="189" spans="1:3" x14ac:dyDescent="0.25">
      <c r="A189" s="14">
        <v>13117</v>
      </c>
      <c r="B189" t="s">
        <v>1871</v>
      </c>
      <c r="C189" s="75">
        <f>VLOOKUP(Comuna24[[#This Row],[Cod comuna]],'REG-PROV-COM'!A:C,3,0)</f>
        <v>616</v>
      </c>
    </row>
    <row r="190" spans="1:3" x14ac:dyDescent="0.25">
      <c r="A190" s="14">
        <v>13118</v>
      </c>
      <c r="B190" t="s">
        <v>1874</v>
      </c>
      <c r="C190" s="75">
        <f>VLOOKUP(Comuna24[[#This Row],[Cod comuna]],'REG-PROV-COM'!A:C,3,0)</f>
        <v>617</v>
      </c>
    </row>
    <row r="191" spans="1:3" x14ac:dyDescent="0.25">
      <c r="A191" s="14">
        <v>13119</v>
      </c>
      <c r="B191" t="s">
        <v>1877</v>
      </c>
      <c r="C191" s="75">
        <f>VLOOKUP(Comuna24[[#This Row],[Cod comuna]],'REG-PROV-COM'!A:C,3,0)</f>
        <v>618</v>
      </c>
    </row>
    <row r="192" spans="1:3" x14ac:dyDescent="0.25">
      <c r="A192" s="14">
        <v>13120</v>
      </c>
      <c r="B192" t="s">
        <v>1880</v>
      </c>
      <c r="C192" s="75">
        <f>VLOOKUP(Comuna24[[#This Row],[Cod comuna]],'REG-PROV-COM'!A:C,3,0)</f>
        <v>619</v>
      </c>
    </row>
    <row r="193" spans="1:3" x14ac:dyDescent="0.25">
      <c r="A193" s="14">
        <v>13121</v>
      </c>
      <c r="B193" t="s">
        <v>1883</v>
      </c>
      <c r="C193" s="75">
        <f>VLOOKUP(Comuna24[[#This Row],[Cod comuna]],'REG-PROV-COM'!A:C,3,0)</f>
        <v>620</v>
      </c>
    </row>
    <row r="194" spans="1:3" x14ac:dyDescent="0.25">
      <c r="A194" s="14">
        <v>13122</v>
      </c>
      <c r="B194" t="s">
        <v>1886</v>
      </c>
      <c r="C194" s="75">
        <f>VLOOKUP(Comuna24[[#This Row],[Cod comuna]],'REG-PROV-COM'!A:C,3,0)</f>
        <v>621</v>
      </c>
    </row>
    <row r="195" spans="1:3" x14ac:dyDescent="0.25">
      <c r="A195" s="14">
        <v>13123</v>
      </c>
      <c r="B195" t="s">
        <v>1889</v>
      </c>
      <c r="C195" s="75">
        <f>VLOOKUP(Comuna24[[#This Row],[Cod comuna]],'REG-PROV-COM'!A:C,3,0)</f>
        <v>622</v>
      </c>
    </row>
    <row r="196" spans="1:3" x14ac:dyDescent="0.25">
      <c r="A196" s="14">
        <v>13124</v>
      </c>
      <c r="B196" t="s">
        <v>1892</v>
      </c>
      <c r="C196" s="75">
        <f>VLOOKUP(Comuna24[[#This Row],[Cod comuna]],'REG-PROV-COM'!A:C,3,0)</f>
        <v>623</v>
      </c>
    </row>
    <row r="197" spans="1:3" x14ac:dyDescent="0.25">
      <c r="A197" s="14">
        <v>13125</v>
      </c>
      <c r="B197" t="s">
        <v>1895</v>
      </c>
      <c r="C197" s="75">
        <f>VLOOKUP(Comuna24[[#This Row],[Cod comuna]],'REG-PROV-COM'!A:C,3,0)</f>
        <v>624</v>
      </c>
    </row>
    <row r="198" spans="1:3" x14ac:dyDescent="0.25">
      <c r="A198" s="14">
        <v>13126</v>
      </c>
      <c r="B198" t="s">
        <v>1898</v>
      </c>
      <c r="C198" s="75">
        <f>VLOOKUP(Comuna24[[#This Row],[Cod comuna]],'REG-PROV-COM'!A:C,3,0)</f>
        <v>625</v>
      </c>
    </row>
    <row r="199" spans="1:3" x14ac:dyDescent="0.25">
      <c r="A199" s="14">
        <v>13127</v>
      </c>
      <c r="B199" t="s">
        <v>1901</v>
      </c>
      <c r="C199" s="75">
        <f>VLOOKUP(Comuna24[[#This Row],[Cod comuna]],'REG-PROV-COM'!A:C,3,0)</f>
        <v>626</v>
      </c>
    </row>
    <row r="200" spans="1:3" x14ac:dyDescent="0.25">
      <c r="A200" s="14">
        <v>13128</v>
      </c>
      <c r="B200" t="s">
        <v>1904</v>
      </c>
      <c r="C200" s="75">
        <f>VLOOKUP(Comuna24[[#This Row],[Cod comuna]],'REG-PROV-COM'!A:C,3,0)</f>
        <v>627</v>
      </c>
    </row>
    <row r="201" spans="1:3" x14ac:dyDescent="0.25">
      <c r="A201" s="14">
        <v>13129</v>
      </c>
      <c r="B201" t="s">
        <v>1907</v>
      </c>
      <c r="C201" s="75">
        <f>VLOOKUP(Comuna24[[#This Row],[Cod comuna]],'REG-PROV-COM'!A:C,3,0)</f>
        <v>628</v>
      </c>
    </row>
    <row r="202" spans="1:3" x14ac:dyDescent="0.25">
      <c r="A202" s="14">
        <v>13130</v>
      </c>
      <c r="B202" t="s">
        <v>1029</v>
      </c>
      <c r="C202" s="75">
        <f>VLOOKUP(Comuna24[[#This Row],[Cod comuna]],'REG-PROV-COM'!A:C,3,0)</f>
        <v>629</v>
      </c>
    </row>
    <row r="203" spans="1:3" x14ac:dyDescent="0.25">
      <c r="A203" s="14">
        <v>13131</v>
      </c>
      <c r="B203" t="s">
        <v>1912</v>
      </c>
      <c r="C203" s="75">
        <f>VLOOKUP(Comuna24[[#This Row],[Cod comuna]],'REG-PROV-COM'!A:C,3,0)</f>
        <v>630</v>
      </c>
    </row>
    <row r="204" spans="1:3" x14ac:dyDescent="0.25">
      <c r="A204" s="14">
        <v>13132</v>
      </c>
      <c r="B204" t="s">
        <v>1915</v>
      </c>
      <c r="C204" s="75">
        <f>VLOOKUP(Comuna24[[#This Row],[Cod comuna]],'REG-PROV-COM'!A:C,3,0)</f>
        <v>631</v>
      </c>
    </row>
    <row r="205" spans="1:3" x14ac:dyDescent="0.25">
      <c r="A205" s="14">
        <v>13201</v>
      </c>
      <c r="B205" t="s">
        <v>1918</v>
      </c>
      <c r="C205" s="75">
        <f>VLOOKUP(Comuna24[[#This Row],[Cod comuna]],'REG-PROV-COM'!A:C,3,0)</f>
        <v>632</v>
      </c>
    </row>
    <row r="206" spans="1:3" x14ac:dyDescent="0.25">
      <c r="A206" s="14">
        <v>13202</v>
      </c>
      <c r="B206" t="s">
        <v>1921</v>
      </c>
      <c r="C206" s="75">
        <f>VLOOKUP(Comuna24[[#This Row],[Cod comuna]],'REG-PROV-COM'!A:C,3,0)</f>
        <v>633</v>
      </c>
    </row>
    <row r="207" spans="1:3" x14ac:dyDescent="0.25">
      <c r="A207" s="14">
        <v>13203</v>
      </c>
      <c r="B207" t="s">
        <v>1924</v>
      </c>
      <c r="C207" s="75">
        <f>VLOOKUP(Comuna24[[#This Row],[Cod comuna]],'REG-PROV-COM'!A:C,3,0)</f>
        <v>634</v>
      </c>
    </row>
    <row r="208" spans="1:3" x14ac:dyDescent="0.25">
      <c r="A208" s="14">
        <v>13301</v>
      </c>
      <c r="B208" t="s">
        <v>1927</v>
      </c>
      <c r="C208" s="75">
        <f>VLOOKUP(Comuna24[[#This Row],[Cod comuna]],'REG-PROV-COM'!A:C,3,0)</f>
        <v>635</v>
      </c>
    </row>
    <row r="209" spans="1:3" x14ac:dyDescent="0.25">
      <c r="A209" s="14">
        <v>13302</v>
      </c>
      <c r="B209" t="s">
        <v>1930</v>
      </c>
      <c r="C209" s="75">
        <f>VLOOKUP(Comuna24[[#This Row],[Cod comuna]],'REG-PROV-COM'!A:C,3,0)</f>
        <v>636</v>
      </c>
    </row>
    <row r="210" spans="1:3" x14ac:dyDescent="0.25">
      <c r="A210" s="14">
        <v>13303</v>
      </c>
      <c r="B210" t="s">
        <v>1933</v>
      </c>
      <c r="C210" s="75">
        <f>VLOOKUP(Comuna24[[#This Row],[Cod comuna]],'REG-PROV-COM'!A:C,3,0)</f>
        <v>637</v>
      </c>
    </row>
    <row r="211" spans="1:3" x14ac:dyDescent="0.25">
      <c r="A211" s="14">
        <v>13401</v>
      </c>
      <c r="B211" t="s">
        <v>1936</v>
      </c>
      <c r="C211" s="75">
        <f>VLOOKUP(Comuna24[[#This Row],[Cod comuna]],'REG-PROV-COM'!A:C,3,0)</f>
        <v>638</v>
      </c>
    </row>
    <row r="212" spans="1:3" x14ac:dyDescent="0.25">
      <c r="A212" s="14">
        <v>13402</v>
      </c>
      <c r="B212" t="s">
        <v>1939</v>
      </c>
      <c r="C212" s="75">
        <f>VLOOKUP(Comuna24[[#This Row],[Cod comuna]],'REG-PROV-COM'!A:C,3,0)</f>
        <v>639</v>
      </c>
    </row>
    <row r="213" spans="1:3" x14ac:dyDescent="0.25">
      <c r="A213" s="14">
        <v>13403</v>
      </c>
      <c r="B213" t="s">
        <v>13774</v>
      </c>
      <c r="C213" s="75">
        <f>VLOOKUP(Comuna24[[#This Row],[Cod comuna]],'REG-PROV-COM'!A:C,3,0)</f>
        <v>640</v>
      </c>
    </row>
    <row r="214" spans="1:3" x14ac:dyDescent="0.25">
      <c r="A214" s="14">
        <v>13404</v>
      </c>
      <c r="B214" t="s">
        <v>1945</v>
      </c>
      <c r="C214" s="75">
        <f>VLOOKUP(Comuna24[[#This Row],[Cod comuna]],'REG-PROV-COM'!A:C,3,0)</f>
        <v>641</v>
      </c>
    </row>
    <row r="215" spans="1:3" x14ac:dyDescent="0.25">
      <c r="A215" s="14">
        <v>13501</v>
      </c>
      <c r="B215" t="s">
        <v>1948</v>
      </c>
      <c r="C215" s="75">
        <f>VLOOKUP(Comuna24[[#This Row],[Cod comuna]],'REG-PROV-COM'!A:C,3,0)</f>
        <v>642</v>
      </c>
    </row>
    <row r="216" spans="1:3" x14ac:dyDescent="0.25">
      <c r="A216" s="14">
        <v>13601</v>
      </c>
      <c r="B216" t="s">
        <v>1963</v>
      </c>
      <c r="C216" s="75">
        <f>VLOOKUP(Comuna24[[#This Row],[Cod comuna]],'REG-PROV-COM'!A:C,3,0)</f>
        <v>647</v>
      </c>
    </row>
    <row r="217" spans="1:3" x14ac:dyDescent="0.25">
      <c r="A217" s="14">
        <v>13602</v>
      </c>
      <c r="B217" t="s">
        <v>1966</v>
      </c>
      <c r="C217" s="75">
        <f>VLOOKUP(Comuna24[[#This Row],[Cod comuna]],'REG-PROV-COM'!A:C,3,0)</f>
        <v>648</v>
      </c>
    </row>
    <row r="218" spans="1:3" x14ac:dyDescent="0.25">
      <c r="A218" s="14">
        <v>13603</v>
      </c>
      <c r="B218" t="s">
        <v>1969</v>
      </c>
      <c r="C218" s="75">
        <f>VLOOKUP(Comuna24[[#This Row],[Cod comuna]],'REG-PROV-COM'!A:C,3,0)</f>
        <v>649</v>
      </c>
    </row>
    <row r="219" spans="1:3" x14ac:dyDescent="0.25">
      <c r="A219" s="14">
        <v>13604</v>
      </c>
      <c r="B219" t="s">
        <v>1972</v>
      </c>
      <c r="C219" s="75">
        <f>VLOOKUP(Comuna24[[#This Row],[Cod comuna]],'REG-PROV-COM'!A:C,3,0)</f>
        <v>650</v>
      </c>
    </row>
    <row r="220" spans="1:3" x14ac:dyDescent="0.25">
      <c r="A220" s="14">
        <v>13605</v>
      </c>
      <c r="B220" t="s">
        <v>1975</v>
      </c>
      <c r="C220" s="75">
        <f>VLOOKUP(Comuna24[[#This Row],[Cod comuna]],'REG-PROV-COM'!A:C,3,0)</f>
        <v>651</v>
      </c>
    </row>
    <row r="221" spans="1:3" x14ac:dyDescent="0.25">
      <c r="A221" s="14">
        <v>14101</v>
      </c>
      <c r="B221" t="s">
        <v>1978</v>
      </c>
      <c r="C221" s="75">
        <f>VLOOKUP(Comuna24[[#This Row],[Cod comuna]],'REG-PROV-COM'!A:C,3,0)</f>
        <v>652</v>
      </c>
    </row>
    <row r="222" spans="1:3" x14ac:dyDescent="0.25">
      <c r="A222" s="14">
        <v>14103</v>
      </c>
      <c r="B222" t="s">
        <v>1984</v>
      </c>
      <c r="C222" s="75">
        <f>VLOOKUP(Comuna24[[#This Row],[Cod comuna]],'REG-PROV-COM'!A:C,3,0)</f>
        <v>654</v>
      </c>
    </row>
    <row r="223" spans="1:3" x14ac:dyDescent="0.25">
      <c r="A223" s="14">
        <v>14104</v>
      </c>
      <c r="B223" t="s">
        <v>777</v>
      </c>
      <c r="C223" s="75">
        <f>VLOOKUP(Comuna24[[#This Row],[Cod comuna]],'REG-PROV-COM'!A:C,3,0)</f>
        <v>655</v>
      </c>
    </row>
    <row r="224" spans="1:3" x14ac:dyDescent="0.25">
      <c r="A224" s="14">
        <v>14105</v>
      </c>
      <c r="B224" t="s">
        <v>1989</v>
      </c>
      <c r="C224" s="75">
        <f>VLOOKUP(Comuna24[[#This Row],[Cod comuna]],'REG-PROV-COM'!A:C,3,0)</f>
        <v>656</v>
      </c>
    </row>
    <row r="225" spans="1:3" x14ac:dyDescent="0.25">
      <c r="A225" s="14">
        <v>14106</v>
      </c>
      <c r="B225" t="s">
        <v>1992</v>
      </c>
      <c r="C225" s="75">
        <f>VLOOKUP(Comuna24[[#This Row],[Cod comuna]],'REG-PROV-COM'!A:C,3,0)</f>
        <v>657</v>
      </c>
    </row>
    <row r="226" spans="1:3" x14ac:dyDescent="0.25">
      <c r="A226" s="14">
        <v>14107</v>
      </c>
      <c r="B226" t="s">
        <v>1995</v>
      </c>
      <c r="C226" s="75">
        <f>VLOOKUP(Comuna24[[#This Row],[Cod comuna]],'REG-PROV-COM'!A:C,3,0)</f>
        <v>658</v>
      </c>
    </row>
    <row r="227" spans="1:3" x14ac:dyDescent="0.25">
      <c r="A227" s="14">
        <v>14108</v>
      </c>
      <c r="B227" t="s">
        <v>1998</v>
      </c>
      <c r="C227" s="75">
        <f>VLOOKUP(Comuna24[[#This Row],[Cod comuna]],'REG-PROV-COM'!A:C,3,0)</f>
        <v>659</v>
      </c>
    </row>
    <row r="228" spans="1:3" x14ac:dyDescent="0.25">
      <c r="A228" s="14">
        <v>14201</v>
      </c>
      <c r="B228" t="s">
        <v>1023</v>
      </c>
      <c r="C228" s="75">
        <f>VLOOKUP(Comuna24[[#This Row],[Cod comuna]],'REG-PROV-COM'!A:C,3,0)</f>
        <v>660</v>
      </c>
    </row>
    <row r="229" spans="1:3" x14ac:dyDescent="0.25">
      <c r="A229" s="14">
        <v>14202</v>
      </c>
      <c r="B229" t="s">
        <v>2003</v>
      </c>
      <c r="C229" s="75">
        <f>VLOOKUP(Comuna24[[#This Row],[Cod comuna]],'REG-PROV-COM'!A:C,3,0)</f>
        <v>661</v>
      </c>
    </row>
    <row r="230" spans="1:3" x14ac:dyDescent="0.25">
      <c r="A230" s="14">
        <v>14203</v>
      </c>
      <c r="B230" t="s">
        <v>2006</v>
      </c>
      <c r="C230" s="75">
        <f>VLOOKUP(Comuna24[[#This Row],[Cod comuna]],'REG-PROV-COM'!A:C,3,0)</f>
        <v>662</v>
      </c>
    </row>
    <row r="231" spans="1:3" x14ac:dyDescent="0.25">
      <c r="A231" s="14">
        <v>14204</v>
      </c>
      <c r="B231" t="s">
        <v>2009</v>
      </c>
      <c r="C231" s="75">
        <f>VLOOKUP(Comuna24[[#This Row],[Cod comuna]],'REG-PROV-COM'!A:C,3,0)</f>
        <v>663</v>
      </c>
    </row>
    <row r="232" spans="1:3" x14ac:dyDescent="0.25">
      <c r="A232" s="14">
        <v>15101</v>
      </c>
      <c r="B232" t="s">
        <v>2012</v>
      </c>
      <c r="C232" s="75">
        <f>VLOOKUP(Comuna24[[#This Row],[Cod comuna]],'REG-PROV-COM'!A:C,3,0)</f>
        <v>664</v>
      </c>
    </row>
    <row r="233" spans="1:3" x14ac:dyDescent="0.25">
      <c r="A233" s="14">
        <v>15201</v>
      </c>
      <c r="B233" t="s">
        <v>2018</v>
      </c>
      <c r="C233" s="75">
        <f>VLOOKUP(Comuna24[[#This Row],[Cod comuna]],'REG-PROV-COM'!A:C,3,0)</f>
        <v>666</v>
      </c>
    </row>
    <row r="234" spans="1:3" x14ac:dyDescent="0.25">
      <c r="A234" s="14">
        <v>16101</v>
      </c>
      <c r="B234" t="s">
        <v>2024</v>
      </c>
      <c r="C234" s="75">
        <f>VLOOKUP(Comuna24[[#This Row],[Cod comuna]],'REG-PROV-COM'!A:C,3,0)</f>
        <v>668</v>
      </c>
    </row>
    <row r="235" spans="1:3" x14ac:dyDescent="0.25">
      <c r="A235" s="14">
        <v>16102</v>
      </c>
      <c r="B235" t="s">
        <v>2027</v>
      </c>
      <c r="C235" s="75">
        <f>VLOOKUP(Comuna24[[#This Row],[Cod comuna]],'REG-PROV-COM'!A:C,3,0)</f>
        <v>669</v>
      </c>
    </row>
    <row r="236" spans="1:3" x14ac:dyDescent="0.25">
      <c r="A236" s="14">
        <v>16103</v>
      </c>
      <c r="B236" t="s">
        <v>2030</v>
      </c>
      <c r="C236" s="75">
        <f>VLOOKUP(Comuna24[[#This Row],[Cod comuna]],'REG-PROV-COM'!A:C,3,0)</f>
        <v>670</v>
      </c>
    </row>
    <row r="237" spans="1:3" x14ac:dyDescent="0.25">
      <c r="A237" s="14">
        <v>16104</v>
      </c>
      <c r="B237" t="s">
        <v>2033</v>
      </c>
      <c r="C237" s="75">
        <f>VLOOKUP(Comuna24[[#This Row],[Cod comuna]],'REG-PROV-COM'!A:C,3,0)</f>
        <v>671</v>
      </c>
    </row>
    <row r="238" spans="1:3" x14ac:dyDescent="0.25">
      <c r="A238" s="14">
        <v>16105</v>
      </c>
      <c r="B238" t="s">
        <v>2036</v>
      </c>
      <c r="C238" s="75">
        <f>VLOOKUP(Comuna24[[#This Row],[Cod comuna]],'REG-PROV-COM'!A:C,3,0)</f>
        <v>672</v>
      </c>
    </row>
    <row r="239" spans="1:3" x14ac:dyDescent="0.25">
      <c r="A239" s="14">
        <v>16106</v>
      </c>
      <c r="B239" t="s">
        <v>2039</v>
      </c>
      <c r="C239" s="75">
        <f>VLOOKUP(Comuna24[[#This Row],[Cod comuna]],'REG-PROV-COM'!A:C,3,0)</f>
        <v>673</v>
      </c>
    </row>
    <row r="240" spans="1:3" x14ac:dyDescent="0.25">
      <c r="A240" s="14">
        <v>16107</v>
      </c>
      <c r="B240" t="s">
        <v>2042</v>
      </c>
      <c r="C240" s="75">
        <f>VLOOKUP(Comuna24[[#This Row],[Cod comuna]],'REG-PROV-COM'!A:C,3,0)</f>
        <v>674</v>
      </c>
    </row>
    <row r="241" spans="1:3" x14ac:dyDescent="0.25">
      <c r="A241" s="14">
        <v>16108</v>
      </c>
      <c r="B241" t="s">
        <v>2045</v>
      </c>
      <c r="C241" s="75">
        <f>VLOOKUP(Comuna24[[#This Row],[Cod comuna]],'REG-PROV-COM'!A:C,3,0)</f>
        <v>675</v>
      </c>
    </row>
    <row r="242" spans="1:3" x14ac:dyDescent="0.25">
      <c r="A242" s="14">
        <v>16203</v>
      </c>
      <c r="B242" t="s">
        <v>2057</v>
      </c>
      <c r="C242" s="75">
        <f>VLOOKUP(Comuna24[[#This Row],[Cod comuna]],'REG-PROV-COM'!A:C,3,0)</f>
        <v>679</v>
      </c>
    </row>
    <row r="243" spans="1:3" x14ac:dyDescent="0.25">
      <c r="A243" s="14">
        <v>16301</v>
      </c>
      <c r="B243" t="s">
        <v>2072</v>
      </c>
      <c r="C243" s="75">
        <f>VLOOKUP(Comuna24[[#This Row],[Cod comuna]],'REG-PROV-COM'!A:C,3,0)</f>
        <v>684</v>
      </c>
    </row>
    <row r="244" spans="1:3" x14ac:dyDescent="0.25">
      <c r="A244" s="14">
        <v>16302</v>
      </c>
      <c r="B244" t="s">
        <v>2075</v>
      </c>
      <c r="C244" s="75">
        <f>VLOOKUP(Comuna24[[#This Row],[Cod comuna]],'REG-PROV-COM'!A:C,3,0)</f>
        <v>685</v>
      </c>
    </row>
    <row r="245" spans="1:3" x14ac:dyDescent="0.25">
      <c r="A245" s="14">
        <v>16305</v>
      </c>
      <c r="B245" t="s">
        <v>2084</v>
      </c>
      <c r="C245" s="75">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B11" sqref="B11"/>
    </sheetView>
  </sheetViews>
  <sheetFormatPr baseColWidth="10" defaultRowHeight="15" x14ac:dyDescent="0.25"/>
  <cols>
    <col min="2" max="2" width="57.42578125" bestFit="1" customWidth="1"/>
  </cols>
  <sheetData>
    <row r="1" spans="1:2" x14ac:dyDescent="0.25">
      <c r="A1" s="7" t="s">
        <v>13759</v>
      </c>
      <c r="B1" s="7" t="s">
        <v>13760</v>
      </c>
    </row>
    <row r="2" spans="1:2" x14ac:dyDescent="0.25">
      <c r="A2" s="14">
        <v>1</v>
      </c>
      <c r="B2" t="s">
        <v>13850</v>
      </c>
    </row>
    <row r="3" spans="1:2" x14ac:dyDescent="0.25">
      <c r="A3" s="14">
        <v>2</v>
      </c>
      <c r="B3" t="s">
        <v>13854</v>
      </c>
    </row>
    <row r="4" spans="1:2" x14ac:dyDescent="0.25">
      <c r="A4" s="14">
        <v>3</v>
      </c>
      <c r="B4" t="s">
        <v>13855</v>
      </c>
    </row>
    <row r="5" spans="1:2" x14ac:dyDescent="0.25">
      <c r="A5" s="14">
        <v>4</v>
      </c>
      <c r="B5" t="s">
        <v>13858</v>
      </c>
    </row>
    <row r="6" spans="1:2" x14ac:dyDescent="0.25">
      <c r="A6" s="14">
        <v>5</v>
      </c>
      <c r="B6" t="s">
        <v>13856</v>
      </c>
    </row>
    <row r="7" spans="1:2" x14ac:dyDescent="0.25">
      <c r="A7" s="14"/>
    </row>
    <row r="8" spans="1:2" x14ac:dyDescent="0.25">
      <c r="A8" s="1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topLeftCell="E1" workbookViewId="0">
      <selection activeCell="G15" sqref="G15"/>
    </sheetView>
  </sheetViews>
  <sheetFormatPr baseColWidth="10" defaultRowHeight="15" x14ac:dyDescent="0.25"/>
  <sheetData>
    <row r="1" spans="1:2" x14ac:dyDescent="0.25">
      <c r="A1" s="76" t="s">
        <v>13761</v>
      </c>
      <c r="B1" s="77" t="s">
        <v>10449</v>
      </c>
    </row>
    <row r="2" spans="1:2" x14ac:dyDescent="0.25">
      <c r="A2" s="78">
        <v>1</v>
      </c>
      <c r="B2" s="73" t="s">
        <v>8278</v>
      </c>
    </row>
    <row r="3" spans="1:2" x14ac:dyDescent="0.25">
      <c r="A3" s="79">
        <v>2</v>
      </c>
      <c r="B3" s="74" t="s">
        <v>13768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0" t="s">
        <v>13762</v>
      </c>
      <c r="B1" s="81" t="s">
        <v>13763</v>
      </c>
    </row>
    <row r="2" spans="1:2" x14ac:dyDescent="0.25">
      <c r="A2" s="78">
        <v>1</v>
      </c>
      <c r="B2" s="73" t="s">
        <v>13799</v>
      </c>
    </row>
    <row r="3" spans="1:2" x14ac:dyDescent="0.25">
      <c r="A3" s="78">
        <v>2</v>
      </c>
      <c r="B3" s="73" t="s">
        <v>13806</v>
      </c>
    </row>
    <row r="4" spans="1:2" x14ac:dyDescent="0.25">
      <c r="A4" s="79">
        <v>3</v>
      </c>
      <c r="B4" s="74" t="s">
        <v>13804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13757</v>
      </c>
      <c r="B2" s="4" t="s">
        <v>754</v>
      </c>
      <c r="C2" s="4" t="s">
        <v>10479</v>
      </c>
      <c r="D2" s="5"/>
      <c r="E2" s="5"/>
      <c r="F2" s="6" t="s">
        <v>13758</v>
      </c>
      <c r="G2" s="6" t="s">
        <v>1061</v>
      </c>
      <c r="H2" s="6" t="s">
        <v>10480</v>
      </c>
      <c r="I2" s="5"/>
      <c r="J2" s="5"/>
      <c r="K2" s="7" t="s">
        <v>9440</v>
      </c>
      <c r="L2" s="7" t="s">
        <v>9441</v>
      </c>
      <c r="M2" s="5"/>
      <c r="N2" s="5"/>
      <c r="O2" s="8" t="s">
        <v>9442</v>
      </c>
      <c r="P2" s="8" t="s">
        <v>9444</v>
      </c>
      <c r="Q2" s="5"/>
      <c r="R2" s="5"/>
      <c r="S2" s="7" t="s">
        <v>13759</v>
      </c>
      <c r="T2" s="7" t="s">
        <v>13760</v>
      </c>
      <c r="U2" s="5"/>
      <c r="V2" s="5"/>
      <c r="W2" s="8" t="s">
        <v>13761</v>
      </c>
      <c r="X2" s="8" t="s">
        <v>10449</v>
      </c>
      <c r="Y2" s="9" t="s">
        <v>10481</v>
      </c>
      <c r="Z2" s="5"/>
      <c r="AA2" s="10" t="s">
        <v>13762</v>
      </c>
      <c r="AB2" s="10" t="s">
        <v>13763</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13798</v>
      </c>
      <c r="W3">
        <v>1</v>
      </c>
      <c r="X3" t="s">
        <v>8278</v>
      </c>
      <c r="AA3" s="14">
        <v>1</v>
      </c>
      <c r="AB3" t="s">
        <v>13799</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13800</v>
      </c>
      <c r="W4">
        <v>2</v>
      </c>
      <c r="X4" t="s">
        <v>13768</v>
      </c>
      <c r="AA4" s="14">
        <v>2</v>
      </c>
      <c r="AB4" t="s">
        <v>13806</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13801</v>
      </c>
      <c r="W5" s="14"/>
      <c r="AA5" s="14">
        <v>3</v>
      </c>
      <c r="AB5" t="s">
        <v>13804</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13802</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13805</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13807</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13803</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13773</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13769</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13770</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13771</v>
      </c>
      <c r="H161" s="14">
        <f>VLOOKUP(Comuna[[#This Row],[Cod comuna]],'REG-PROV-COM'!A:C,3,0)</f>
        <v>572</v>
      </c>
    </row>
    <row r="162" spans="6:8" x14ac:dyDescent="0.25">
      <c r="F162">
        <v>10306</v>
      </c>
      <c r="G162" t="s">
        <v>13772</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5">
        <f>VLOOKUP(Comuna[[#This Row],[Cod comuna]],'REG-PROV-COM'!A:C,3,0)</f>
        <v>607</v>
      </c>
    </row>
    <row r="182" spans="6:8" x14ac:dyDescent="0.25">
      <c r="F182">
        <v>13109</v>
      </c>
      <c r="G182" t="s">
        <v>1847</v>
      </c>
      <c r="H182" s="75">
        <f>VLOOKUP(Comuna[[#This Row],[Cod comuna]],'REG-PROV-COM'!A:C,3,0)</f>
        <v>608</v>
      </c>
    </row>
    <row r="183" spans="6:8" x14ac:dyDescent="0.25">
      <c r="F183">
        <v>13110</v>
      </c>
      <c r="G183" t="s">
        <v>1850</v>
      </c>
      <c r="H183" s="75">
        <f>VLOOKUP(Comuna[[#This Row],[Cod comuna]],'REG-PROV-COM'!A:C,3,0)</f>
        <v>609</v>
      </c>
    </row>
    <row r="184" spans="6:8" x14ac:dyDescent="0.25">
      <c r="F184">
        <v>13111</v>
      </c>
      <c r="G184" t="s">
        <v>1853</v>
      </c>
      <c r="H184" s="75">
        <f>VLOOKUP(Comuna[[#This Row],[Cod comuna]],'REG-PROV-COM'!A:C,3,0)</f>
        <v>610</v>
      </c>
    </row>
    <row r="185" spans="6:8" x14ac:dyDescent="0.25">
      <c r="F185">
        <v>13112</v>
      </c>
      <c r="G185" t="s">
        <v>1856</v>
      </c>
      <c r="H185" s="75">
        <f>VLOOKUP(Comuna[[#This Row],[Cod comuna]],'REG-PROV-COM'!A:C,3,0)</f>
        <v>611</v>
      </c>
    </row>
    <row r="186" spans="6:8" x14ac:dyDescent="0.25">
      <c r="F186">
        <v>13113</v>
      </c>
      <c r="G186" t="s">
        <v>1859</v>
      </c>
      <c r="H186" s="75">
        <f>VLOOKUP(Comuna[[#This Row],[Cod comuna]],'REG-PROV-COM'!A:C,3,0)</f>
        <v>612</v>
      </c>
    </row>
    <row r="187" spans="6:8" x14ac:dyDescent="0.25">
      <c r="F187">
        <v>13114</v>
      </c>
      <c r="G187" t="s">
        <v>1862</v>
      </c>
      <c r="H187" s="75">
        <f>VLOOKUP(Comuna[[#This Row],[Cod comuna]],'REG-PROV-COM'!A:C,3,0)</f>
        <v>613</v>
      </c>
    </row>
    <row r="188" spans="6:8" x14ac:dyDescent="0.25">
      <c r="F188">
        <v>13115</v>
      </c>
      <c r="G188" t="s">
        <v>1865</v>
      </c>
      <c r="H188" s="75">
        <f>VLOOKUP(Comuna[[#This Row],[Cod comuna]],'REG-PROV-COM'!A:C,3,0)</f>
        <v>614</v>
      </c>
    </row>
    <row r="189" spans="6:8" x14ac:dyDescent="0.25">
      <c r="F189">
        <v>13116</v>
      </c>
      <c r="G189" t="s">
        <v>1868</v>
      </c>
      <c r="H189" s="75">
        <f>VLOOKUP(Comuna[[#This Row],[Cod comuna]],'REG-PROV-COM'!A:C,3,0)</f>
        <v>615</v>
      </c>
    </row>
    <row r="190" spans="6:8" x14ac:dyDescent="0.25">
      <c r="F190">
        <v>13117</v>
      </c>
      <c r="G190" t="s">
        <v>1871</v>
      </c>
      <c r="H190" s="75">
        <f>VLOOKUP(Comuna[[#This Row],[Cod comuna]],'REG-PROV-COM'!A:C,3,0)</f>
        <v>616</v>
      </c>
    </row>
    <row r="191" spans="6:8" x14ac:dyDescent="0.25">
      <c r="F191">
        <v>13118</v>
      </c>
      <c r="G191" t="s">
        <v>1874</v>
      </c>
      <c r="H191" s="75">
        <f>VLOOKUP(Comuna[[#This Row],[Cod comuna]],'REG-PROV-COM'!A:C,3,0)</f>
        <v>617</v>
      </c>
    </row>
    <row r="192" spans="6:8" x14ac:dyDescent="0.25">
      <c r="F192">
        <v>13119</v>
      </c>
      <c r="G192" t="s">
        <v>1877</v>
      </c>
      <c r="H192" s="75">
        <f>VLOOKUP(Comuna[[#This Row],[Cod comuna]],'REG-PROV-COM'!A:C,3,0)</f>
        <v>618</v>
      </c>
    </row>
    <row r="193" spans="6:8" x14ac:dyDescent="0.25">
      <c r="F193">
        <v>13120</v>
      </c>
      <c r="G193" t="s">
        <v>1880</v>
      </c>
      <c r="H193" s="75">
        <f>VLOOKUP(Comuna[[#This Row],[Cod comuna]],'REG-PROV-COM'!A:C,3,0)</f>
        <v>619</v>
      </c>
    </row>
    <row r="194" spans="6:8" x14ac:dyDescent="0.25">
      <c r="F194">
        <v>13121</v>
      </c>
      <c r="G194" t="s">
        <v>1883</v>
      </c>
      <c r="H194" s="75">
        <f>VLOOKUP(Comuna[[#This Row],[Cod comuna]],'REG-PROV-COM'!A:C,3,0)</f>
        <v>620</v>
      </c>
    </row>
    <row r="195" spans="6:8" x14ac:dyDescent="0.25">
      <c r="F195">
        <v>13122</v>
      </c>
      <c r="G195" t="s">
        <v>1886</v>
      </c>
      <c r="H195" s="75">
        <f>VLOOKUP(Comuna[[#This Row],[Cod comuna]],'REG-PROV-COM'!A:C,3,0)</f>
        <v>621</v>
      </c>
    </row>
    <row r="196" spans="6:8" x14ac:dyDescent="0.25">
      <c r="F196">
        <v>13123</v>
      </c>
      <c r="G196" t="s">
        <v>1889</v>
      </c>
      <c r="H196" s="75">
        <f>VLOOKUP(Comuna[[#This Row],[Cod comuna]],'REG-PROV-COM'!A:C,3,0)</f>
        <v>622</v>
      </c>
    </row>
    <row r="197" spans="6:8" x14ac:dyDescent="0.25">
      <c r="F197">
        <v>13124</v>
      </c>
      <c r="G197" t="s">
        <v>1892</v>
      </c>
      <c r="H197" s="75">
        <f>VLOOKUP(Comuna[[#This Row],[Cod comuna]],'REG-PROV-COM'!A:C,3,0)</f>
        <v>623</v>
      </c>
    </row>
    <row r="198" spans="6:8" x14ac:dyDescent="0.25">
      <c r="F198">
        <v>13125</v>
      </c>
      <c r="G198" t="s">
        <v>1895</v>
      </c>
      <c r="H198" s="75">
        <f>VLOOKUP(Comuna[[#This Row],[Cod comuna]],'REG-PROV-COM'!A:C,3,0)</f>
        <v>624</v>
      </c>
    </row>
    <row r="199" spans="6:8" x14ac:dyDescent="0.25">
      <c r="F199">
        <v>13126</v>
      </c>
      <c r="G199" t="s">
        <v>1898</v>
      </c>
      <c r="H199" s="75">
        <f>VLOOKUP(Comuna[[#This Row],[Cod comuna]],'REG-PROV-COM'!A:C,3,0)</f>
        <v>625</v>
      </c>
    </row>
    <row r="200" spans="6:8" x14ac:dyDescent="0.25">
      <c r="F200">
        <v>13127</v>
      </c>
      <c r="G200" t="s">
        <v>1901</v>
      </c>
      <c r="H200" s="75">
        <f>VLOOKUP(Comuna[[#This Row],[Cod comuna]],'REG-PROV-COM'!A:C,3,0)</f>
        <v>626</v>
      </c>
    </row>
    <row r="201" spans="6:8" x14ac:dyDescent="0.25">
      <c r="F201">
        <v>13128</v>
      </c>
      <c r="G201" t="s">
        <v>1904</v>
      </c>
      <c r="H201" s="75">
        <f>VLOOKUP(Comuna[[#This Row],[Cod comuna]],'REG-PROV-COM'!A:C,3,0)</f>
        <v>627</v>
      </c>
    </row>
    <row r="202" spans="6:8" x14ac:dyDescent="0.25">
      <c r="F202">
        <v>13129</v>
      </c>
      <c r="G202" t="s">
        <v>1907</v>
      </c>
      <c r="H202" s="75">
        <f>VLOOKUP(Comuna[[#This Row],[Cod comuna]],'REG-PROV-COM'!A:C,3,0)</f>
        <v>628</v>
      </c>
    </row>
    <row r="203" spans="6:8" x14ac:dyDescent="0.25">
      <c r="F203">
        <v>13130</v>
      </c>
      <c r="G203" t="s">
        <v>1029</v>
      </c>
      <c r="H203" s="75">
        <f>VLOOKUP(Comuna[[#This Row],[Cod comuna]],'REG-PROV-COM'!A:C,3,0)</f>
        <v>629</v>
      </c>
    </row>
    <row r="204" spans="6:8" x14ac:dyDescent="0.25">
      <c r="F204">
        <v>13131</v>
      </c>
      <c r="G204" t="s">
        <v>1912</v>
      </c>
      <c r="H204" s="75">
        <f>VLOOKUP(Comuna[[#This Row],[Cod comuna]],'REG-PROV-COM'!A:C,3,0)</f>
        <v>630</v>
      </c>
    </row>
    <row r="205" spans="6:8" x14ac:dyDescent="0.25">
      <c r="F205">
        <v>13132</v>
      </c>
      <c r="G205" t="s">
        <v>1915</v>
      </c>
      <c r="H205" s="75">
        <f>VLOOKUP(Comuna[[#This Row],[Cod comuna]],'REG-PROV-COM'!A:C,3,0)</f>
        <v>631</v>
      </c>
    </row>
    <row r="206" spans="6:8" x14ac:dyDescent="0.25">
      <c r="F206">
        <v>13201</v>
      </c>
      <c r="G206" t="s">
        <v>1918</v>
      </c>
      <c r="H206" s="75">
        <f>VLOOKUP(Comuna[[#This Row],[Cod comuna]],'REG-PROV-COM'!A:C,3,0)</f>
        <v>632</v>
      </c>
    </row>
    <row r="207" spans="6:8" x14ac:dyDescent="0.25">
      <c r="F207">
        <v>13202</v>
      </c>
      <c r="G207" t="s">
        <v>1921</v>
      </c>
      <c r="H207" s="75">
        <f>VLOOKUP(Comuna[[#This Row],[Cod comuna]],'REG-PROV-COM'!A:C,3,0)</f>
        <v>633</v>
      </c>
    </row>
    <row r="208" spans="6:8" x14ac:dyDescent="0.25">
      <c r="F208">
        <v>13203</v>
      </c>
      <c r="G208" t="s">
        <v>1924</v>
      </c>
      <c r="H208" s="75">
        <f>VLOOKUP(Comuna[[#This Row],[Cod comuna]],'REG-PROV-COM'!A:C,3,0)</f>
        <v>634</v>
      </c>
    </row>
    <row r="209" spans="6:8" x14ac:dyDescent="0.25">
      <c r="F209">
        <v>13301</v>
      </c>
      <c r="G209" t="s">
        <v>1927</v>
      </c>
      <c r="H209" s="75">
        <f>VLOOKUP(Comuna[[#This Row],[Cod comuna]],'REG-PROV-COM'!A:C,3,0)</f>
        <v>635</v>
      </c>
    </row>
    <row r="210" spans="6:8" x14ac:dyDescent="0.25">
      <c r="F210">
        <v>13302</v>
      </c>
      <c r="G210" t="s">
        <v>1930</v>
      </c>
      <c r="H210" s="75">
        <f>VLOOKUP(Comuna[[#This Row],[Cod comuna]],'REG-PROV-COM'!A:C,3,0)</f>
        <v>636</v>
      </c>
    </row>
    <row r="211" spans="6:8" x14ac:dyDescent="0.25">
      <c r="F211">
        <v>13303</v>
      </c>
      <c r="G211" t="s">
        <v>1933</v>
      </c>
      <c r="H211" s="75">
        <f>VLOOKUP(Comuna[[#This Row],[Cod comuna]],'REG-PROV-COM'!A:C,3,0)</f>
        <v>637</v>
      </c>
    </row>
    <row r="212" spans="6:8" x14ac:dyDescent="0.25">
      <c r="F212">
        <v>13401</v>
      </c>
      <c r="G212" t="s">
        <v>1936</v>
      </c>
      <c r="H212" s="75">
        <f>VLOOKUP(Comuna[[#This Row],[Cod comuna]],'REG-PROV-COM'!A:C,3,0)</f>
        <v>638</v>
      </c>
    </row>
    <row r="213" spans="6:8" x14ac:dyDescent="0.25">
      <c r="F213">
        <v>13402</v>
      </c>
      <c r="G213" t="s">
        <v>1939</v>
      </c>
      <c r="H213" s="75">
        <f>VLOOKUP(Comuna[[#This Row],[Cod comuna]],'REG-PROV-COM'!A:C,3,0)</f>
        <v>639</v>
      </c>
    </row>
    <row r="214" spans="6:8" x14ac:dyDescent="0.25">
      <c r="F214">
        <v>13403</v>
      </c>
      <c r="G214" t="s">
        <v>13774</v>
      </c>
      <c r="H214" s="75">
        <f>VLOOKUP(Comuna[[#This Row],[Cod comuna]],'REG-PROV-COM'!A:C,3,0)</f>
        <v>640</v>
      </c>
    </row>
    <row r="215" spans="6:8" x14ac:dyDescent="0.25">
      <c r="F215">
        <v>13404</v>
      </c>
      <c r="G215" t="s">
        <v>1945</v>
      </c>
      <c r="H215" s="75">
        <f>VLOOKUP(Comuna[[#This Row],[Cod comuna]],'REG-PROV-COM'!A:C,3,0)</f>
        <v>641</v>
      </c>
    </row>
    <row r="216" spans="6:8" x14ac:dyDescent="0.25">
      <c r="F216">
        <v>13501</v>
      </c>
      <c r="G216" t="s">
        <v>1948</v>
      </c>
      <c r="H216" s="75">
        <f>VLOOKUP(Comuna[[#This Row],[Cod comuna]],'REG-PROV-COM'!A:C,3,0)</f>
        <v>642</v>
      </c>
    </row>
    <row r="217" spans="6:8" x14ac:dyDescent="0.25">
      <c r="F217">
        <v>13601</v>
      </c>
      <c r="G217" t="s">
        <v>1963</v>
      </c>
      <c r="H217" s="75">
        <f>VLOOKUP(Comuna[[#This Row],[Cod comuna]],'REG-PROV-COM'!A:C,3,0)</f>
        <v>647</v>
      </c>
    </row>
    <row r="218" spans="6:8" x14ac:dyDescent="0.25">
      <c r="F218">
        <v>13602</v>
      </c>
      <c r="G218" t="s">
        <v>1966</v>
      </c>
      <c r="H218" s="75">
        <f>VLOOKUP(Comuna[[#This Row],[Cod comuna]],'REG-PROV-COM'!A:C,3,0)</f>
        <v>648</v>
      </c>
    </row>
    <row r="219" spans="6:8" x14ac:dyDescent="0.25">
      <c r="F219">
        <v>13603</v>
      </c>
      <c r="G219" t="s">
        <v>1969</v>
      </c>
      <c r="H219" s="75">
        <f>VLOOKUP(Comuna[[#This Row],[Cod comuna]],'REG-PROV-COM'!A:C,3,0)</f>
        <v>649</v>
      </c>
    </row>
    <row r="220" spans="6:8" x14ac:dyDescent="0.25">
      <c r="F220">
        <v>13604</v>
      </c>
      <c r="G220" t="s">
        <v>1972</v>
      </c>
      <c r="H220" s="75">
        <f>VLOOKUP(Comuna[[#This Row],[Cod comuna]],'REG-PROV-COM'!A:C,3,0)</f>
        <v>650</v>
      </c>
    </row>
    <row r="221" spans="6:8" x14ac:dyDescent="0.25">
      <c r="F221">
        <v>13605</v>
      </c>
      <c r="G221" t="s">
        <v>1975</v>
      </c>
      <c r="H221" s="75">
        <f>VLOOKUP(Comuna[[#This Row],[Cod comuna]],'REG-PROV-COM'!A:C,3,0)</f>
        <v>651</v>
      </c>
    </row>
    <row r="222" spans="6:8" x14ac:dyDescent="0.25">
      <c r="F222">
        <v>14101</v>
      </c>
      <c r="G222" t="s">
        <v>1978</v>
      </c>
      <c r="H222" s="75">
        <f>VLOOKUP(Comuna[[#This Row],[Cod comuna]],'REG-PROV-COM'!A:C,3,0)</f>
        <v>652</v>
      </c>
    </row>
    <row r="223" spans="6:8" x14ac:dyDescent="0.25">
      <c r="F223">
        <v>14103</v>
      </c>
      <c r="G223" t="s">
        <v>1984</v>
      </c>
      <c r="H223" s="75">
        <f>VLOOKUP(Comuna[[#This Row],[Cod comuna]],'REG-PROV-COM'!A:C,3,0)</f>
        <v>654</v>
      </c>
    </row>
    <row r="224" spans="6:8" x14ac:dyDescent="0.25">
      <c r="F224">
        <v>14104</v>
      </c>
      <c r="G224" t="s">
        <v>777</v>
      </c>
      <c r="H224" s="75">
        <f>VLOOKUP(Comuna[[#This Row],[Cod comuna]],'REG-PROV-COM'!A:C,3,0)</f>
        <v>655</v>
      </c>
    </row>
    <row r="225" spans="6:8" x14ac:dyDescent="0.25">
      <c r="F225">
        <v>14105</v>
      </c>
      <c r="G225" t="s">
        <v>1989</v>
      </c>
      <c r="H225" s="75">
        <f>VLOOKUP(Comuna[[#This Row],[Cod comuna]],'REG-PROV-COM'!A:C,3,0)</f>
        <v>656</v>
      </c>
    </row>
    <row r="226" spans="6:8" x14ac:dyDescent="0.25">
      <c r="F226">
        <v>14106</v>
      </c>
      <c r="G226" t="s">
        <v>1992</v>
      </c>
      <c r="H226" s="75">
        <f>VLOOKUP(Comuna[[#This Row],[Cod comuna]],'REG-PROV-COM'!A:C,3,0)</f>
        <v>657</v>
      </c>
    </row>
    <row r="227" spans="6:8" x14ac:dyDescent="0.25">
      <c r="F227">
        <v>14107</v>
      </c>
      <c r="G227" t="s">
        <v>1995</v>
      </c>
      <c r="H227" s="75">
        <f>VLOOKUP(Comuna[[#This Row],[Cod comuna]],'REG-PROV-COM'!A:C,3,0)</f>
        <v>658</v>
      </c>
    </row>
    <row r="228" spans="6:8" x14ac:dyDescent="0.25">
      <c r="F228">
        <v>14108</v>
      </c>
      <c r="G228" t="s">
        <v>1998</v>
      </c>
      <c r="H228" s="75">
        <f>VLOOKUP(Comuna[[#This Row],[Cod comuna]],'REG-PROV-COM'!A:C,3,0)</f>
        <v>659</v>
      </c>
    </row>
    <row r="229" spans="6:8" x14ac:dyDescent="0.25">
      <c r="F229">
        <v>14201</v>
      </c>
      <c r="G229" t="s">
        <v>1023</v>
      </c>
      <c r="H229" s="75">
        <f>VLOOKUP(Comuna[[#This Row],[Cod comuna]],'REG-PROV-COM'!A:C,3,0)</f>
        <v>660</v>
      </c>
    </row>
    <row r="230" spans="6:8" x14ac:dyDescent="0.25">
      <c r="F230">
        <v>14202</v>
      </c>
      <c r="G230" t="s">
        <v>2003</v>
      </c>
      <c r="H230" s="75">
        <f>VLOOKUP(Comuna[[#This Row],[Cod comuna]],'REG-PROV-COM'!A:C,3,0)</f>
        <v>661</v>
      </c>
    </row>
    <row r="231" spans="6:8" x14ac:dyDescent="0.25">
      <c r="F231">
        <v>14203</v>
      </c>
      <c r="G231" t="s">
        <v>2006</v>
      </c>
      <c r="H231" s="75">
        <f>VLOOKUP(Comuna[[#This Row],[Cod comuna]],'REG-PROV-COM'!A:C,3,0)</f>
        <v>662</v>
      </c>
    </row>
    <row r="232" spans="6:8" x14ac:dyDescent="0.25">
      <c r="F232">
        <v>14204</v>
      </c>
      <c r="G232" t="s">
        <v>2009</v>
      </c>
      <c r="H232" s="75">
        <f>VLOOKUP(Comuna[[#This Row],[Cod comuna]],'REG-PROV-COM'!A:C,3,0)</f>
        <v>663</v>
      </c>
    </row>
    <row r="233" spans="6:8" x14ac:dyDescent="0.25">
      <c r="F233">
        <v>15101</v>
      </c>
      <c r="G233" t="s">
        <v>2012</v>
      </c>
      <c r="H233" s="75">
        <f>VLOOKUP(Comuna[[#This Row],[Cod comuna]],'REG-PROV-COM'!A:C,3,0)</f>
        <v>664</v>
      </c>
    </row>
    <row r="234" spans="6:8" x14ac:dyDescent="0.25">
      <c r="F234">
        <v>15201</v>
      </c>
      <c r="G234" t="s">
        <v>2018</v>
      </c>
      <c r="H234" s="75">
        <f>VLOOKUP(Comuna[[#This Row],[Cod comuna]],'REG-PROV-COM'!A:C,3,0)</f>
        <v>666</v>
      </c>
    </row>
    <row r="235" spans="6:8" x14ac:dyDescent="0.25">
      <c r="F235">
        <v>16101</v>
      </c>
      <c r="G235" t="s">
        <v>2024</v>
      </c>
      <c r="H235" s="75">
        <f>VLOOKUP(Comuna[[#This Row],[Cod comuna]],'REG-PROV-COM'!A:C,3,0)</f>
        <v>668</v>
      </c>
    </row>
    <row r="236" spans="6:8" x14ac:dyDescent="0.25">
      <c r="F236">
        <v>16102</v>
      </c>
      <c r="G236" t="s">
        <v>2027</v>
      </c>
      <c r="H236" s="75">
        <f>VLOOKUP(Comuna[[#This Row],[Cod comuna]],'REG-PROV-COM'!A:C,3,0)</f>
        <v>669</v>
      </c>
    </row>
    <row r="237" spans="6:8" x14ac:dyDescent="0.25">
      <c r="F237">
        <v>16103</v>
      </c>
      <c r="G237" t="s">
        <v>2030</v>
      </c>
      <c r="H237" s="75">
        <f>VLOOKUP(Comuna[[#This Row],[Cod comuna]],'REG-PROV-COM'!A:C,3,0)</f>
        <v>670</v>
      </c>
    </row>
    <row r="238" spans="6:8" x14ac:dyDescent="0.25">
      <c r="F238">
        <v>16104</v>
      </c>
      <c r="G238" t="s">
        <v>2033</v>
      </c>
      <c r="H238" s="75">
        <f>VLOOKUP(Comuna[[#This Row],[Cod comuna]],'REG-PROV-COM'!A:C,3,0)</f>
        <v>671</v>
      </c>
    </row>
    <row r="239" spans="6:8" x14ac:dyDescent="0.25">
      <c r="F239">
        <v>16105</v>
      </c>
      <c r="G239" t="s">
        <v>2036</v>
      </c>
      <c r="H239" s="75">
        <f>VLOOKUP(Comuna[[#This Row],[Cod comuna]],'REG-PROV-COM'!A:C,3,0)</f>
        <v>672</v>
      </c>
    </row>
    <row r="240" spans="6:8" x14ac:dyDescent="0.25">
      <c r="F240">
        <v>16106</v>
      </c>
      <c r="G240" t="s">
        <v>2039</v>
      </c>
      <c r="H240" s="75">
        <f>VLOOKUP(Comuna[[#This Row],[Cod comuna]],'REG-PROV-COM'!A:C,3,0)</f>
        <v>673</v>
      </c>
    </row>
    <row r="241" spans="6:8" x14ac:dyDescent="0.25">
      <c r="F241">
        <v>16107</v>
      </c>
      <c r="G241" t="s">
        <v>2042</v>
      </c>
      <c r="H241" s="75">
        <f>VLOOKUP(Comuna[[#This Row],[Cod comuna]],'REG-PROV-COM'!A:C,3,0)</f>
        <v>674</v>
      </c>
    </row>
    <row r="242" spans="6:8" x14ac:dyDescent="0.25">
      <c r="F242">
        <v>16108</v>
      </c>
      <c r="G242" t="s">
        <v>2045</v>
      </c>
      <c r="H242" s="75">
        <f>VLOOKUP(Comuna[[#This Row],[Cod comuna]],'REG-PROV-COM'!A:C,3,0)</f>
        <v>675</v>
      </c>
    </row>
    <row r="243" spans="6:8" x14ac:dyDescent="0.25">
      <c r="F243">
        <v>16203</v>
      </c>
      <c r="G243" t="s">
        <v>2057</v>
      </c>
      <c r="H243" s="75">
        <f>VLOOKUP(Comuna[[#This Row],[Cod comuna]],'REG-PROV-COM'!A:C,3,0)</f>
        <v>679</v>
      </c>
    </row>
    <row r="244" spans="6:8" x14ac:dyDescent="0.25">
      <c r="F244">
        <v>16301</v>
      </c>
      <c r="G244" t="s">
        <v>2072</v>
      </c>
      <c r="H244" s="75">
        <f>VLOOKUP(Comuna[[#This Row],[Cod comuna]],'REG-PROV-COM'!A:C,3,0)</f>
        <v>684</v>
      </c>
    </row>
    <row r="245" spans="6:8" x14ac:dyDescent="0.25">
      <c r="F245">
        <v>16302</v>
      </c>
      <c r="G245" t="s">
        <v>2075</v>
      </c>
      <c r="H245" s="75">
        <f>VLOOKUP(Comuna[[#This Row],[Cod comuna]],'REG-PROV-COM'!A:C,3,0)</f>
        <v>685</v>
      </c>
    </row>
    <row r="246" spans="6:8" x14ac:dyDescent="0.25">
      <c r="F246">
        <v>16305</v>
      </c>
      <c r="G246" t="s">
        <v>2084</v>
      </c>
      <c r="H246" s="75">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7"/>
  <sheetViews>
    <sheetView workbookViewId="0">
      <selection activeCell="A2" sqref="A2:B7"/>
    </sheetView>
  </sheetViews>
  <sheetFormatPr baseColWidth="10" defaultRowHeight="15" x14ac:dyDescent="0.25"/>
  <cols>
    <col min="1" max="1" width="37.28515625" bestFit="1" customWidth="1"/>
    <col min="2" max="2" width="33.5703125" bestFit="1" customWidth="1"/>
  </cols>
  <sheetData>
    <row r="2" spans="1:2" x14ac:dyDescent="0.25">
      <c r="A2" s="3" t="s">
        <v>13759</v>
      </c>
      <c r="B2" s="3" t="s">
        <v>13760</v>
      </c>
    </row>
    <row r="3" spans="1:2" x14ac:dyDescent="0.25">
      <c r="A3">
        <v>1</v>
      </c>
      <c r="B3" t="s">
        <v>13850</v>
      </c>
    </row>
    <row r="4" spans="1:2" x14ac:dyDescent="0.25">
      <c r="A4">
        <v>2</v>
      </c>
      <c r="B4" t="s">
        <v>13854</v>
      </c>
    </row>
    <row r="5" spans="1:2" x14ac:dyDescent="0.25">
      <c r="A5">
        <v>3</v>
      </c>
      <c r="B5" t="s">
        <v>13855</v>
      </c>
    </row>
    <row r="6" spans="1:2" x14ac:dyDescent="0.25">
      <c r="A6">
        <v>4</v>
      </c>
      <c r="B6" t="s">
        <v>13858</v>
      </c>
    </row>
    <row r="7" spans="1:2" x14ac:dyDescent="0.25">
      <c r="A7">
        <v>5</v>
      </c>
      <c r="B7" t="s">
        <v>13856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2893"/>
  <sheetViews>
    <sheetView topLeftCell="A2" workbookViewId="0">
      <selection activeCell="E6" sqref="E6"/>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13757</v>
      </c>
      <c r="B1" t="s">
        <v>13758</v>
      </c>
      <c r="C1" t="s">
        <v>754</v>
      </c>
      <c r="D1" t="s">
        <v>1061</v>
      </c>
      <c r="E1" t="s">
        <v>13759</v>
      </c>
      <c r="F1" t="s">
        <v>13760</v>
      </c>
      <c r="G1" t="s">
        <v>13761</v>
      </c>
      <c r="H1" t="s">
        <v>10449</v>
      </c>
      <c r="I1" t="s">
        <v>13762</v>
      </c>
      <c r="J1" t="s">
        <v>13763</v>
      </c>
      <c r="K1" t="s">
        <v>13764</v>
      </c>
      <c r="L1" t="s">
        <v>9440</v>
      </c>
      <c r="M1" t="s">
        <v>9441</v>
      </c>
      <c r="N1" t="s">
        <v>9442</v>
      </c>
      <c r="O1" t="s">
        <v>9444</v>
      </c>
      <c r="P1" t="s">
        <v>13765</v>
      </c>
      <c r="Q1" t="s">
        <v>13766</v>
      </c>
      <c r="R1" t="s">
        <v>13767</v>
      </c>
    </row>
    <row r="2" spans="1:18" x14ac:dyDescent="0.25">
      <c r="A2">
        <v>1</v>
      </c>
      <c r="B2">
        <v>1101</v>
      </c>
      <c r="C2" t="s">
        <v>795</v>
      </c>
      <c r="D2" t="s">
        <v>1059</v>
      </c>
      <c r="E2">
        <v>1</v>
      </c>
      <c r="F2" t="s">
        <v>13850</v>
      </c>
      <c r="G2">
        <v>1</v>
      </c>
      <c r="H2" t="s">
        <v>8278</v>
      </c>
      <c r="I2">
        <v>1</v>
      </c>
      <c r="J2" t="s">
        <v>13799</v>
      </c>
      <c r="K2" t="s">
        <v>13851</v>
      </c>
      <c r="L2">
        <v>270107</v>
      </c>
      <c r="M2" t="s">
        <v>13588</v>
      </c>
      <c r="N2">
        <v>270107006</v>
      </c>
      <c r="O2" t="s">
        <v>13613</v>
      </c>
      <c r="P2">
        <v>75076.250838218431</v>
      </c>
      <c r="Q2">
        <v>66456.402864612843</v>
      </c>
      <c r="R2">
        <v>49981.171327702745</v>
      </c>
    </row>
    <row r="3" spans="1:18" x14ac:dyDescent="0.25">
      <c r="A3">
        <v>1</v>
      </c>
      <c r="B3">
        <v>1101</v>
      </c>
      <c r="C3" t="s">
        <v>795</v>
      </c>
      <c r="D3" t="s">
        <v>1059</v>
      </c>
      <c r="E3">
        <v>1</v>
      </c>
      <c r="F3" t="s">
        <v>13850</v>
      </c>
      <c r="G3">
        <v>1</v>
      </c>
      <c r="H3" t="s">
        <v>8278</v>
      </c>
      <c r="I3">
        <v>1</v>
      </c>
      <c r="J3" t="s">
        <v>13799</v>
      </c>
      <c r="K3" t="s">
        <v>13852</v>
      </c>
      <c r="L3">
        <v>270107</v>
      </c>
      <c r="M3" t="s">
        <v>13588</v>
      </c>
      <c r="N3">
        <v>270107006</v>
      </c>
      <c r="O3" t="s">
        <v>13613</v>
      </c>
      <c r="P3">
        <v>2226.9571048476064</v>
      </c>
      <c r="Q3">
        <v>2883.0139910493508</v>
      </c>
      <c r="R3">
        <v>1872.4153365813424</v>
      </c>
    </row>
    <row r="4" spans="1:18" x14ac:dyDescent="0.25">
      <c r="A4">
        <v>1</v>
      </c>
      <c r="B4">
        <v>1101</v>
      </c>
      <c r="C4" t="s">
        <v>795</v>
      </c>
      <c r="D4" t="s">
        <v>1059</v>
      </c>
      <c r="E4">
        <v>1</v>
      </c>
      <c r="F4" t="s">
        <v>13850</v>
      </c>
      <c r="G4">
        <v>2</v>
      </c>
      <c r="H4" t="s">
        <v>13768</v>
      </c>
      <c r="I4">
        <v>1</v>
      </c>
      <c r="J4" t="s">
        <v>13799</v>
      </c>
      <c r="K4" t="s">
        <v>13853</v>
      </c>
      <c r="L4">
        <v>270107</v>
      </c>
      <c r="M4" t="s">
        <v>13588</v>
      </c>
      <c r="N4">
        <v>270107006</v>
      </c>
      <c r="O4" t="s">
        <v>13613</v>
      </c>
      <c r="P4">
        <v>74935.646455687995</v>
      </c>
      <c r="Q4">
        <v>61768.713707558745</v>
      </c>
      <c r="R4">
        <v>43063.447706706545</v>
      </c>
    </row>
    <row r="5" spans="1:18" x14ac:dyDescent="0.25">
      <c r="A5">
        <v>1</v>
      </c>
      <c r="B5">
        <v>1101</v>
      </c>
      <c r="C5" t="s">
        <v>795</v>
      </c>
      <c r="D5" t="s">
        <v>1059</v>
      </c>
      <c r="E5">
        <v>1</v>
      </c>
      <c r="F5" t="s">
        <v>13850</v>
      </c>
      <c r="G5">
        <v>2</v>
      </c>
      <c r="H5" t="s">
        <v>13768</v>
      </c>
      <c r="I5">
        <v>1</v>
      </c>
      <c r="J5" t="s">
        <v>13799</v>
      </c>
      <c r="K5" t="s">
        <v>13853</v>
      </c>
      <c r="L5">
        <v>270107</v>
      </c>
      <c r="M5" t="s">
        <v>13588</v>
      </c>
      <c r="N5">
        <v>270107006</v>
      </c>
      <c r="O5" t="s">
        <v>13613</v>
      </c>
      <c r="P5">
        <v>2367.5614873780528</v>
      </c>
      <c r="Q5">
        <v>7570.703148103441</v>
      </c>
      <c r="R5">
        <v>8790.1389575775083</v>
      </c>
    </row>
    <row r="6" spans="1:18" x14ac:dyDescent="0.25">
      <c r="A6">
        <v>1</v>
      </c>
      <c r="B6">
        <v>1101</v>
      </c>
      <c r="C6" t="s">
        <v>795</v>
      </c>
      <c r="D6" t="s">
        <v>1059</v>
      </c>
      <c r="E6">
        <v>2</v>
      </c>
      <c r="F6" t="s">
        <v>13854</v>
      </c>
      <c r="G6">
        <v>1</v>
      </c>
      <c r="H6" t="s">
        <v>8278</v>
      </c>
      <c r="I6">
        <v>1</v>
      </c>
      <c r="J6" t="s">
        <v>13799</v>
      </c>
      <c r="K6" t="s">
        <v>13851</v>
      </c>
      <c r="L6">
        <v>270107</v>
      </c>
      <c r="M6" t="s">
        <v>13588</v>
      </c>
      <c r="N6">
        <v>270107006</v>
      </c>
      <c r="O6" t="s">
        <v>13613</v>
      </c>
      <c r="P6">
        <v>76305.998399273187</v>
      </c>
      <c r="Q6">
        <v>67025.495821242323</v>
      </c>
      <c r="R6">
        <v>51145.363377693648</v>
      </c>
    </row>
    <row r="7" spans="1:18" x14ac:dyDescent="0.25">
      <c r="A7">
        <v>1</v>
      </c>
      <c r="B7">
        <v>1101</v>
      </c>
      <c r="C7" t="s">
        <v>795</v>
      </c>
      <c r="D7" t="s">
        <v>1059</v>
      </c>
      <c r="E7">
        <v>2</v>
      </c>
      <c r="F7" t="s">
        <v>13854</v>
      </c>
      <c r="G7">
        <v>1</v>
      </c>
      <c r="H7" t="s">
        <v>8278</v>
      </c>
      <c r="I7">
        <v>1</v>
      </c>
      <c r="J7" t="s">
        <v>13799</v>
      </c>
      <c r="K7" t="s">
        <v>13852</v>
      </c>
      <c r="L7">
        <v>270107</v>
      </c>
      <c r="M7" t="s">
        <v>13588</v>
      </c>
      <c r="N7">
        <v>270107006</v>
      </c>
      <c r="O7" t="s">
        <v>13613</v>
      </c>
      <c r="P7">
        <v>997.20954379285729</v>
      </c>
      <c r="Q7">
        <v>2313.9210344198741</v>
      </c>
      <c r="R7">
        <v>708.22328659043865</v>
      </c>
    </row>
    <row r="8" spans="1:18" x14ac:dyDescent="0.25">
      <c r="A8">
        <v>1</v>
      </c>
      <c r="B8">
        <v>1101</v>
      </c>
      <c r="C8" t="s">
        <v>795</v>
      </c>
      <c r="D8" t="s">
        <v>1059</v>
      </c>
      <c r="E8">
        <v>3</v>
      </c>
      <c r="F8" t="s">
        <v>13855</v>
      </c>
      <c r="G8">
        <v>1</v>
      </c>
      <c r="H8" t="s">
        <v>8278</v>
      </c>
      <c r="I8">
        <v>1</v>
      </c>
      <c r="J8" t="s">
        <v>13799</v>
      </c>
      <c r="K8" t="s">
        <v>13851</v>
      </c>
      <c r="L8">
        <v>270107</v>
      </c>
      <c r="M8" t="s">
        <v>13588</v>
      </c>
      <c r="N8">
        <v>270107006</v>
      </c>
      <c r="O8" t="s">
        <v>13613</v>
      </c>
      <c r="P8">
        <v>75076.250838218431</v>
      </c>
      <c r="Q8">
        <v>67295.90050488268</v>
      </c>
      <c r="R8">
        <v>50358.351035574269</v>
      </c>
    </row>
    <row r="9" spans="1:18" x14ac:dyDescent="0.25">
      <c r="A9">
        <v>1</v>
      </c>
      <c r="B9">
        <v>1101</v>
      </c>
      <c r="C9" t="s">
        <v>795</v>
      </c>
      <c r="D9" t="s">
        <v>1059</v>
      </c>
      <c r="E9">
        <v>3</v>
      </c>
      <c r="F9" t="s">
        <v>13855</v>
      </c>
      <c r="G9">
        <v>1</v>
      </c>
      <c r="H9" t="s">
        <v>8278</v>
      </c>
      <c r="I9">
        <v>1</v>
      </c>
      <c r="J9" t="s">
        <v>13799</v>
      </c>
      <c r="K9" t="s">
        <v>13852</v>
      </c>
      <c r="L9">
        <v>270107</v>
      </c>
      <c r="M9" t="s">
        <v>13588</v>
      </c>
      <c r="N9">
        <v>270107006</v>
      </c>
      <c r="O9" t="s">
        <v>13613</v>
      </c>
      <c r="P9">
        <v>2226.9571048476064</v>
      </c>
      <c r="Q9">
        <v>2043.5163507795166</v>
      </c>
      <c r="R9">
        <v>1495.2356287098232</v>
      </c>
    </row>
    <row r="10" spans="1:18" x14ac:dyDescent="0.25">
      <c r="A10">
        <v>1</v>
      </c>
      <c r="B10">
        <v>1101</v>
      </c>
      <c r="C10" t="s">
        <v>795</v>
      </c>
      <c r="D10" t="s">
        <v>1059</v>
      </c>
      <c r="E10">
        <v>5</v>
      </c>
      <c r="F10" t="s">
        <v>13856</v>
      </c>
      <c r="G10">
        <v>2</v>
      </c>
      <c r="H10" t="s">
        <v>13768</v>
      </c>
      <c r="I10">
        <v>3</v>
      </c>
      <c r="J10" t="s">
        <v>13804</v>
      </c>
      <c r="K10" t="s">
        <v>13853</v>
      </c>
      <c r="L10">
        <v>270107</v>
      </c>
      <c r="M10" t="s">
        <v>13588</v>
      </c>
      <c r="N10">
        <v>270107005</v>
      </c>
      <c r="O10" t="s">
        <v>13608</v>
      </c>
      <c r="P10">
        <v>52283.198857859788</v>
      </c>
      <c r="Q10">
        <v>38735.005995220999</v>
      </c>
      <c r="R10">
        <v>45566.1505067498</v>
      </c>
    </row>
    <row r="11" spans="1:18" x14ac:dyDescent="0.25">
      <c r="A11">
        <v>1</v>
      </c>
      <c r="B11">
        <v>1101</v>
      </c>
      <c r="C11" t="s">
        <v>795</v>
      </c>
      <c r="D11" t="s">
        <v>1059</v>
      </c>
      <c r="E11">
        <v>5</v>
      </c>
      <c r="F11" t="s">
        <v>13856</v>
      </c>
      <c r="G11">
        <v>2</v>
      </c>
      <c r="H11" t="s">
        <v>13768</v>
      </c>
      <c r="I11">
        <v>3</v>
      </c>
      <c r="J11" t="s">
        <v>13804</v>
      </c>
      <c r="K11" t="s">
        <v>13857</v>
      </c>
      <c r="L11">
        <v>270107</v>
      </c>
      <c r="M11" t="s">
        <v>13588</v>
      </c>
      <c r="N11">
        <v>270107005</v>
      </c>
      <c r="O11" t="s">
        <v>13608</v>
      </c>
      <c r="P11">
        <v>827.40271258301061</v>
      </c>
      <c r="Q11">
        <v>1521.030463242018</v>
      </c>
      <c r="R11">
        <v>5803.7416345293796</v>
      </c>
    </row>
    <row r="12" spans="1:18" x14ac:dyDescent="0.25">
      <c r="A12">
        <v>1</v>
      </c>
      <c r="B12">
        <v>1107</v>
      </c>
      <c r="C12" t="s">
        <v>795</v>
      </c>
      <c r="D12" t="s">
        <v>1064</v>
      </c>
      <c r="E12">
        <v>1</v>
      </c>
      <c r="F12" t="s">
        <v>13850</v>
      </c>
      <c r="G12">
        <v>1</v>
      </c>
      <c r="H12" t="s">
        <v>8278</v>
      </c>
      <c r="I12">
        <v>1</v>
      </c>
      <c r="J12" t="s">
        <v>13799</v>
      </c>
      <c r="K12" t="s">
        <v>13851</v>
      </c>
      <c r="L12">
        <v>270107</v>
      </c>
      <c r="M12" t="s">
        <v>13588</v>
      </c>
      <c r="N12">
        <v>270107006</v>
      </c>
      <c r="O12" t="s">
        <v>13613</v>
      </c>
      <c r="P12">
        <v>0</v>
      </c>
      <c r="Q12">
        <v>53440.387673925194</v>
      </c>
      <c r="R12">
        <v>58981.753298439915</v>
      </c>
    </row>
    <row r="13" spans="1:18" x14ac:dyDescent="0.25">
      <c r="A13">
        <v>1</v>
      </c>
      <c r="B13">
        <v>1107</v>
      </c>
      <c r="C13" t="s">
        <v>795</v>
      </c>
      <c r="D13" t="s">
        <v>1064</v>
      </c>
      <c r="E13">
        <v>1</v>
      </c>
      <c r="F13" t="s">
        <v>13850</v>
      </c>
      <c r="G13">
        <v>1</v>
      </c>
      <c r="H13" t="s">
        <v>8278</v>
      </c>
      <c r="I13">
        <v>1</v>
      </c>
      <c r="J13" t="s">
        <v>13799</v>
      </c>
      <c r="K13" t="s">
        <v>13852</v>
      </c>
      <c r="L13">
        <v>270107</v>
      </c>
      <c r="M13" t="s">
        <v>13588</v>
      </c>
      <c r="N13">
        <v>270107006</v>
      </c>
      <c r="O13" t="s">
        <v>13613</v>
      </c>
      <c r="P13">
        <v>0</v>
      </c>
      <c r="Q13">
        <v>785.02247305410003</v>
      </c>
      <c r="R13">
        <v>6263.8631962889012</v>
      </c>
    </row>
    <row r="14" spans="1:18" x14ac:dyDescent="0.25">
      <c r="A14">
        <v>1</v>
      </c>
      <c r="B14">
        <v>1107</v>
      </c>
      <c r="C14" t="s">
        <v>795</v>
      </c>
      <c r="D14" t="s">
        <v>1064</v>
      </c>
      <c r="E14">
        <v>1</v>
      </c>
      <c r="F14" t="s">
        <v>13850</v>
      </c>
      <c r="G14">
        <v>2</v>
      </c>
      <c r="H14" t="s">
        <v>13768</v>
      </c>
      <c r="I14">
        <v>1</v>
      </c>
      <c r="J14" t="s">
        <v>13799</v>
      </c>
      <c r="K14" t="s">
        <v>13853</v>
      </c>
      <c r="L14">
        <v>270107</v>
      </c>
      <c r="M14" t="s">
        <v>13588</v>
      </c>
      <c r="N14">
        <v>270107006</v>
      </c>
      <c r="O14" t="s">
        <v>13613</v>
      </c>
      <c r="P14">
        <v>0</v>
      </c>
      <c r="Q14">
        <v>48057.917127961417</v>
      </c>
      <c r="R14">
        <v>50967.825111776452</v>
      </c>
    </row>
    <row r="15" spans="1:18" x14ac:dyDescent="0.25">
      <c r="A15">
        <v>1</v>
      </c>
      <c r="B15">
        <v>1107</v>
      </c>
      <c r="C15" t="s">
        <v>795</v>
      </c>
      <c r="D15" t="s">
        <v>1064</v>
      </c>
      <c r="E15">
        <v>1</v>
      </c>
      <c r="F15" t="s">
        <v>13850</v>
      </c>
      <c r="G15">
        <v>2</v>
      </c>
      <c r="H15" t="s">
        <v>13768</v>
      </c>
      <c r="I15">
        <v>1</v>
      </c>
      <c r="J15" t="s">
        <v>13799</v>
      </c>
      <c r="K15" t="s">
        <v>13857</v>
      </c>
      <c r="L15">
        <v>270107</v>
      </c>
      <c r="M15" t="s">
        <v>13588</v>
      </c>
      <c r="N15">
        <v>270107006</v>
      </c>
      <c r="O15" t="s">
        <v>13613</v>
      </c>
      <c r="P15">
        <v>0</v>
      </c>
      <c r="Q15">
        <v>6167.4930190178748</v>
      </c>
      <c r="R15">
        <v>14277.791382952397</v>
      </c>
    </row>
    <row r="16" spans="1:18" x14ac:dyDescent="0.25">
      <c r="A16">
        <v>1</v>
      </c>
      <c r="B16">
        <v>1107</v>
      </c>
      <c r="C16" t="s">
        <v>795</v>
      </c>
      <c r="D16" t="s">
        <v>1064</v>
      </c>
      <c r="E16">
        <v>2</v>
      </c>
      <c r="F16" t="s">
        <v>13854</v>
      </c>
      <c r="G16">
        <v>1</v>
      </c>
      <c r="H16" t="s">
        <v>8278</v>
      </c>
      <c r="I16">
        <v>1</v>
      </c>
      <c r="J16" t="s">
        <v>13799</v>
      </c>
      <c r="K16" t="s">
        <v>13851</v>
      </c>
      <c r="L16">
        <v>270107</v>
      </c>
      <c r="M16" t="s">
        <v>13588</v>
      </c>
      <c r="N16">
        <v>270107006</v>
      </c>
      <c r="O16" t="s">
        <v>13613</v>
      </c>
      <c r="P16">
        <v>0</v>
      </c>
      <c r="Q16">
        <v>53440.387673925194</v>
      </c>
      <c r="R16">
        <v>61786.801465534256</v>
      </c>
    </row>
    <row r="17" spans="1:18" x14ac:dyDescent="0.25">
      <c r="A17">
        <v>1</v>
      </c>
      <c r="B17">
        <v>1107</v>
      </c>
      <c r="C17" t="s">
        <v>795</v>
      </c>
      <c r="D17" t="s">
        <v>1064</v>
      </c>
      <c r="E17">
        <v>2</v>
      </c>
      <c r="F17" t="s">
        <v>13854</v>
      </c>
      <c r="G17">
        <v>1</v>
      </c>
      <c r="H17" t="s">
        <v>8278</v>
      </c>
      <c r="I17">
        <v>1</v>
      </c>
      <c r="J17" t="s">
        <v>13799</v>
      </c>
      <c r="K17" t="s">
        <v>13852</v>
      </c>
      <c r="L17">
        <v>270107</v>
      </c>
      <c r="M17" t="s">
        <v>13588</v>
      </c>
      <c r="N17">
        <v>270107006</v>
      </c>
      <c r="O17" t="s">
        <v>13613</v>
      </c>
      <c r="P17">
        <v>0</v>
      </c>
      <c r="Q17">
        <v>785.02247305410003</v>
      </c>
      <c r="R17">
        <v>3458.8150291945481</v>
      </c>
    </row>
    <row r="18" spans="1:18" x14ac:dyDescent="0.25">
      <c r="A18">
        <v>1</v>
      </c>
      <c r="B18">
        <v>1107</v>
      </c>
      <c r="C18" t="s">
        <v>795</v>
      </c>
      <c r="D18" t="s">
        <v>1064</v>
      </c>
      <c r="E18">
        <v>3</v>
      </c>
      <c r="F18" t="s">
        <v>13855</v>
      </c>
      <c r="G18">
        <v>1</v>
      </c>
      <c r="H18" t="s">
        <v>8278</v>
      </c>
      <c r="I18">
        <v>1</v>
      </c>
      <c r="J18" t="s">
        <v>13799</v>
      </c>
      <c r="K18" t="s">
        <v>13851</v>
      </c>
      <c r="L18">
        <v>270107</v>
      </c>
      <c r="M18" t="s">
        <v>13588</v>
      </c>
      <c r="N18">
        <v>270107006</v>
      </c>
      <c r="O18" t="s">
        <v>13613</v>
      </c>
      <c r="P18">
        <v>0</v>
      </c>
      <c r="Q18">
        <v>53440.387673925194</v>
      </c>
      <c r="R18">
        <v>59815.64208398886</v>
      </c>
    </row>
    <row r="19" spans="1:18" x14ac:dyDescent="0.25">
      <c r="A19">
        <v>1</v>
      </c>
      <c r="B19">
        <v>1107</v>
      </c>
      <c r="C19" t="s">
        <v>795</v>
      </c>
      <c r="D19" t="s">
        <v>1064</v>
      </c>
      <c r="E19">
        <v>3</v>
      </c>
      <c r="F19" t="s">
        <v>13855</v>
      </c>
      <c r="G19">
        <v>1</v>
      </c>
      <c r="H19" t="s">
        <v>8278</v>
      </c>
      <c r="I19">
        <v>1</v>
      </c>
      <c r="J19" t="s">
        <v>13799</v>
      </c>
      <c r="K19" t="s">
        <v>13852</v>
      </c>
      <c r="L19">
        <v>270107</v>
      </c>
      <c r="M19" t="s">
        <v>13588</v>
      </c>
      <c r="N19">
        <v>270107006</v>
      </c>
      <c r="O19" t="s">
        <v>13613</v>
      </c>
      <c r="P19">
        <v>0</v>
      </c>
      <c r="Q19">
        <v>785.02247305410003</v>
      </c>
      <c r="R19">
        <v>5429.9744107399592</v>
      </c>
    </row>
    <row r="20" spans="1:18" x14ac:dyDescent="0.25">
      <c r="A20">
        <v>1</v>
      </c>
      <c r="B20">
        <v>1107</v>
      </c>
      <c r="C20" t="s">
        <v>795</v>
      </c>
      <c r="D20" t="s">
        <v>1064</v>
      </c>
      <c r="E20">
        <v>5</v>
      </c>
      <c r="F20" t="s">
        <v>13856</v>
      </c>
      <c r="G20">
        <v>2</v>
      </c>
      <c r="H20" t="s">
        <v>13768</v>
      </c>
      <c r="I20">
        <v>3</v>
      </c>
      <c r="J20" t="s">
        <v>13804</v>
      </c>
      <c r="K20" t="s">
        <v>13853</v>
      </c>
      <c r="L20">
        <v>270107</v>
      </c>
      <c r="M20" t="s">
        <v>13588</v>
      </c>
      <c r="N20">
        <v>270107005</v>
      </c>
      <c r="O20" t="s">
        <v>13608</v>
      </c>
      <c r="P20">
        <v>0</v>
      </c>
      <c r="Q20">
        <v>38266.361332045017</v>
      </c>
      <c r="R20">
        <v>61420.298346636228</v>
      </c>
    </row>
    <row r="21" spans="1:18" x14ac:dyDescent="0.25">
      <c r="A21">
        <v>1</v>
      </c>
      <c r="B21">
        <v>1107</v>
      </c>
      <c r="C21" t="s">
        <v>795</v>
      </c>
      <c r="D21" t="s">
        <v>1064</v>
      </c>
      <c r="E21">
        <v>5</v>
      </c>
      <c r="F21" t="s">
        <v>13856</v>
      </c>
      <c r="G21">
        <v>2</v>
      </c>
      <c r="H21" t="s">
        <v>13768</v>
      </c>
      <c r="I21">
        <v>3</v>
      </c>
      <c r="J21" t="s">
        <v>13804</v>
      </c>
      <c r="K21" t="s">
        <v>13857</v>
      </c>
      <c r="L21">
        <v>270107</v>
      </c>
      <c r="M21" t="s">
        <v>13588</v>
      </c>
      <c r="N21">
        <v>270107005</v>
      </c>
      <c r="O21" t="s">
        <v>13608</v>
      </c>
      <c r="P21">
        <v>0</v>
      </c>
      <c r="Q21">
        <v>2786.7928545289155</v>
      </c>
      <c r="R21">
        <v>3825.3181480925705</v>
      </c>
    </row>
    <row r="22" spans="1:18" x14ac:dyDescent="0.25">
      <c r="A22">
        <v>1</v>
      </c>
      <c r="B22">
        <v>1401</v>
      </c>
      <c r="C22" t="s">
        <v>795</v>
      </c>
      <c r="D22" t="s">
        <v>1067</v>
      </c>
      <c r="E22">
        <v>1</v>
      </c>
      <c r="F22" t="s">
        <v>13850</v>
      </c>
      <c r="G22">
        <v>1</v>
      </c>
      <c r="H22" t="s">
        <v>8278</v>
      </c>
      <c r="I22">
        <v>1</v>
      </c>
      <c r="J22" t="s">
        <v>13799</v>
      </c>
      <c r="K22" t="s">
        <v>13851</v>
      </c>
      <c r="L22">
        <v>270107</v>
      </c>
      <c r="M22" t="s">
        <v>13588</v>
      </c>
      <c r="N22">
        <v>270107006</v>
      </c>
      <c r="O22" t="s">
        <v>13613</v>
      </c>
      <c r="P22">
        <v>0</v>
      </c>
      <c r="Q22">
        <v>90986.355883908356</v>
      </c>
      <c r="R22">
        <v>98838.61448983154</v>
      </c>
    </row>
    <row r="23" spans="1:18" x14ac:dyDescent="0.25">
      <c r="A23">
        <v>1</v>
      </c>
      <c r="B23">
        <v>1401</v>
      </c>
      <c r="C23" t="s">
        <v>795</v>
      </c>
      <c r="D23" t="s">
        <v>1067</v>
      </c>
      <c r="E23">
        <v>1</v>
      </c>
      <c r="F23" t="s">
        <v>13850</v>
      </c>
      <c r="G23">
        <v>1</v>
      </c>
      <c r="H23" t="s">
        <v>8278</v>
      </c>
      <c r="I23">
        <v>1</v>
      </c>
      <c r="J23" t="s">
        <v>13799</v>
      </c>
      <c r="K23" t="s">
        <v>13852</v>
      </c>
      <c r="L23">
        <v>270107</v>
      </c>
      <c r="M23" t="s">
        <v>13588</v>
      </c>
      <c r="N23">
        <v>270107006</v>
      </c>
      <c r="O23" t="s">
        <v>13613</v>
      </c>
      <c r="P23">
        <v>0</v>
      </c>
      <c r="Q23">
        <v>0</v>
      </c>
      <c r="R23">
        <v>6385.7575158368627</v>
      </c>
    </row>
    <row r="24" spans="1:18" x14ac:dyDescent="0.25">
      <c r="A24">
        <v>1</v>
      </c>
      <c r="B24">
        <v>1401</v>
      </c>
      <c r="C24" t="s">
        <v>795</v>
      </c>
      <c r="D24" t="s">
        <v>1067</v>
      </c>
      <c r="E24">
        <v>1</v>
      </c>
      <c r="F24" t="s">
        <v>13850</v>
      </c>
      <c r="G24">
        <v>2</v>
      </c>
      <c r="H24" t="s">
        <v>13768</v>
      </c>
      <c r="I24">
        <v>1</v>
      </c>
      <c r="J24" t="s">
        <v>13799</v>
      </c>
      <c r="K24" t="s">
        <v>13853</v>
      </c>
      <c r="L24">
        <v>270107</v>
      </c>
      <c r="M24" t="s">
        <v>13588</v>
      </c>
      <c r="N24">
        <v>270107006</v>
      </c>
      <c r="O24" t="s">
        <v>13613</v>
      </c>
      <c r="P24">
        <v>0</v>
      </c>
      <c r="Q24">
        <v>80772.764678521082</v>
      </c>
      <c r="R24">
        <v>95290.00504845941</v>
      </c>
    </row>
    <row r="25" spans="1:18" x14ac:dyDescent="0.25">
      <c r="A25">
        <v>1</v>
      </c>
      <c r="B25">
        <v>1401</v>
      </c>
      <c r="C25" t="s">
        <v>795</v>
      </c>
      <c r="D25" t="s">
        <v>1067</v>
      </c>
      <c r="E25">
        <v>1</v>
      </c>
      <c r="F25" t="s">
        <v>13850</v>
      </c>
      <c r="G25">
        <v>2</v>
      </c>
      <c r="H25" t="s">
        <v>13768</v>
      </c>
      <c r="I25">
        <v>1</v>
      </c>
      <c r="J25" t="s">
        <v>13799</v>
      </c>
      <c r="K25" t="s">
        <v>13857</v>
      </c>
      <c r="L25">
        <v>270107</v>
      </c>
      <c r="M25" t="s">
        <v>13588</v>
      </c>
      <c r="N25">
        <v>270107006</v>
      </c>
      <c r="O25" t="s">
        <v>13613</v>
      </c>
      <c r="P25">
        <v>0</v>
      </c>
      <c r="Q25">
        <v>10213.591205387273</v>
      </c>
      <c r="R25">
        <v>9934.3669572089893</v>
      </c>
    </row>
    <row r="26" spans="1:18" x14ac:dyDescent="0.25">
      <c r="A26">
        <v>1</v>
      </c>
      <c r="B26">
        <v>1401</v>
      </c>
      <c r="C26" t="s">
        <v>795</v>
      </c>
      <c r="D26" t="s">
        <v>1067</v>
      </c>
      <c r="E26">
        <v>2</v>
      </c>
      <c r="F26" t="s">
        <v>13854</v>
      </c>
      <c r="G26">
        <v>1</v>
      </c>
      <c r="H26" t="s">
        <v>8278</v>
      </c>
      <c r="I26">
        <v>1</v>
      </c>
      <c r="J26" t="s">
        <v>13799</v>
      </c>
      <c r="K26" t="s">
        <v>13851</v>
      </c>
      <c r="L26">
        <v>270107</v>
      </c>
      <c r="M26" t="s">
        <v>13588</v>
      </c>
      <c r="N26">
        <v>270107006</v>
      </c>
      <c r="O26" t="s">
        <v>13613</v>
      </c>
      <c r="P26">
        <v>0</v>
      </c>
      <c r="Q26">
        <v>90986.355883908356</v>
      </c>
      <c r="R26">
        <v>103255.60662021631</v>
      </c>
    </row>
    <row r="27" spans="1:18" x14ac:dyDescent="0.25">
      <c r="A27">
        <v>1</v>
      </c>
      <c r="B27">
        <v>1401</v>
      </c>
      <c r="C27" t="s">
        <v>795</v>
      </c>
      <c r="D27" t="s">
        <v>1067</v>
      </c>
      <c r="E27">
        <v>2</v>
      </c>
      <c r="F27" t="s">
        <v>13854</v>
      </c>
      <c r="G27">
        <v>1</v>
      </c>
      <c r="H27" t="s">
        <v>8278</v>
      </c>
      <c r="I27">
        <v>1</v>
      </c>
      <c r="J27" t="s">
        <v>13799</v>
      </c>
      <c r="K27" t="s">
        <v>13852</v>
      </c>
      <c r="L27">
        <v>270107</v>
      </c>
      <c r="M27" t="s">
        <v>13588</v>
      </c>
      <c r="N27">
        <v>270107006</v>
      </c>
      <c r="O27" t="s">
        <v>13613</v>
      </c>
      <c r="P27">
        <v>0</v>
      </c>
      <c r="Q27">
        <v>0</v>
      </c>
      <c r="R27">
        <v>1968.7653854520893</v>
      </c>
    </row>
    <row r="28" spans="1:18" x14ac:dyDescent="0.25">
      <c r="A28">
        <v>1</v>
      </c>
      <c r="B28">
        <v>1401</v>
      </c>
      <c r="C28" t="s">
        <v>795</v>
      </c>
      <c r="D28" t="s">
        <v>1067</v>
      </c>
      <c r="E28">
        <v>3</v>
      </c>
      <c r="F28" t="s">
        <v>13855</v>
      </c>
      <c r="G28">
        <v>1</v>
      </c>
      <c r="H28" t="s">
        <v>8278</v>
      </c>
      <c r="I28">
        <v>1</v>
      </c>
      <c r="J28" t="s">
        <v>13799</v>
      </c>
      <c r="K28" t="s">
        <v>13851</v>
      </c>
      <c r="L28">
        <v>270107</v>
      </c>
      <c r="M28" t="s">
        <v>13588</v>
      </c>
      <c r="N28">
        <v>270107006</v>
      </c>
      <c r="O28" t="s">
        <v>13613</v>
      </c>
      <c r="P28">
        <v>0</v>
      </c>
      <c r="Q28">
        <v>90986.355883908356</v>
      </c>
      <c r="R28">
        <v>98838.61448983154</v>
      </c>
    </row>
    <row r="29" spans="1:18" x14ac:dyDescent="0.25">
      <c r="A29">
        <v>1</v>
      </c>
      <c r="B29">
        <v>1401</v>
      </c>
      <c r="C29" t="s">
        <v>795</v>
      </c>
      <c r="D29" t="s">
        <v>1067</v>
      </c>
      <c r="E29">
        <v>3</v>
      </c>
      <c r="F29" t="s">
        <v>13855</v>
      </c>
      <c r="G29">
        <v>1</v>
      </c>
      <c r="H29" t="s">
        <v>8278</v>
      </c>
      <c r="I29">
        <v>1</v>
      </c>
      <c r="J29" t="s">
        <v>13799</v>
      </c>
      <c r="K29" t="s">
        <v>13852</v>
      </c>
      <c r="L29">
        <v>270107</v>
      </c>
      <c r="M29" t="s">
        <v>13588</v>
      </c>
      <c r="N29">
        <v>270107006</v>
      </c>
      <c r="O29" t="s">
        <v>13613</v>
      </c>
      <c r="P29">
        <v>0</v>
      </c>
      <c r="Q29">
        <v>0</v>
      </c>
      <c r="R29">
        <v>6385.7575158368627</v>
      </c>
    </row>
    <row r="30" spans="1:18" x14ac:dyDescent="0.25">
      <c r="A30">
        <v>1</v>
      </c>
      <c r="B30">
        <v>1401</v>
      </c>
      <c r="C30" t="s">
        <v>795</v>
      </c>
      <c r="D30" t="s">
        <v>1067</v>
      </c>
      <c r="E30">
        <v>5</v>
      </c>
      <c r="F30" t="s">
        <v>13856</v>
      </c>
      <c r="G30">
        <v>2</v>
      </c>
      <c r="H30" t="s">
        <v>13768</v>
      </c>
      <c r="I30">
        <v>3</v>
      </c>
      <c r="J30" t="s">
        <v>13804</v>
      </c>
      <c r="K30" t="s">
        <v>13853</v>
      </c>
      <c r="L30">
        <v>270107</v>
      </c>
      <c r="M30" t="s">
        <v>13588</v>
      </c>
      <c r="N30">
        <v>270107005</v>
      </c>
      <c r="O30" t="s">
        <v>13608</v>
      </c>
      <c r="P30">
        <v>0</v>
      </c>
      <c r="Q30">
        <v>49269.923724564906</v>
      </c>
      <c r="R30">
        <v>99706.997178844191</v>
      </c>
    </row>
    <row r="31" spans="1:18" x14ac:dyDescent="0.25">
      <c r="A31">
        <v>1</v>
      </c>
      <c r="B31">
        <v>1401</v>
      </c>
      <c r="C31" t="s">
        <v>795</v>
      </c>
      <c r="D31" t="s">
        <v>1067</v>
      </c>
      <c r="E31">
        <v>5</v>
      </c>
      <c r="F31" t="s">
        <v>13856</v>
      </c>
      <c r="G31">
        <v>2</v>
      </c>
      <c r="H31" t="s">
        <v>13768</v>
      </c>
      <c r="I31">
        <v>3</v>
      </c>
      <c r="J31" t="s">
        <v>13804</v>
      </c>
      <c r="K31" t="s">
        <v>13857</v>
      </c>
      <c r="L31">
        <v>270107</v>
      </c>
      <c r="M31" t="s">
        <v>13588</v>
      </c>
      <c r="N31">
        <v>270107005</v>
      </c>
      <c r="O31" t="s">
        <v>13608</v>
      </c>
      <c r="P31">
        <v>0</v>
      </c>
      <c r="Q31">
        <v>11872.713248418948</v>
      </c>
      <c r="R31">
        <v>5517.3748268242152</v>
      </c>
    </row>
    <row r="32" spans="1:18" x14ac:dyDescent="0.25">
      <c r="A32">
        <v>1</v>
      </c>
      <c r="B32">
        <v>1405</v>
      </c>
      <c r="C32" t="s">
        <v>795</v>
      </c>
      <c r="D32" t="s">
        <v>1079</v>
      </c>
      <c r="E32">
        <v>1</v>
      </c>
      <c r="F32" t="s">
        <v>13850</v>
      </c>
      <c r="G32">
        <v>1</v>
      </c>
      <c r="H32" t="s">
        <v>8278</v>
      </c>
      <c r="I32">
        <v>1</v>
      </c>
      <c r="J32" t="s">
        <v>13799</v>
      </c>
      <c r="K32" t="s">
        <v>13851</v>
      </c>
      <c r="L32">
        <v>270107</v>
      </c>
      <c r="M32" t="s">
        <v>13588</v>
      </c>
      <c r="N32">
        <v>270107006</v>
      </c>
      <c r="O32" t="s">
        <v>13613</v>
      </c>
      <c r="P32">
        <v>0</v>
      </c>
      <c r="Q32">
        <v>128220.58052339131</v>
      </c>
      <c r="R32">
        <v>0</v>
      </c>
    </row>
    <row r="33" spans="1:18" x14ac:dyDescent="0.25">
      <c r="A33">
        <v>1</v>
      </c>
      <c r="B33">
        <v>1405</v>
      </c>
      <c r="C33" t="s">
        <v>795</v>
      </c>
      <c r="D33" t="s">
        <v>1079</v>
      </c>
      <c r="E33">
        <v>1</v>
      </c>
      <c r="F33" t="s">
        <v>13850</v>
      </c>
      <c r="G33">
        <v>2</v>
      </c>
      <c r="H33" t="s">
        <v>13768</v>
      </c>
      <c r="I33">
        <v>1</v>
      </c>
      <c r="J33" t="s">
        <v>13799</v>
      </c>
      <c r="K33" t="s">
        <v>13853</v>
      </c>
      <c r="L33">
        <v>270107</v>
      </c>
      <c r="M33" t="s">
        <v>13588</v>
      </c>
      <c r="N33">
        <v>270107006</v>
      </c>
      <c r="O33" t="s">
        <v>13613</v>
      </c>
      <c r="P33">
        <v>0</v>
      </c>
      <c r="Q33">
        <v>116627.00213721261</v>
      </c>
      <c r="R33">
        <v>0</v>
      </c>
    </row>
    <row r="34" spans="1:18" x14ac:dyDescent="0.25">
      <c r="A34">
        <v>1</v>
      </c>
      <c r="B34">
        <v>1405</v>
      </c>
      <c r="C34" t="s">
        <v>795</v>
      </c>
      <c r="D34" t="s">
        <v>1079</v>
      </c>
      <c r="E34">
        <v>1</v>
      </c>
      <c r="F34" t="s">
        <v>13850</v>
      </c>
      <c r="G34">
        <v>2</v>
      </c>
      <c r="H34" t="s">
        <v>13768</v>
      </c>
      <c r="I34">
        <v>1</v>
      </c>
      <c r="J34" t="s">
        <v>13799</v>
      </c>
      <c r="K34" t="s">
        <v>13857</v>
      </c>
      <c r="L34">
        <v>270107</v>
      </c>
      <c r="M34" t="s">
        <v>13588</v>
      </c>
      <c r="N34">
        <v>270107006</v>
      </c>
      <c r="O34" t="s">
        <v>13613</v>
      </c>
      <c r="P34">
        <v>0</v>
      </c>
      <c r="Q34">
        <v>11593.578386178713</v>
      </c>
      <c r="R34">
        <v>0</v>
      </c>
    </row>
    <row r="35" spans="1:18" x14ac:dyDescent="0.25">
      <c r="A35">
        <v>1</v>
      </c>
      <c r="B35">
        <v>1405</v>
      </c>
      <c r="C35" t="s">
        <v>795</v>
      </c>
      <c r="D35" t="s">
        <v>1079</v>
      </c>
      <c r="E35">
        <v>2</v>
      </c>
      <c r="F35" t="s">
        <v>13854</v>
      </c>
      <c r="G35">
        <v>1</v>
      </c>
      <c r="H35" t="s">
        <v>8278</v>
      </c>
      <c r="I35">
        <v>1</v>
      </c>
      <c r="J35" t="s">
        <v>13799</v>
      </c>
      <c r="K35" t="s">
        <v>13851</v>
      </c>
      <c r="L35">
        <v>270107</v>
      </c>
      <c r="M35" t="s">
        <v>13588</v>
      </c>
      <c r="N35">
        <v>270107006</v>
      </c>
      <c r="O35" t="s">
        <v>13613</v>
      </c>
      <c r="P35">
        <v>0</v>
      </c>
      <c r="Q35">
        <v>128220.58052339131</v>
      </c>
      <c r="R35">
        <v>0</v>
      </c>
    </row>
    <row r="36" spans="1:18" x14ac:dyDescent="0.25">
      <c r="A36">
        <v>1</v>
      </c>
      <c r="B36">
        <v>1405</v>
      </c>
      <c r="C36" t="s">
        <v>795</v>
      </c>
      <c r="D36" t="s">
        <v>1079</v>
      </c>
      <c r="E36">
        <v>3</v>
      </c>
      <c r="F36" t="s">
        <v>13855</v>
      </c>
      <c r="G36">
        <v>1</v>
      </c>
      <c r="H36" t="s">
        <v>8278</v>
      </c>
      <c r="I36">
        <v>1</v>
      </c>
      <c r="J36" t="s">
        <v>13799</v>
      </c>
      <c r="K36" t="s">
        <v>13851</v>
      </c>
      <c r="L36">
        <v>270107</v>
      </c>
      <c r="M36" t="s">
        <v>13588</v>
      </c>
      <c r="N36">
        <v>270107006</v>
      </c>
      <c r="O36" t="s">
        <v>13613</v>
      </c>
      <c r="P36">
        <v>0</v>
      </c>
      <c r="Q36">
        <v>128220.58052339131</v>
      </c>
      <c r="R36">
        <v>0</v>
      </c>
    </row>
    <row r="37" spans="1:18" x14ac:dyDescent="0.25">
      <c r="A37">
        <v>1</v>
      </c>
      <c r="B37">
        <v>1405</v>
      </c>
      <c r="C37" t="s">
        <v>795</v>
      </c>
      <c r="D37" t="s">
        <v>1079</v>
      </c>
      <c r="E37">
        <v>5</v>
      </c>
      <c r="F37" t="s">
        <v>13856</v>
      </c>
      <c r="G37">
        <v>2</v>
      </c>
      <c r="H37" t="s">
        <v>13768</v>
      </c>
      <c r="I37">
        <v>3</v>
      </c>
      <c r="J37" t="s">
        <v>13804</v>
      </c>
      <c r="K37" t="s">
        <v>13853</v>
      </c>
      <c r="L37">
        <v>270107</v>
      </c>
      <c r="M37" t="s">
        <v>13588</v>
      </c>
      <c r="N37">
        <v>270107005</v>
      </c>
      <c r="O37" t="s">
        <v>13608</v>
      </c>
      <c r="P37">
        <v>0</v>
      </c>
      <c r="Q37">
        <v>111709.78484375768</v>
      </c>
      <c r="R37">
        <v>0</v>
      </c>
    </row>
    <row r="38" spans="1:18" x14ac:dyDescent="0.25">
      <c r="A38">
        <v>2</v>
      </c>
      <c r="B38">
        <v>2101</v>
      </c>
      <c r="C38" t="s">
        <v>756</v>
      </c>
      <c r="D38" t="s">
        <v>756</v>
      </c>
      <c r="E38">
        <v>1</v>
      </c>
      <c r="F38" t="s">
        <v>13850</v>
      </c>
      <c r="G38">
        <v>1</v>
      </c>
      <c r="H38" t="s">
        <v>8278</v>
      </c>
      <c r="I38">
        <v>1</v>
      </c>
      <c r="J38" t="s">
        <v>13799</v>
      </c>
      <c r="K38" t="s">
        <v>13851</v>
      </c>
      <c r="L38">
        <v>270107</v>
      </c>
      <c r="M38" t="s">
        <v>13588</v>
      </c>
      <c r="N38">
        <v>270107006</v>
      </c>
      <c r="O38" t="s">
        <v>13613</v>
      </c>
      <c r="P38">
        <v>53583.42083703541</v>
      </c>
      <c r="Q38">
        <v>70780.39344660897</v>
      </c>
      <c r="R38">
        <v>56859.825833022158</v>
      </c>
    </row>
    <row r="39" spans="1:18" x14ac:dyDescent="0.25">
      <c r="A39">
        <v>2</v>
      </c>
      <c r="B39">
        <v>2101</v>
      </c>
      <c r="C39" t="s">
        <v>756</v>
      </c>
      <c r="D39" t="s">
        <v>756</v>
      </c>
      <c r="E39">
        <v>1</v>
      </c>
      <c r="F39" t="s">
        <v>13850</v>
      </c>
      <c r="G39">
        <v>1</v>
      </c>
      <c r="H39" t="s">
        <v>8278</v>
      </c>
      <c r="I39">
        <v>1</v>
      </c>
      <c r="J39" t="s">
        <v>13799</v>
      </c>
      <c r="K39" t="s">
        <v>13852</v>
      </c>
      <c r="L39">
        <v>270107</v>
      </c>
      <c r="M39" t="s">
        <v>13588</v>
      </c>
      <c r="N39">
        <v>270107006</v>
      </c>
      <c r="O39" t="s">
        <v>13613</v>
      </c>
      <c r="P39">
        <v>1653.5314955632739</v>
      </c>
      <c r="Q39">
        <v>3661.5428434962414</v>
      </c>
      <c r="R39">
        <v>1818.4497910248253</v>
      </c>
    </row>
    <row r="40" spans="1:18" x14ac:dyDescent="0.25">
      <c r="A40">
        <v>2</v>
      </c>
      <c r="B40">
        <v>2101</v>
      </c>
      <c r="C40" t="s">
        <v>756</v>
      </c>
      <c r="D40" t="s">
        <v>756</v>
      </c>
      <c r="E40">
        <v>1</v>
      </c>
      <c r="F40" t="s">
        <v>13850</v>
      </c>
      <c r="G40">
        <v>2</v>
      </c>
      <c r="H40" t="s">
        <v>13768</v>
      </c>
      <c r="I40">
        <v>1</v>
      </c>
      <c r="J40" t="s">
        <v>13799</v>
      </c>
      <c r="K40" t="s">
        <v>13853</v>
      </c>
      <c r="L40">
        <v>270107</v>
      </c>
      <c r="M40" t="s">
        <v>13588</v>
      </c>
      <c r="N40">
        <v>270107006</v>
      </c>
      <c r="O40" t="s">
        <v>13613</v>
      </c>
      <c r="P40">
        <v>49821.723226751899</v>
      </c>
      <c r="Q40">
        <v>61699.731550779667</v>
      </c>
      <c r="R40">
        <v>53803.796557772112</v>
      </c>
    </row>
    <row r="41" spans="1:18" x14ac:dyDescent="0.25">
      <c r="A41">
        <v>2</v>
      </c>
      <c r="B41">
        <v>2101</v>
      </c>
      <c r="C41" t="s">
        <v>756</v>
      </c>
      <c r="D41" t="s">
        <v>756</v>
      </c>
      <c r="E41">
        <v>1</v>
      </c>
      <c r="F41" t="s">
        <v>13850</v>
      </c>
      <c r="G41">
        <v>2</v>
      </c>
      <c r="H41" t="s">
        <v>13768</v>
      </c>
      <c r="I41">
        <v>1</v>
      </c>
      <c r="J41" t="s">
        <v>13799</v>
      </c>
      <c r="K41" t="s">
        <v>13857</v>
      </c>
      <c r="L41">
        <v>270107</v>
      </c>
      <c r="M41" t="s">
        <v>13588</v>
      </c>
      <c r="N41">
        <v>270107006</v>
      </c>
      <c r="O41" t="s">
        <v>13613</v>
      </c>
      <c r="P41">
        <v>5415.2291058467854</v>
      </c>
      <c r="Q41">
        <v>12742.204739325525</v>
      </c>
      <c r="R41">
        <v>4874.4790662749037</v>
      </c>
    </row>
    <row r="42" spans="1:18" x14ac:dyDescent="0.25">
      <c r="A42">
        <v>2</v>
      </c>
      <c r="B42">
        <v>2101</v>
      </c>
      <c r="C42" t="s">
        <v>756</v>
      </c>
      <c r="D42" t="s">
        <v>756</v>
      </c>
      <c r="E42">
        <v>2</v>
      </c>
      <c r="F42" t="s">
        <v>13854</v>
      </c>
      <c r="G42">
        <v>1</v>
      </c>
      <c r="H42" t="s">
        <v>8278</v>
      </c>
      <c r="I42">
        <v>1</v>
      </c>
      <c r="J42" t="s">
        <v>13799</v>
      </c>
      <c r="K42" t="s">
        <v>13851</v>
      </c>
      <c r="L42">
        <v>270107</v>
      </c>
      <c r="M42" t="s">
        <v>13588</v>
      </c>
      <c r="N42">
        <v>270107006</v>
      </c>
      <c r="O42" t="s">
        <v>13613</v>
      </c>
      <c r="P42">
        <v>54035.170718761176</v>
      </c>
      <c r="Q42">
        <v>72356.193525398427</v>
      </c>
      <c r="R42">
        <v>57395.403301503095</v>
      </c>
    </row>
    <row r="43" spans="1:18" x14ac:dyDescent="0.25">
      <c r="A43">
        <v>2</v>
      </c>
      <c r="B43">
        <v>2101</v>
      </c>
      <c r="C43" t="s">
        <v>756</v>
      </c>
      <c r="D43" t="s">
        <v>756</v>
      </c>
      <c r="E43">
        <v>2</v>
      </c>
      <c r="F43" t="s">
        <v>13854</v>
      </c>
      <c r="G43">
        <v>1</v>
      </c>
      <c r="H43" t="s">
        <v>8278</v>
      </c>
      <c r="I43">
        <v>1</v>
      </c>
      <c r="J43" t="s">
        <v>13799</v>
      </c>
      <c r="K43" t="s">
        <v>13852</v>
      </c>
      <c r="L43">
        <v>270107</v>
      </c>
      <c r="M43" t="s">
        <v>13588</v>
      </c>
      <c r="N43">
        <v>270107006</v>
      </c>
      <c r="O43" t="s">
        <v>13613</v>
      </c>
      <c r="P43">
        <v>1201.7816138375085</v>
      </c>
      <c r="Q43">
        <v>2085.7427647067839</v>
      </c>
      <c r="R43">
        <v>1282.8723225438828</v>
      </c>
    </row>
    <row r="44" spans="1:18" x14ac:dyDescent="0.25">
      <c r="A44">
        <v>2</v>
      </c>
      <c r="B44">
        <v>2101</v>
      </c>
      <c r="C44" t="s">
        <v>756</v>
      </c>
      <c r="D44" t="s">
        <v>756</v>
      </c>
      <c r="E44">
        <v>3</v>
      </c>
      <c r="F44" t="s">
        <v>13855</v>
      </c>
      <c r="G44">
        <v>1</v>
      </c>
      <c r="H44" t="s">
        <v>8278</v>
      </c>
      <c r="I44">
        <v>1</v>
      </c>
      <c r="J44" t="s">
        <v>13799</v>
      </c>
      <c r="K44" t="s">
        <v>13851</v>
      </c>
      <c r="L44">
        <v>270107</v>
      </c>
      <c r="M44" t="s">
        <v>13588</v>
      </c>
      <c r="N44">
        <v>270107006</v>
      </c>
      <c r="O44" t="s">
        <v>13613</v>
      </c>
      <c r="P44">
        <v>53583.42083703541</v>
      </c>
      <c r="Q44">
        <v>71012.078012069935</v>
      </c>
      <c r="R44">
        <v>56859.825833022158</v>
      </c>
    </row>
    <row r="45" spans="1:18" x14ac:dyDescent="0.25">
      <c r="A45">
        <v>2</v>
      </c>
      <c r="B45">
        <v>2101</v>
      </c>
      <c r="C45" t="s">
        <v>756</v>
      </c>
      <c r="D45" t="s">
        <v>756</v>
      </c>
      <c r="E45">
        <v>3</v>
      </c>
      <c r="F45" t="s">
        <v>13855</v>
      </c>
      <c r="G45">
        <v>1</v>
      </c>
      <c r="H45" t="s">
        <v>8278</v>
      </c>
      <c r="I45">
        <v>1</v>
      </c>
      <c r="J45" t="s">
        <v>13799</v>
      </c>
      <c r="K45" t="s">
        <v>13852</v>
      </c>
      <c r="L45">
        <v>270107</v>
      </c>
      <c r="M45" t="s">
        <v>13588</v>
      </c>
      <c r="N45">
        <v>270107006</v>
      </c>
      <c r="O45" t="s">
        <v>13613</v>
      </c>
      <c r="P45">
        <v>1653.5314955632739</v>
      </c>
      <c r="Q45">
        <v>3429.8582780352772</v>
      </c>
      <c r="R45">
        <v>1818.4497910248253</v>
      </c>
    </row>
    <row r="46" spans="1:18" x14ac:dyDescent="0.25">
      <c r="A46">
        <v>2</v>
      </c>
      <c r="B46">
        <v>2101</v>
      </c>
      <c r="C46" t="s">
        <v>756</v>
      </c>
      <c r="D46" t="s">
        <v>756</v>
      </c>
      <c r="E46">
        <v>5</v>
      </c>
      <c r="F46" t="s">
        <v>13856</v>
      </c>
      <c r="G46">
        <v>2</v>
      </c>
      <c r="H46" t="s">
        <v>13768</v>
      </c>
      <c r="I46">
        <v>3</v>
      </c>
      <c r="J46" t="s">
        <v>13804</v>
      </c>
      <c r="K46" t="s">
        <v>13853</v>
      </c>
      <c r="L46">
        <v>270107</v>
      </c>
      <c r="M46" t="s">
        <v>13588</v>
      </c>
      <c r="N46">
        <v>270107005</v>
      </c>
      <c r="O46" t="s">
        <v>13608</v>
      </c>
      <c r="P46">
        <v>46619.664678121</v>
      </c>
      <c r="Q46">
        <v>46863.830683071843</v>
      </c>
      <c r="R46">
        <v>52730.461443921769</v>
      </c>
    </row>
    <row r="47" spans="1:18" x14ac:dyDescent="0.25">
      <c r="A47">
        <v>2</v>
      </c>
      <c r="B47">
        <v>2101</v>
      </c>
      <c r="C47" t="s">
        <v>756</v>
      </c>
      <c r="D47" t="s">
        <v>756</v>
      </c>
      <c r="E47">
        <v>5</v>
      </c>
      <c r="F47" t="s">
        <v>13856</v>
      </c>
      <c r="G47">
        <v>2</v>
      </c>
      <c r="H47" t="s">
        <v>13768</v>
      </c>
      <c r="I47">
        <v>3</v>
      </c>
      <c r="J47" t="s">
        <v>13804</v>
      </c>
      <c r="K47" t="s">
        <v>13857</v>
      </c>
      <c r="L47">
        <v>270107</v>
      </c>
      <c r="M47" t="s">
        <v>13588</v>
      </c>
      <c r="N47">
        <v>270107005</v>
      </c>
      <c r="O47" t="s">
        <v>13608</v>
      </c>
      <c r="P47">
        <v>255.01078891799267</v>
      </c>
      <c r="Q47">
        <v>1966.1343464962501</v>
      </c>
      <c r="R47">
        <v>5947.8141801252332</v>
      </c>
    </row>
    <row r="48" spans="1:18" x14ac:dyDescent="0.25">
      <c r="A48">
        <v>2</v>
      </c>
      <c r="B48">
        <v>2104</v>
      </c>
      <c r="C48" t="s">
        <v>756</v>
      </c>
      <c r="D48" t="s">
        <v>1090</v>
      </c>
      <c r="E48">
        <v>1</v>
      </c>
      <c r="F48" t="s">
        <v>13850</v>
      </c>
      <c r="G48">
        <v>1</v>
      </c>
      <c r="H48" t="s">
        <v>8278</v>
      </c>
      <c r="I48">
        <v>1</v>
      </c>
      <c r="J48" t="s">
        <v>13799</v>
      </c>
      <c r="K48" t="s">
        <v>13851</v>
      </c>
      <c r="L48">
        <v>270107</v>
      </c>
      <c r="M48" t="s">
        <v>13588</v>
      </c>
      <c r="N48">
        <v>270107006</v>
      </c>
      <c r="O48" t="s">
        <v>13613</v>
      </c>
      <c r="P48">
        <v>0</v>
      </c>
      <c r="Q48">
        <v>139793.69681407086</v>
      </c>
      <c r="R48">
        <v>0</v>
      </c>
    </row>
    <row r="49" spans="1:18" x14ac:dyDescent="0.25">
      <c r="A49">
        <v>2</v>
      </c>
      <c r="B49">
        <v>2104</v>
      </c>
      <c r="C49" t="s">
        <v>756</v>
      </c>
      <c r="D49" t="s">
        <v>1090</v>
      </c>
      <c r="E49">
        <v>1</v>
      </c>
      <c r="F49" t="s">
        <v>13850</v>
      </c>
      <c r="G49">
        <v>2</v>
      </c>
      <c r="H49" t="s">
        <v>13768</v>
      </c>
      <c r="I49">
        <v>1</v>
      </c>
      <c r="J49" t="s">
        <v>13799</v>
      </c>
      <c r="K49" t="s">
        <v>13853</v>
      </c>
      <c r="L49">
        <v>270107</v>
      </c>
      <c r="M49" t="s">
        <v>13588</v>
      </c>
      <c r="N49">
        <v>270107006</v>
      </c>
      <c r="O49" t="s">
        <v>13613</v>
      </c>
      <c r="P49">
        <v>0</v>
      </c>
      <c r="Q49">
        <v>108464.66005829848</v>
      </c>
      <c r="R49">
        <v>0</v>
      </c>
    </row>
    <row r="50" spans="1:18" x14ac:dyDescent="0.25">
      <c r="A50">
        <v>2</v>
      </c>
      <c r="B50">
        <v>2104</v>
      </c>
      <c r="C50" t="s">
        <v>756</v>
      </c>
      <c r="D50" t="s">
        <v>1090</v>
      </c>
      <c r="E50">
        <v>1</v>
      </c>
      <c r="F50" t="s">
        <v>13850</v>
      </c>
      <c r="G50">
        <v>2</v>
      </c>
      <c r="H50" t="s">
        <v>13768</v>
      </c>
      <c r="I50">
        <v>1</v>
      </c>
      <c r="J50" t="s">
        <v>13799</v>
      </c>
      <c r="K50" t="s">
        <v>13857</v>
      </c>
      <c r="L50">
        <v>270107</v>
      </c>
      <c r="M50" t="s">
        <v>13588</v>
      </c>
      <c r="N50">
        <v>270107006</v>
      </c>
      <c r="O50" t="s">
        <v>13613</v>
      </c>
      <c r="P50">
        <v>0</v>
      </c>
      <c r="Q50">
        <v>31329.036755772362</v>
      </c>
      <c r="R50">
        <v>0</v>
      </c>
    </row>
    <row r="51" spans="1:18" x14ac:dyDescent="0.25">
      <c r="A51">
        <v>2</v>
      </c>
      <c r="B51">
        <v>2104</v>
      </c>
      <c r="C51" t="s">
        <v>756</v>
      </c>
      <c r="D51" t="s">
        <v>1090</v>
      </c>
      <c r="E51">
        <v>2</v>
      </c>
      <c r="F51" t="s">
        <v>13854</v>
      </c>
      <c r="G51">
        <v>1</v>
      </c>
      <c r="H51" t="s">
        <v>8278</v>
      </c>
      <c r="I51">
        <v>1</v>
      </c>
      <c r="J51" t="s">
        <v>13799</v>
      </c>
      <c r="K51" t="s">
        <v>13851</v>
      </c>
      <c r="L51">
        <v>270107</v>
      </c>
      <c r="M51" t="s">
        <v>13588</v>
      </c>
      <c r="N51">
        <v>270107006</v>
      </c>
      <c r="O51" t="s">
        <v>13613</v>
      </c>
      <c r="P51">
        <v>0</v>
      </c>
      <c r="Q51">
        <v>139793.69681407086</v>
      </c>
      <c r="R51">
        <v>0</v>
      </c>
    </row>
    <row r="52" spans="1:18" x14ac:dyDescent="0.25">
      <c r="A52">
        <v>2</v>
      </c>
      <c r="B52">
        <v>2104</v>
      </c>
      <c r="C52" t="s">
        <v>756</v>
      </c>
      <c r="D52" t="s">
        <v>1090</v>
      </c>
      <c r="E52">
        <v>3</v>
      </c>
      <c r="F52" t="s">
        <v>13855</v>
      </c>
      <c r="G52">
        <v>1</v>
      </c>
      <c r="H52" t="s">
        <v>8278</v>
      </c>
      <c r="I52">
        <v>1</v>
      </c>
      <c r="J52" t="s">
        <v>13799</v>
      </c>
      <c r="K52" t="s">
        <v>13851</v>
      </c>
      <c r="L52">
        <v>270107</v>
      </c>
      <c r="M52" t="s">
        <v>13588</v>
      </c>
      <c r="N52">
        <v>270107006</v>
      </c>
      <c r="O52" t="s">
        <v>13613</v>
      </c>
      <c r="P52">
        <v>0</v>
      </c>
      <c r="Q52">
        <v>139793.69681407086</v>
      </c>
      <c r="R52">
        <v>0</v>
      </c>
    </row>
    <row r="53" spans="1:18" x14ac:dyDescent="0.25">
      <c r="A53">
        <v>2</v>
      </c>
      <c r="B53">
        <v>2104</v>
      </c>
      <c r="C53" t="s">
        <v>756</v>
      </c>
      <c r="D53" t="s">
        <v>1090</v>
      </c>
      <c r="E53">
        <v>5</v>
      </c>
      <c r="F53" t="s">
        <v>13856</v>
      </c>
      <c r="G53">
        <v>2</v>
      </c>
      <c r="H53" t="s">
        <v>13768</v>
      </c>
      <c r="I53">
        <v>3</v>
      </c>
      <c r="J53" t="s">
        <v>13804</v>
      </c>
      <c r="K53" t="s">
        <v>13853</v>
      </c>
      <c r="L53">
        <v>270107</v>
      </c>
      <c r="M53" t="s">
        <v>13588</v>
      </c>
      <c r="N53">
        <v>270107005</v>
      </c>
      <c r="O53" t="s">
        <v>13608</v>
      </c>
      <c r="P53">
        <v>0</v>
      </c>
      <c r="Q53">
        <v>85161.462867120237</v>
      </c>
      <c r="R53">
        <v>0</v>
      </c>
    </row>
    <row r="54" spans="1:18" x14ac:dyDescent="0.25">
      <c r="A54">
        <v>2</v>
      </c>
      <c r="B54">
        <v>2201</v>
      </c>
      <c r="C54" t="s">
        <v>756</v>
      </c>
      <c r="D54" t="s">
        <v>1093</v>
      </c>
      <c r="E54">
        <v>1</v>
      </c>
      <c r="F54" t="s">
        <v>13850</v>
      </c>
      <c r="G54">
        <v>1</v>
      </c>
      <c r="H54" t="s">
        <v>8278</v>
      </c>
      <c r="I54">
        <v>1</v>
      </c>
      <c r="J54" t="s">
        <v>13799</v>
      </c>
      <c r="K54" t="s">
        <v>13851</v>
      </c>
      <c r="L54">
        <v>270107</v>
      </c>
      <c r="M54" t="s">
        <v>13588</v>
      </c>
      <c r="N54">
        <v>270107006</v>
      </c>
      <c r="O54" t="s">
        <v>13613</v>
      </c>
      <c r="P54">
        <v>52999.734368873091</v>
      </c>
      <c r="Q54">
        <v>49419.954021406229</v>
      </c>
      <c r="R54">
        <v>58199.587338201301</v>
      </c>
    </row>
    <row r="55" spans="1:18" x14ac:dyDescent="0.25">
      <c r="A55">
        <v>2</v>
      </c>
      <c r="B55">
        <v>2201</v>
      </c>
      <c r="C55" t="s">
        <v>756</v>
      </c>
      <c r="D55" t="s">
        <v>1093</v>
      </c>
      <c r="E55">
        <v>1</v>
      </c>
      <c r="F55" t="s">
        <v>13850</v>
      </c>
      <c r="G55">
        <v>1</v>
      </c>
      <c r="H55" t="s">
        <v>8278</v>
      </c>
      <c r="I55">
        <v>1</v>
      </c>
      <c r="J55" t="s">
        <v>13799</v>
      </c>
      <c r="K55" t="s">
        <v>13852</v>
      </c>
      <c r="L55">
        <v>270107</v>
      </c>
      <c r="M55" t="s">
        <v>13588</v>
      </c>
      <c r="N55">
        <v>270107006</v>
      </c>
      <c r="O55" t="s">
        <v>13613</v>
      </c>
      <c r="P55">
        <v>2777.7426413853295</v>
      </c>
      <c r="Q55">
        <v>1014.6790401365072</v>
      </c>
      <c r="R55">
        <v>0</v>
      </c>
    </row>
    <row r="56" spans="1:18" x14ac:dyDescent="0.25">
      <c r="A56">
        <v>2</v>
      </c>
      <c r="B56">
        <v>2201</v>
      </c>
      <c r="C56" t="s">
        <v>756</v>
      </c>
      <c r="D56" t="s">
        <v>1093</v>
      </c>
      <c r="E56">
        <v>1</v>
      </c>
      <c r="F56" t="s">
        <v>13850</v>
      </c>
      <c r="G56">
        <v>2</v>
      </c>
      <c r="H56" t="s">
        <v>13768</v>
      </c>
      <c r="I56">
        <v>1</v>
      </c>
      <c r="J56" t="s">
        <v>13799</v>
      </c>
      <c r="K56" t="s">
        <v>13853</v>
      </c>
      <c r="L56">
        <v>270107</v>
      </c>
      <c r="M56" t="s">
        <v>13588</v>
      </c>
      <c r="N56">
        <v>270107006</v>
      </c>
      <c r="O56" t="s">
        <v>13613</v>
      </c>
      <c r="P56">
        <v>50160.011131209125</v>
      </c>
      <c r="Q56">
        <v>43638.240677153764</v>
      </c>
      <c r="R56">
        <v>55944.7525069025</v>
      </c>
    </row>
    <row r="57" spans="1:18" x14ac:dyDescent="0.25">
      <c r="A57">
        <v>2</v>
      </c>
      <c r="B57">
        <v>2201</v>
      </c>
      <c r="C57" t="s">
        <v>756</v>
      </c>
      <c r="D57" t="s">
        <v>1093</v>
      </c>
      <c r="E57">
        <v>1</v>
      </c>
      <c r="F57" t="s">
        <v>13850</v>
      </c>
      <c r="G57">
        <v>2</v>
      </c>
      <c r="H57" t="s">
        <v>13768</v>
      </c>
      <c r="I57">
        <v>1</v>
      </c>
      <c r="J57" t="s">
        <v>13799</v>
      </c>
      <c r="K57" t="s">
        <v>13857</v>
      </c>
      <c r="L57">
        <v>270107</v>
      </c>
      <c r="M57" t="s">
        <v>13588</v>
      </c>
      <c r="N57">
        <v>270107006</v>
      </c>
      <c r="O57" t="s">
        <v>13613</v>
      </c>
      <c r="P57">
        <v>5617.4658790492931</v>
      </c>
      <c r="Q57">
        <v>6796.3923843889588</v>
      </c>
      <c r="R57">
        <v>2254.8348312987891</v>
      </c>
    </row>
    <row r="58" spans="1:18" x14ac:dyDescent="0.25">
      <c r="A58">
        <v>2</v>
      </c>
      <c r="B58">
        <v>2201</v>
      </c>
      <c r="C58" t="s">
        <v>756</v>
      </c>
      <c r="D58" t="s">
        <v>1093</v>
      </c>
      <c r="E58">
        <v>2</v>
      </c>
      <c r="F58" t="s">
        <v>13854</v>
      </c>
      <c r="G58">
        <v>1</v>
      </c>
      <c r="H58" t="s">
        <v>8278</v>
      </c>
      <c r="I58">
        <v>1</v>
      </c>
      <c r="J58" t="s">
        <v>13799</v>
      </c>
      <c r="K58" t="s">
        <v>13851</v>
      </c>
      <c r="L58">
        <v>270107</v>
      </c>
      <c r="M58" t="s">
        <v>13588</v>
      </c>
      <c r="N58">
        <v>270107006</v>
      </c>
      <c r="O58" t="s">
        <v>13613</v>
      </c>
      <c r="P58">
        <v>54565.69310750471</v>
      </c>
      <c r="Q58">
        <v>49921.886710375031</v>
      </c>
      <c r="R58">
        <v>58199.587338201301</v>
      </c>
    </row>
    <row r="59" spans="1:18" x14ac:dyDescent="0.25">
      <c r="A59">
        <v>2</v>
      </c>
      <c r="B59">
        <v>2201</v>
      </c>
      <c r="C59" t="s">
        <v>756</v>
      </c>
      <c r="D59" t="s">
        <v>1093</v>
      </c>
      <c r="E59">
        <v>2</v>
      </c>
      <c r="F59" t="s">
        <v>13854</v>
      </c>
      <c r="G59">
        <v>1</v>
      </c>
      <c r="H59" t="s">
        <v>8278</v>
      </c>
      <c r="I59">
        <v>1</v>
      </c>
      <c r="J59" t="s">
        <v>13799</v>
      </c>
      <c r="K59" t="s">
        <v>13852</v>
      </c>
      <c r="L59">
        <v>270107</v>
      </c>
      <c r="M59" t="s">
        <v>13588</v>
      </c>
      <c r="N59">
        <v>270107006</v>
      </c>
      <c r="O59" t="s">
        <v>13613</v>
      </c>
      <c r="P59">
        <v>1211.7839027537093</v>
      </c>
      <c r="Q59">
        <v>512.74635116769753</v>
      </c>
      <c r="R59">
        <v>0</v>
      </c>
    </row>
    <row r="60" spans="1:18" x14ac:dyDescent="0.25">
      <c r="A60">
        <v>2</v>
      </c>
      <c r="B60">
        <v>2201</v>
      </c>
      <c r="C60" t="s">
        <v>756</v>
      </c>
      <c r="D60" t="s">
        <v>1093</v>
      </c>
      <c r="E60">
        <v>3</v>
      </c>
      <c r="F60" t="s">
        <v>13855</v>
      </c>
      <c r="G60">
        <v>1</v>
      </c>
      <c r="H60" t="s">
        <v>8278</v>
      </c>
      <c r="I60">
        <v>1</v>
      </c>
      <c r="J60" t="s">
        <v>13799</v>
      </c>
      <c r="K60" t="s">
        <v>13851</v>
      </c>
      <c r="L60">
        <v>270107</v>
      </c>
      <c r="M60" t="s">
        <v>13588</v>
      </c>
      <c r="N60">
        <v>270107006</v>
      </c>
      <c r="O60" t="s">
        <v>13613</v>
      </c>
      <c r="P60">
        <v>52999.734368873091</v>
      </c>
      <c r="Q60">
        <v>49419.954021406229</v>
      </c>
      <c r="R60">
        <v>58199.587338201301</v>
      </c>
    </row>
    <row r="61" spans="1:18" x14ac:dyDescent="0.25">
      <c r="A61">
        <v>2</v>
      </c>
      <c r="B61">
        <v>2201</v>
      </c>
      <c r="C61" t="s">
        <v>756</v>
      </c>
      <c r="D61" t="s">
        <v>1093</v>
      </c>
      <c r="E61">
        <v>3</v>
      </c>
      <c r="F61" t="s">
        <v>13855</v>
      </c>
      <c r="G61">
        <v>1</v>
      </c>
      <c r="H61" t="s">
        <v>8278</v>
      </c>
      <c r="I61">
        <v>1</v>
      </c>
      <c r="J61" t="s">
        <v>13799</v>
      </c>
      <c r="K61" t="s">
        <v>13852</v>
      </c>
      <c r="L61">
        <v>270107</v>
      </c>
      <c r="M61" t="s">
        <v>13588</v>
      </c>
      <c r="N61">
        <v>270107006</v>
      </c>
      <c r="O61" t="s">
        <v>13613</v>
      </c>
      <c r="P61">
        <v>2777.7426413853295</v>
      </c>
      <c r="Q61">
        <v>1014.6790401365072</v>
      </c>
      <c r="R61">
        <v>0</v>
      </c>
    </row>
    <row r="62" spans="1:18" x14ac:dyDescent="0.25">
      <c r="A62">
        <v>2</v>
      </c>
      <c r="B62">
        <v>2201</v>
      </c>
      <c r="C62" t="s">
        <v>756</v>
      </c>
      <c r="D62" t="s">
        <v>1093</v>
      </c>
      <c r="E62">
        <v>5</v>
      </c>
      <c r="F62" t="s">
        <v>13856</v>
      </c>
      <c r="G62">
        <v>2</v>
      </c>
      <c r="H62" t="s">
        <v>13768</v>
      </c>
      <c r="I62">
        <v>3</v>
      </c>
      <c r="J62" t="s">
        <v>13804</v>
      </c>
      <c r="K62" t="s">
        <v>13853</v>
      </c>
      <c r="L62">
        <v>270107</v>
      </c>
      <c r="M62" t="s">
        <v>13588</v>
      </c>
      <c r="N62">
        <v>270107005</v>
      </c>
      <c r="O62" t="s">
        <v>13608</v>
      </c>
      <c r="P62">
        <v>43605.246847211507</v>
      </c>
      <c r="Q62">
        <v>37266.881228746664</v>
      </c>
      <c r="R62">
        <v>55209.018022204953</v>
      </c>
    </row>
    <row r="63" spans="1:18" x14ac:dyDescent="0.25">
      <c r="A63">
        <v>2</v>
      </c>
      <c r="B63">
        <v>2201</v>
      </c>
      <c r="C63" t="s">
        <v>756</v>
      </c>
      <c r="D63" t="s">
        <v>1093</v>
      </c>
      <c r="E63">
        <v>5</v>
      </c>
      <c r="F63" t="s">
        <v>13856</v>
      </c>
      <c r="G63">
        <v>2</v>
      </c>
      <c r="H63" t="s">
        <v>13768</v>
      </c>
      <c r="I63">
        <v>3</v>
      </c>
      <c r="J63" t="s">
        <v>13804</v>
      </c>
      <c r="K63" t="s">
        <v>13857</v>
      </c>
      <c r="L63">
        <v>270107</v>
      </c>
      <c r="M63" t="s">
        <v>13588</v>
      </c>
      <c r="N63">
        <v>270107005</v>
      </c>
      <c r="O63" t="s">
        <v>13608</v>
      </c>
      <c r="P63">
        <v>555.29554625143885</v>
      </c>
      <c r="Q63">
        <v>1025.4927023353951</v>
      </c>
      <c r="R63">
        <v>1933.3674407815472</v>
      </c>
    </row>
    <row r="64" spans="1:18" x14ac:dyDescent="0.25">
      <c r="A64">
        <v>2</v>
      </c>
      <c r="B64">
        <v>2301</v>
      </c>
      <c r="C64" t="s">
        <v>756</v>
      </c>
      <c r="D64" t="s">
        <v>1102</v>
      </c>
      <c r="E64">
        <v>1</v>
      </c>
      <c r="F64" t="s">
        <v>13850</v>
      </c>
      <c r="G64">
        <v>1</v>
      </c>
      <c r="H64" t="s">
        <v>8278</v>
      </c>
      <c r="I64">
        <v>1</v>
      </c>
      <c r="J64" t="s">
        <v>13799</v>
      </c>
      <c r="K64" t="s">
        <v>13851</v>
      </c>
      <c r="L64">
        <v>270107</v>
      </c>
      <c r="M64" t="s">
        <v>13588</v>
      </c>
      <c r="N64">
        <v>270107006</v>
      </c>
      <c r="O64" t="s">
        <v>13613</v>
      </c>
      <c r="P64">
        <v>0</v>
      </c>
      <c r="Q64">
        <v>78304.30053986868</v>
      </c>
      <c r="R64">
        <v>143016.68813737977</v>
      </c>
    </row>
    <row r="65" spans="1:18" x14ac:dyDescent="0.25">
      <c r="A65">
        <v>2</v>
      </c>
      <c r="B65">
        <v>2301</v>
      </c>
      <c r="C65" t="s">
        <v>756</v>
      </c>
      <c r="D65" t="s">
        <v>1102</v>
      </c>
      <c r="E65">
        <v>1</v>
      </c>
      <c r="F65" t="s">
        <v>13850</v>
      </c>
      <c r="G65">
        <v>1</v>
      </c>
      <c r="H65" t="s">
        <v>8278</v>
      </c>
      <c r="I65">
        <v>1</v>
      </c>
      <c r="J65" t="s">
        <v>13799</v>
      </c>
      <c r="K65" t="s">
        <v>13852</v>
      </c>
      <c r="L65">
        <v>270107</v>
      </c>
      <c r="M65" t="s">
        <v>13588</v>
      </c>
      <c r="N65">
        <v>270107006</v>
      </c>
      <c r="O65" t="s">
        <v>13613</v>
      </c>
      <c r="P65">
        <v>0</v>
      </c>
      <c r="Q65">
        <v>0</v>
      </c>
      <c r="R65">
        <v>7361.6201398717067</v>
      </c>
    </row>
    <row r="66" spans="1:18" x14ac:dyDescent="0.25">
      <c r="A66">
        <v>2</v>
      </c>
      <c r="B66">
        <v>2301</v>
      </c>
      <c r="C66" t="s">
        <v>756</v>
      </c>
      <c r="D66" t="s">
        <v>1102</v>
      </c>
      <c r="E66">
        <v>1</v>
      </c>
      <c r="F66" t="s">
        <v>13850</v>
      </c>
      <c r="G66">
        <v>2</v>
      </c>
      <c r="H66" t="s">
        <v>13768</v>
      </c>
      <c r="I66">
        <v>1</v>
      </c>
      <c r="J66" t="s">
        <v>13799</v>
      </c>
      <c r="K66" t="s">
        <v>13853</v>
      </c>
      <c r="L66">
        <v>270107</v>
      </c>
      <c r="M66" t="s">
        <v>13588</v>
      </c>
      <c r="N66">
        <v>270107006</v>
      </c>
      <c r="O66" t="s">
        <v>13613</v>
      </c>
      <c r="P66">
        <v>0</v>
      </c>
      <c r="Q66">
        <v>60190.302789153815</v>
      </c>
      <c r="R66">
        <v>134213.71759110136</v>
      </c>
    </row>
    <row r="67" spans="1:18" x14ac:dyDescent="0.25">
      <c r="A67">
        <v>2</v>
      </c>
      <c r="B67">
        <v>2301</v>
      </c>
      <c r="C67" t="s">
        <v>756</v>
      </c>
      <c r="D67" t="s">
        <v>1102</v>
      </c>
      <c r="E67">
        <v>1</v>
      </c>
      <c r="F67" t="s">
        <v>13850</v>
      </c>
      <c r="G67">
        <v>2</v>
      </c>
      <c r="H67" t="s">
        <v>13768</v>
      </c>
      <c r="I67">
        <v>1</v>
      </c>
      <c r="J67" t="s">
        <v>13799</v>
      </c>
      <c r="K67" t="s">
        <v>13857</v>
      </c>
      <c r="L67">
        <v>270107</v>
      </c>
      <c r="M67" t="s">
        <v>13588</v>
      </c>
      <c r="N67">
        <v>270107006</v>
      </c>
      <c r="O67" t="s">
        <v>13613</v>
      </c>
      <c r="P67">
        <v>0</v>
      </c>
      <c r="Q67">
        <v>18113.997750714872</v>
      </c>
      <c r="R67">
        <v>16164.590686150133</v>
      </c>
    </row>
    <row r="68" spans="1:18" x14ac:dyDescent="0.25">
      <c r="A68">
        <v>2</v>
      </c>
      <c r="B68">
        <v>2301</v>
      </c>
      <c r="C68" t="s">
        <v>756</v>
      </c>
      <c r="D68" t="s">
        <v>1102</v>
      </c>
      <c r="E68">
        <v>2</v>
      </c>
      <c r="F68" t="s">
        <v>13854</v>
      </c>
      <c r="G68">
        <v>1</v>
      </c>
      <c r="H68" t="s">
        <v>8278</v>
      </c>
      <c r="I68">
        <v>1</v>
      </c>
      <c r="J68" t="s">
        <v>13799</v>
      </c>
      <c r="K68" t="s">
        <v>13851</v>
      </c>
      <c r="L68">
        <v>270107</v>
      </c>
      <c r="M68" t="s">
        <v>13588</v>
      </c>
      <c r="N68">
        <v>270107006</v>
      </c>
      <c r="O68" t="s">
        <v>13613</v>
      </c>
      <c r="P68">
        <v>0</v>
      </c>
      <c r="Q68">
        <v>78304.30053986868</v>
      </c>
      <c r="R68">
        <v>146440.26522187606</v>
      </c>
    </row>
    <row r="69" spans="1:18" x14ac:dyDescent="0.25">
      <c r="A69">
        <v>2</v>
      </c>
      <c r="B69">
        <v>2301</v>
      </c>
      <c r="C69" t="s">
        <v>756</v>
      </c>
      <c r="D69" t="s">
        <v>1102</v>
      </c>
      <c r="E69">
        <v>2</v>
      </c>
      <c r="F69" t="s">
        <v>13854</v>
      </c>
      <c r="G69">
        <v>1</v>
      </c>
      <c r="H69" t="s">
        <v>8278</v>
      </c>
      <c r="I69">
        <v>1</v>
      </c>
      <c r="J69" t="s">
        <v>13799</v>
      </c>
      <c r="K69" t="s">
        <v>13852</v>
      </c>
      <c r="L69">
        <v>270107</v>
      </c>
      <c r="M69" t="s">
        <v>13588</v>
      </c>
      <c r="N69">
        <v>270107006</v>
      </c>
      <c r="O69" t="s">
        <v>13613</v>
      </c>
      <c r="P69">
        <v>0</v>
      </c>
      <c r="Q69">
        <v>0</v>
      </c>
      <c r="R69">
        <v>3938.0430553754381</v>
      </c>
    </row>
    <row r="70" spans="1:18" x14ac:dyDescent="0.25">
      <c r="A70">
        <v>2</v>
      </c>
      <c r="B70">
        <v>2301</v>
      </c>
      <c r="C70" t="s">
        <v>756</v>
      </c>
      <c r="D70" t="s">
        <v>1102</v>
      </c>
      <c r="E70">
        <v>3</v>
      </c>
      <c r="F70" t="s">
        <v>13855</v>
      </c>
      <c r="G70">
        <v>1</v>
      </c>
      <c r="H70" t="s">
        <v>8278</v>
      </c>
      <c r="I70">
        <v>1</v>
      </c>
      <c r="J70" t="s">
        <v>13799</v>
      </c>
      <c r="K70" t="s">
        <v>13851</v>
      </c>
      <c r="L70">
        <v>270107</v>
      </c>
      <c r="M70" t="s">
        <v>13588</v>
      </c>
      <c r="N70">
        <v>270107006</v>
      </c>
      <c r="O70" t="s">
        <v>13613</v>
      </c>
      <c r="P70">
        <v>0</v>
      </c>
      <c r="Q70">
        <v>78304.30053986868</v>
      </c>
      <c r="R70">
        <v>143016.68813737977</v>
      </c>
    </row>
    <row r="71" spans="1:18" x14ac:dyDescent="0.25">
      <c r="A71">
        <v>2</v>
      </c>
      <c r="B71">
        <v>2301</v>
      </c>
      <c r="C71" t="s">
        <v>756</v>
      </c>
      <c r="D71" t="s">
        <v>1102</v>
      </c>
      <c r="E71">
        <v>3</v>
      </c>
      <c r="F71" t="s">
        <v>13855</v>
      </c>
      <c r="G71">
        <v>1</v>
      </c>
      <c r="H71" t="s">
        <v>8278</v>
      </c>
      <c r="I71">
        <v>1</v>
      </c>
      <c r="J71" t="s">
        <v>13799</v>
      </c>
      <c r="K71" t="s">
        <v>13852</v>
      </c>
      <c r="L71">
        <v>270107</v>
      </c>
      <c r="M71" t="s">
        <v>13588</v>
      </c>
      <c r="N71">
        <v>270107006</v>
      </c>
      <c r="O71" t="s">
        <v>13613</v>
      </c>
      <c r="P71">
        <v>0</v>
      </c>
      <c r="Q71">
        <v>0</v>
      </c>
      <c r="R71">
        <v>7361.6201398717067</v>
      </c>
    </row>
    <row r="72" spans="1:18" x14ac:dyDescent="0.25">
      <c r="A72">
        <v>2</v>
      </c>
      <c r="B72">
        <v>2301</v>
      </c>
      <c r="C72" t="s">
        <v>756</v>
      </c>
      <c r="D72" t="s">
        <v>1102</v>
      </c>
      <c r="E72">
        <v>5</v>
      </c>
      <c r="F72" t="s">
        <v>13856</v>
      </c>
      <c r="G72">
        <v>2</v>
      </c>
      <c r="H72" t="s">
        <v>13768</v>
      </c>
      <c r="I72">
        <v>3</v>
      </c>
      <c r="J72" t="s">
        <v>13804</v>
      </c>
      <c r="K72" t="s">
        <v>13853</v>
      </c>
      <c r="L72">
        <v>270107</v>
      </c>
      <c r="M72" t="s">
        <v>13588</v>
      </c>
      <c r="N72">
        <v>270107005</v>
      </c>
      <c r="O72" t="s">
        <v>13608</v>
      </c>
      <c r="P72">
        <v>0</v>
      </c>
      <c r="Q72">
        <v>59884.704001701859</v>
      </c>
      <c r="R72">
        <v>142038.7799487368</v>
      </c>
    </row>
    <row r="73" spans="1:18" x14ac:dyDescent="0.25">
      <c r="A73">
        <v>2</v>
      </c>
      <c r="B73">
        <v>2301</v>
      </c>
      <c r="C73" t="s">
        <v>756</v>
      </c>
      <c r="D73" t="s">
        <v>1102</v>
      </c>
      <c r="E73">
        <v>5</v>
      </c>
      <c r="F73" t="s">
        <v>13856</v>
      </c>
      <c r="G73">
        <v>2</v>
      </c>
      <c r="H73" t="s">
        <v>13768</v>
      </c>
      <c r="I73">
        <v>3</v>
      </c>
      <c r="J73" t="s">
        <v>13804</v>
      </c>
      <c r="K73" t="s">
        <v>13857</v>
      </c>
      <c r="L73">
        <v>270107</v>
      </c>
      <c r="M73" t="s">
        <v>13588</v>
      </c>
      <c r="N73">
        <v>270107005</v>
      </c>
      <c r="O73" t="s">
        <v>13608</v>
      </c>
      <c r="P73">
        <v>0</v>
      </c>
      <c r="Q73">
        <v>0</v>
      </c>
      <c r="R73">
        <v>8339.5283285146506</v>
      </c>
    </row>
    <row r="74" spans="1:18" x14ac:dyDescent="0.25">
      <c r="A74">
        <v>2</v>
      </c>
      <c r="B74">
        <v>2302</v>
      </c>
      <c r="C74" t="s">
        <v>756</v>
      </c>
      <c r="D74" t="s">
        <v>1105</v>
      </c>
      <c r="E74">
        <v>1</v>
      </c>
      <c r="F74" t="s">
        <v>13850</v>
      </c>
      <c r="G74">
        <v>1</v>
      </c>
      <c r="H74" t="s">
        <v>8278</v>
      </c>
      <c r="I74">
        <v>1</v>
      </c>
      <c r="J74" t="s">
        <v>13799</v>
      </c>
      <c r="K74" t="s">
        <v>13851</v>
      </c>
      <c r="L74">
        <v>270107</v>
      </c>
      <c r="M74" t="s">
        <v>13588</v>
      </c>
      <c r="N74">
        <v>270107006</v>
      </c>
      <c r="O74" t="s">
        <v>13613</v>
      </c>
      <c r="P74">
        <v>0</v>
      </c>
      <c r="Q74">
        <v>58311.528202124122</v>
      </c>
      <c r="R74">
        <v>0</v>
      </c>
    </row>
    <row r="75" spans="1:18" x14ac:dyDescent="0.25">
      <c r="A75">
        <v>2</v>
      </c>
      <c r="B75">
        <v>2302</v>
      </c>
      <c r="C75" t="s">
        <v>756</v>
      </c>
      <c r="D75" t="s">
        <v>1105</v>
      </c>
      <c r="E75">
        <v>1</v>
      </c>
      <c r="F75" t="s">
        <v>13850</v>
      </c>
      <c r="G75">
        <v>2</v>
      </c>
      <c r="H75" t="s">
        <v>13768</v>
      </c>
      <c r="I75">
        <v>1</v>
      </c>
      <c r="J75" t="s">
        <v>13799</v>
      </c>
      <c r="K75" t="s">
        <v>13853</v>
      </c>
      <c r="L75">
        <v>270107</v>
      </c>
      <c r="M75" t="s">
        <v>13588</v>
      </c>
      <c r="N75">
        <v>270107006</v>
      </c>
      <c r="O75" t="s">
        <v>13613</v>
      </c>
      <c r="P75">
        <v>0</v>
      </c>
      <c r="Q75">
        <v>58311.528202124122</v>
      </c>
      <c r="R75">
        <v>0</v>
      </c>
    </row>
    <row r="76" spans="1:18" x14ac:dyDescent="0.25">
      <c r="A76">
        <v>2</v>
      </c>
      <c r="B76">
        <v>2302</v>
      </c>
      <c r="C76" t="s">
        <v>756</v>
      </c>
      <c r="D76" t="s">
        <v>1105</v>
      </c>
      <c r="E76">
        <v>2</v>
      </c>
      <c r="F76" t="s">
        <v>13854</v>
      </c>
      <c r="G76">
        <v>1</v>
      </c>
      <c r="H76" t="s">
        <v>8278</v>
      </c>
      <c r="I76">
        <v>1</v>
      </c>
      <c r="J76" t="s">
        <v>13799</v>
      </c>
      <c r="K76" t="s">
        <v>13851</v>
      </c>
      <c r="L76">
        <v>270107</v>
      </c>
      <c r="M76" t="s">
        <v>13588</v>
      </c>
      <c r="N76">
        <v>270107006</v>
      </c>
      <c r="O76" t="s">
        <v>13613</v>
      </c>
      <c r="P76">
        <v>0</v>
      </c>
      <c r="Q76">
        <v>58311.528202124122</v>
      </c>
      <c r="R76">
        <v>0</v>
      </c>
    </row>
    <row r="77" spans="1:18" x14ac:dyDescent="0.25">
      <c r="A77">
        <v>2</v>
      </c>
      <c r="B77">
        <v>2302</v>
      </c>
      <c r="C77" t="s">
        <v>756</v>
      </c>
      <c r="D77" t="s">
        <v>1105</v>
      </c>
      <c r="E77">
        <v>3</v>
      </c>
      <c r="F77" t="s">
        <v>13855</v>
      </c>
      <c r="G77">
        <v>1</v>
      </c>
      <c r="H77" t="s">
        <v>8278</v>
      </c>
      <c r="I77">
        <v>1</v>
      </c>
      <c r="J77" t="s">
        <v>13799</v>
      </c>
      <c r="K77" t="s">
        <v>13851</v>
      </c>
      <c r="L77">
        <v>270107</v>
      </c>
      <c r="M77" t="s">
        <v>13588</v>
      </c>
      <c r="N77">
        <v>270107006</v>
      </c>
      <c r="O77" t="s">
        <v>13613</v>
      </c>
      <c r="P77">
        <v>0</v>
      </c>
      <c r="Q77">
        <v>58311.528202124122</v>
      </c>
      <c r="R77">
        <v>0</v>
      </c>
    </row>
    <row r="78" spans="1:18" x14ac:dyDescent="0.25">
      <c r="A78">
        <v>2</v>
      </c>
      <c r="B78">
        <v>2302</v>
      </c>
      <c r="C78" t="s">
        <v>756</v>
      </c>
      <c r="D78" t="s">
        <v>1105</v>
      </c>
      <c r="E78">
        <v>5</v>
      </c>
      <c r="F78" t="s">
        <v>13856</v>
      </c>
      <c r="G78">
        <v>2</v>
      </c>
      <c r="H78" t="s">
        <v>13768</v>
      </c>
      <c r="I78">
        <v>3</v>
      </c>
      <c r="J78" t="s">
        <v>13804</v>
      </c>
      <c r="K78" t="s">
        <v>13853</v>
      </c>
      <c r="L78">
        <v>270107</v>
      </c>
      <c r="M78" t="s">
        <v>13588</v>
      </c>
      <c r="N78">
        <v>270107005</v>
      </c>
      <c r="O78" t="s">
        <v>13608</v>
      </c>
      <c r="P78">
        <v>0</v>
      </c>
      <c r="Q78">
        <v>26446.337991961827</v>
      </c>
      <c r="R78">
        <v>0</v>
      </c>
    </row>
    <row r="79" spans="1:18" x14ac:dyDescent="0.25">
      <c r="A79">
        <v>3</v>
      </c>
      <c r="B79">
        <v>3101</v>
      </c>
      <c r="C79" t="s">
        <v>765</v>
      </c>
      <c r="D79" t="s">
        <v>1108</v>
      </c>
      <c r="E79">
        <v>1</v>
      </c>
      <c r="F79" t="s">
        <v>13850</v>
      </c>
      <c r="G79">
        <v>1</v>
      </c>
      <c r="H79" t="s">
        <v>8278</v>
      </c>
      <c r="I79">
        <v>1</v>
      </c>
      <c r="J79" t="s">
        <v>13799</v>
      </c>
      <c r="K79" t="s">
        <v>13851</v>
      </c>
      <c r="L79">
        <v>270107</v>
      </c>
      <c r="M79" t="s">
        <v>13588</v>
      </c>
      <c r="N79">
        <v>270107006</v>
      </c>
      <c r="O79" t="s">
        <v>13613</v>
      </c>
      <c r="P79">
        <v>52185.126623292468</v>
      </c>
      <c r="Q79">
        <v>69430.614806044789</v>
      </c>
      <c r="R79">
        <v>57417.989878068816</v>
      </c>
    </row>
    <row r="80" spans="1:18" x14ac:dyDescent="0.25">
      <c r="A80">
        <v>3</v>
      </c>
      <c r="B80">
        <v>3101</v>
      </c>
      <c r="C80" t="s">
        <v>765</v>
      </c>
      <c r="D80" t="s">
        <v>1108</v>
      </c>
      <c r="E80">
        <v>1</v>
      </c>
      <c r="F80" t="s">
        <v>13850</v>
      </c>
      <c r="G80">
        <v>1</v>
      </c>
      <c r="H80" t="s">
        <v>8278</v>
      </c>
      <c r="I80">
        <v>1</v>
      </c>
      <c r="J80" t="s">
        <v>13799</v>
      </c>
      <c r="K80" t="s">
        <v>13852</v>
      </c>
      <c r="L80">
        <v>270107</v>
      </c>
      <c r="M80" t="s">
        <v>13588</v>
      </c>
      <c r="N80">
        <v>270107006</v>
      </c>
      <c r="O80" t="s">
        <v>13613</v>
      </c>
      <c r="P80">
        <v>1520.2571347105938</v>
      </c>
      <c r="Q80">
        <v>2683.4869264770664</v>
      </c>
      <c r="R80">
        <v>1922.0381474395863</v>
      </c>
    </row>
    <row r="81" spans="1:18" x14ac:dyDescent="0.25">
      <c r="A81">
        <v>3</v>
      </c>
      <c r="B81">
        <v>3101</v>
      </c>
      <c r="C81" t="s">
        <v>765</v>
      </c>
      <c r="D81" t="s">
        <v>1108</v>
      </c>
      <c r="E81">
        <v>1</v>
      </c>
      <c r="F81" t="s">
        <v>13850</v>
      </c>
      <c r="G81">
        <v>2</v>
      </c>
      <c r="H81" t="s">
        <v>13768</v>
      </c>
      <c r="I81">
        <v>1</v>
      </c>
      <c r="J81" t="s">
        <v>13799</v>
      </c>
      <c r="K81" t="s">
        <v>13853</v>
      </c>
      <c r="L81">
        <v>270107</v>
      </c>
      <c r="M81" t="s">
        <v>13588</v>
      </c>
      <c r="N81">
        <v>270107006</v>
      </c>
      <c r="O81" t="s">
        <v>13613</v>
      </c>
      <c r="P81">
        <v>45704.917182923353</v>
      </c>
      <c r="Q81">
        <v>66865.294196465824</v>
      </c>
      <c r="R81">
        <v>53910.068126139369</v>
      </c>
    </row>
    <row r="82" spans="1:18" x14ac:dyDescent="0.25">
      <c r="A82">
        <v>3</v>
      </c>
      <c r="B82">
        <v>3101</v>
      </c>
      <c r="C82" t="s">
        <v>765</v>
      </c>
      <c r="D82" t="s">
        <v>1108</v>
      </c>
      <c r="E82">
        <v>1</v>
      </c>
      <c r="F82" t="s">
        <v>13850</v>
      </c>
      <c r="G82">
        <v>2</v>
      </c>
      <c r="H82" t="s">
        <v>13768</v>
      </c>
      <c r="I82">
        <v>1</v>
      </c>
      <c r="J82" t="s">
        <v>13799</v>
      </c>
      <c r="K82" t="s">
        <v>13857</v>
      </c>
      <c r="L82">
        <v>270107</v>
      </c>
      <c r="M82" t="s">
        <v>13588</v>
      </c>
      <c r="N82">
        <v>270107006</v>
      </c>
      <c r="O82" t="s">
        <v>13613</v>
      </c>
      <c r="P82">
        <v>8139.1430571036053</v>
      </c>
      <c r="Q82">
        <v>5248.8075360560024</v>
      </c>
      <c r="R82">
        <v>5429.9598993690479</v>
      </c>
    </row>
    <row r="83" spans="1:18" x14ac:dyDescent="0.25">
      <c r="A83">
        <v>3</v>
      </c>
      <c r="B83">
        <v>3101</v>
      </c>
      <c r="C83" t="s">
        <v>765</v>
      </c>
      <c r="D83" t="s">
        <v>1108</v>
      </c>
      <c r="E83">
        <v>2</v>
      </c>
      <c r="F83" t="s">
        <v>13854</v>
      </c>
      <c r="G83">
        <v>1</v>
      </c>
      <c r="H83" t="s">
        <v>8278</v>
      </c>
      <c r="I83">
        <v>1</v>
      </c>
      <c r="J83" t="s">
        <v>13799</v>
      </c>
      <c r="K83" t="s">
        <v>13851</v>
      </c>
      <c r="L83">
        <v>270107</v>
      </c>
      <c r="M83" t="s">
        <v>13588</v>
      </c>
      <c r="N83">
        <v>270107006</v>
      </c>
      <c r="O83" t="s">
        <v>13613</v>
      </c>
      <c r="P83">
        <v>53413.774333186448</v>
      </c>
      <c r="Q83">
        <v>70055.483427468047</v>
      </c>
      <c r="R83">
        <v>59055.646260328984</v>
      </c>
    </row>
    <row r="84" spans="1:18" x14ac:dyDescent="0.25">
      <c r="A84">
        <v>3</v>
      </c>
      <c r="B84">
        <v>3101</v>
      </c>
      <c r="C84" t="s">
        <v>765</v>
      </c>
      <c r="D84" t="s">
        <v>1108</v>
      </c>
      <c r="E84">
        <v>2</v>
      </c>
      <c r="F84" t="s">
        <v>13854</v>
      </c>
      <c r="G84">
        <v>1</v>
      </c>
      <c r="H84" t="s">
        <v>8278</v>
      </c>
      <c r="I84">
        <v>1</v>
      </c>
      <c r="J84" t="s">
        <v>13799</v>
      </c>
      <c r="K84" t="s">
        <v>13852</v>
      </c>
      <c r="L84">
        <v>270107</v>
      </c>
      <c r="M84" t="s">
        <v>13588</v>
      </c>
      <c r="N84">
        <v>270107006</v>
      </c>
      <c r="O84" t="s">
        <v>13613</v>
      </c>
      <c r="P84">
        <v>291.6094248166101</v>
      </c>
      <c r="Q84">
        <v>2058.6183050538134</v>
      </c>
      <c r="R84">
        <v>284.38176517940173</v>
      </c>
    </row>
    <row r="85" spans="1:18" x14ac:dyDescent="0.25">
      <c r="A85">
        <v>3</v>
      </c>
      <c r="B85">
        <v>3101</v>
      </c>
      <c r="C85" t="s">
        <v>765</v>
      </c>
      <c r="D85" t="s">
        <v>1108</v>
      </c>
      <c r="E85">
        <v>3</v>
      </c>
      <c r="F85" t="s">
        <v>13855</v>
      </c>
      <c r="G85">
        <v>1</v>
      </c>
      <c r="H85" t="s">
        <v>8278</v>
      </c>
      <c r="I85">
        <v>1</v>
      </c>
      <c r="J85" t="s">
        <v>13799</v>
      </c>
      <c r="K85" t="s">
        <v>13851</v>
      </c>
      <c r="L85">
        <v>270107</v>
      </c>
      <c r="M85" t="s">
        <v>13588</v>
      </c>
      <c r="N85">
        <v>270107006</v>
      </c>
      <c r="O85" t="s">
        <v>13613</v>
      </c>
      <c r="P85">
        <v>52384.717074055836</v>
      </c>
      <c r="Q85">
        <v>69768.776605556151</v>
      </c>
      <c r="R85">
        <v>57417.989878068816</v>
      </c>
    </row>
    <row r="86" spans="1:18" x14ac:dyDescent="0.25">
      <c r="A86">
        <v>3</v>
      </c>
      <c r="B86">
        <v>3101</v>
      </c>
      <c r="C86" t="s">
        <v>765</v>
      </c>
      <c r="D86" t="s">
        <v>1108</v>
      </c>
      <c r="E86">
        <v>3</v>
      </c>
      <c r="F86" t="s">
        <v>13855</v>
      </c>
      <c r="G86">
        <v>1</v>
      </c>
      <c r="H86" t="s">
        <v>8278</v>
      </c>
      <c r="I86">
        <v>1</v>
      </c>
      <c r="J86" t="s">
        <v>13799</v>
      </c>
      <c r="K86" t="s">
        <v>13852</v>
      </c>
      <c r="L86">
        <v>270107</v>
      </c>
      <c r="M86" t="s">
        <v>13588</v>
      </c>
      <c r="N86">
        <v>270107006</v>
      </c>
      <c r="O86" t="s">
        <v>13613</v>
      </c>
      <c r="P86">
        <v>1320.6666839472252</v>
      </c>
      <c r="Q86">
        <v>2345.3251269657089</v>
      </c>
      <c r="R86">
        <v>1922.0381474395863</v>
      </c>
    </row>
    <row r="87" spans="1:18" x14ac:dyDescent="0.25">
      <c r="A87">
        <v>3</v>
      </c>
      <c r="B87">
        <v>3101</v>
      </c>
      <c r="C87" t="s">
        <v>765</v>
      </c>
      <c r="D87" t="s">
        <v>1108</v>
      </c>
      <c r="E87">
        <v>5</v>
      </c>
      <c r="F87" t="s">
        <v>13856</v>
      </c>
      <c r="G87">
        <v>2</v>
      </c>
      <c r="H87" t="s">
        <v>13768</v>
      </c>
      <c r="I87">
        <v>3</v>
      </c>
      <c r="J87" t="s">
        <v>13804</v>
      </c>
      <c r="K87" t="s">
        <v>13853</v>
      </c>
      <c r="L87">
        <v>270107</v>
      </c>
      <c r="M87" t="s">
        <v>13588</v>
      </c>
      <c r="N87">
        <v>270107005</v>
      </c>
      <c r="O87" t="s">
        <v>13608</v>
      </c>
      <c r="P87">
        <v>39534.46175380388</v>
      </c>
      <c r="Q87">
        <v>47388.754638196653</v>
      </c>
      <c r="R87">
        <v>55530.11572507456</v>
      </c>
    </row>
    <row r="88" spans="1:18" x14ac:dyDescent="0.25">
      <c r="A88">
        <v>3</v>
      </c>
      <c r="B88">
        <v>3101</v>
      </c>
      <c r="C88" t="s">
        <v>765</v>
      </c>
      <c r="D88" t="s">
        <v>1108</v>
      </c>
      <c r="E88">
        <v>5</v>
      </c>
      <c r="F88" t="s">
        <v>13856</v>
      </c>
      <c r="G88">
        <v>2</v>
      </c>
      <c r="H88" t="s">
        <v>13768</v>
      </c>
      <c r="I88">
        <v>3</v>
      </c>
      <c r="J88" t="s">
        <v>13804</v>
      </c>
      <c r="K88" t="s">
        <v>13857</v>
      </c>
      <c r="L88">
        <v>270107</v>
      </c>
      <c r="M88" t="s">
        <v>13588</v>
      </c>
      <c r="N88">
        <v>270107005</v>
      </c>
      <c r="O88" t="s">
        <v>13608</v>
      </c>
      <c r="P88">
        <v>2124.212654552995</v>
      </c>
      <c r="Q88">
        <v>2475.6269867694559</v>
      </c>
      <c r="R88">
        <v>3809.912300433873</v>
      </c>
    </row>
    <row r="89" spans="1:18" x14ac:dyDescent="0.25">
      <c r="A89">
        <v>3</v>
      </c>
      <c r="B89">
        <v>3102</v>
      </c>
      <c r="C89" t="s">
        <v>765</v>
      </c>
      <c r="D89" t="s">
        <v>1111</v>
      </c>
      <c r="E89">
        <v>1</v>
      </c>
      <c r="F89" t="s">
        <v>13850</v>
      </c>
      <c r="G89">
        <v>1</v>
      </c>
      <c r="H89" t="s">
        <v>8278</v>
      </c>
      <c r="I89">
        <v>1</v>
      </c>
      <c r="J89" t="s">
        <v>13799</v>
      </c>
      <c r="K89" t="s">
        <v>13851</v>
      </c>
      <c r="L89">
        <v>270107</v>
      </c>
      <c r="M89" t="s">
        <v>13588</v>
      </c>
      <c r="N89">
        <v>270107006</v>
      </c>
      <c r="O89" t="s">
        <v>13613</v>
      </c>
      <c r="P89">
        <v>0</v>
      </c>
      <c r="Q89">
        <v>110736.34078717524</v>
      </c>
      <c r="R89">
        <v>58545.565637231259</v>
      </c>
    </row>
    <row r="90" spans="1:18" x14ac:dyDescent="0.25">
      <c r="A90">
        <v>3</v>
      </c>
      <c r="B90">
        <v>3102</v>
      </c>
      <c r="C90" t="s">
        <v>765</v>
      </c>
      <c r="D90" t="s">
        <v>1111</v>
      </c>
      <c r="E90">
        <v>1</v>
      </c>
      <c r="F90" t="s">
        <v>13850</v>
      </c>
      <c r="G90">
        <v>1</v>
      </c>
      <c r="H90" t="s">
        <v>8278</v>
      </c>
      <c r="I90">
        <v>1</v>
      </c>
      <c r="J90" t="s">
        <v>13799</v>
      </c>
      <c r="K90" t="s">
        <v>13852</v>
      </c>
      <c r="L90">
        <v>270107</v>
      </c>
      <c r="M90" t="s">
        <v>13588</v>
      </c>
      <c r="N90">
        <v>270107006</v>
      </c>
      <c r="O90" t="s">
        <v>13613</v>
      </c>
      <c r="P90">
        <v>0</v>
      </c>
      <c r="Q90">
        <v>3038.2222972782765</v>
      </c>
      <c r="R90">
        <v>1922.3205340167444</v>
      </c>
    </row>
    <row r="91" spans="1:18" x14ac:dyDescent="0.25">
      <c r="A91">
        <v>3</v>
      </c>
      <c r="B91">
        <v>3102</v>
      </c>
      <c r="C91" t="s">
        <v>765</v>
      </c>
      <c r="D91" t="s">
        <v>1111</v>
      </c>
      <c r="E91">
        <v>1</v>
      </c>
      <c r="F91" t="s">
        <v>13850</v>
      </c>
      <c r="G91">
        <v>2</v>
      </c>
      <c r="H91" t="s">
        <v>13768</v>
      </c>
      <c r="I91">
        <v>1</v>
      </c>
      <c r="J91" t="s">
        <v>13799</v>
      </c>
      <c r="K91" t="s">
        <v>13853</v>
      </c>
      <c r="L91">
        <v>270107</v>
      </c>
      <c r="M91" t="s">
        <v>13588</v>
      </c>
      <c r="N91">
        <v>270107006</v>
      </c>
      <c r="O91" t="s">
        <v>13613</v>
      </c>
      <c r="P91">
        <v>0</v>
      </c>
      <c r="Q91">
        <v>92423.051898968697</v>
      </c>
      <c r="R91">
        <v>48967.27380882026</v>
      </c>
    </row>
    <row r="92" spans="1:18" x14ac:dyDescent="0.25">
      <c r="A92">
        <v>3</v>
      </c>
      <c r="B92">
        <v>3102</v>
      </c>
      <c r="C92" t="s">
        <v>765</v>
      </c>
      <c r="D92" t="s">
        <v>1111</v>
      </c>
      <c r="E92">
        <v>1</v>
      </c>
      <c r="F92" t="s">
        <v>13850</v>
      </c>
      <c r="G92">
        <v>2</v>
      </c>
      <c r="H92" t="s">
        <v>13768</v>
      </c>
      <c r="I92">
        <v>1</v>
      </c>
      <c r="J92" t="s">
        <v>13799</v>
      </c>
      <c r="K92" t="s">
        <v>13857</v>
      </c>
      <c r="L92">
        <v>270107</v>
      </c>
      <c r="M92" t="s">
        <v>13588</v>
      </c>
      <c r="N92">
        <v>270107006</v>
      </c>
      <c r="O92" t="s">
        <v>13613</v>
      </c>
      <c r="P92">
        <v>0</v>
      </c>
      <c r="Q92">
        <v>21351.511185484829</v>
      </c>
      <c r="R92">
        <v>11500.612362427753</v>
      </c>
    </row>
    <row r="93" spans="1:18" x14ac:dyDescent="0.25">
      <c r="A93">
        <v>3</v>
      </c>
      <c r="B93">
        <v>3102</v>
      </c>
      <c r="C93" t="s">
        <v>765</v>
      </c>
      <c r="D93" t="s">
        <v>1111</v>
      </c>
      <c r="E93">
        <v>2</v>
      </c>
      <c r="F93" t="s">
        <v>13854</v>
      </c>
      <c r="G93">
        <v>1</v>
      </c>
      <c r="H93" t="s">
        <v>8278</v>
      </c>
      <c r="I93">
        <v>1</v>
      </c>
      <c r="J93" t="s">
        <v>13799</v>
      </c>
      <c r="K93" t="s">
        <v>13851</v>
      </c>
      <c r="L93">
        <v>270107</v>
      </c>
      <c r="M93" t="s">
        <v>13588</v>
      </c>
      <c r="N93">
        <v>270107006</v>
      </c>
      <c r="O93" t="s">
        <v>13613</v>
      </c>
      <c r="P93">
        <v>0</v>
      </c>
      <c r="Q93">
        <v>110736.34078717524</v>
      </c>
      <c r="R93">
        <v>58545.565637231259</v>
      </c>
    </row>
    <row r="94" spans="1:18" x14ac:dyDescent="0.25">
      <c r="A94">
        <v>3</v>
      </c>
      <c r="B94">
        <v>3102</v>
      </c>
      <c r="C94" t="s">
        <v>765</v>
      </c>
      <c r="D94" t="s">
        <v>1111</v>
      </c>
      <c r="E94">
        <v>2</v>
      </c>
      <c r="F94" t="s">
        <v>13854</v>
      </c>
      <c r="G94">
        <v>1</v>
      </c>
      <c r="H94" t="s">
        <v>8278</v>
      </c>
      <c r="I94">
        <v>1</v>
      </c>
      <c r="J94" t="s">
        <v>13799</v>
      </c>
      <c r="K94" t="s">
        <v>13852</v>
      </c>
      <c r="L94">
        <v>270107</v>
      </c>
      <c r="M94" t="s">
        <v>13588</v>
      </c>
      <c r="N94">
        <v>270107006</v>
      </c>
      <c r="O94" t="s">
        <v>13613</v>
      </c>
      <c r="P94">
        <v>0</v>
      </c>
      <c r="Q94">
        <v>3038.2222972782765</v>
      </c>
      <c r="R94">
        <v>1922.3205340167444</v>
      </c>
    </row>
    <row r="95" spans="1:18" x14ac:dyDescent="0.25">
      <c r="A95">
        <v>3</v>
      </c>
      <c r="B95">
        <v>3102</v>
      </c>
      <c r="C95" t="s">
        <v>765</v>
      </c>
      <c r="D95" t="s">
        <v>1111</v>
      </c>
      <c r="E95">
        <v>3</v>
      </c>
      <c r="F95" t="s">
        <v>13855</v>
      </c>
      <c r="G95">
        <v>1</v>
      </c>
      <c r="H95" t="s">
        <v>8278</v>
      </c>
      <c r="I95">
        <v>1</v>
      </c>
      <c r="J95" t="s">
        <v>13799</v>
      </c>
      <c r="K95" t="s">
        <v>13851</v>
      </c>
      <c r="L95">
        <v>270107</v>
      </c>
      <c r="M95" t="s">
        <v>13588</v>
      </c>
      <c r="N95">
        <v>270107006</v>
      </c>
      <c r="O95" t="s">
        <v>13613</v>
      </c>
      <c r="P95">
        <v>0</v>
      </c>
      <c r="Q95">
        <v>113774.56308445352</v>
      </c>
      <c r="R95">
        <v>58545.565637231259</v>
      </c>
    </row>
    <row r="96" spans="1:18" x14ac:dyDescent="0.25">
      <c r="A96">
        <v>3</v>
      </c>
      <c r="B96">
        <v>3102</v>
      </c>
      <c r="C96" t="s">
        <v>765</v>
      </c>
      <c r="D96" t="s">
        <v>1111</v>
      </c>
      <c r="E96">
        <v>3</v>
      </c>
      <c r="F96" t="s">
        <v>13855</v>
      </c>
      <c r="G96">
        <v>1</v>
      </c>
      <c r="H96" t="s">
        <v>8278</v>
      </c>
      <c r="I96">
        <v>1</v>
      </c>
      <c r="J96" t="s">
        <v>13799</v>
      </c>
      <c r="K96" t="s">
        <v>13852</v>
      </c>
      <c r="L96">
        <v>270107</v>
      </c>
      <c r="M96" t="s">
        <v>13588</v>
      </c>
      <c r="N96">
        <v>270107006</v>
      </c>
      <c r="O96" t="s">
        <v>13613</v>
      </c>
      <c r="P96">
        <v>0</v>
      </c>
      <c r="Q96">
        <v>0</v>
      </c>
      <c r="R96">
        <v>1922.3205340167444</v>
      </c>
    </row>
    <row r="97" spans="1:18" x14ac:dyDescent="0.25">
      <c r="A97">
        <v>3</v>
      </c>
      <c r="B97">
        <v>3102</v>
      </c>
      <c r="C97" t="s">
        <v>765</v>
      </c>
      <c r="D97" t="s">
        <v>1111</v>
      </c>
      <c r="E97">
        <v>5</v>
      </c>
      <c r="F97" t="s">
        <v>13856</v>
      </c>
      <c r="G97">
        <v>2</v>
      </c>
      <c r="H97" t="s">
        <v>13768</v>
      </c>
      <c r="I97">
        <v>3</v>
      </c>
      <c r="J97" t="s">
        <v>13804</v>
      </c>
      <c r="K97" t="s">
        <v>13853</v>
      </c>
      <c r="L97">
        <v>270107</v>
      </c>
      <c r="M97" t="s">
        <v>13588</v>
      </c>
      <c r="N97">
        <v>270107005</v>
      </c>
      <c r="O97" t="s">
        <v>13608</v>
      </c>
      <c r="P97">
        <v>0</v>
      </c>
      <c r="Q97">
        <v>66101.597253750137</v>
      </c>
      <c r="R97">
        <v>53432.13006585696</v>
      </c>
    </row>
    <row r="98" spans="1:18" x14ac:dyDescent="0.25">
      <c r="A98">
        <v>3</v>
      </c>
      <c r="B98">
        <v>3102</v>
      </c>
      <c r="C98" t="s">
        <v>765</v>
      </c>
      <c r="D98" t="s">
        <v>1111</v>
      </c>
      <c r="E98">
        <v>5</v>
      </c>
      <c r="F98" t="s">
        <v>13856</v>
      </c>
      <c r="G98">
        <v>2</v>
      </c>
      <c r="H98" t="s">
        <v>13768</v>
      </c>
      <c r="I98">
        <v>3</v>
      </c>
      <c r="J98" t="s">
        <v>13804</v>
      </c>
      <c r="K98" t="s">
        <v>13857</v>
      </c>
      <c r="L98">
        <v>270107</v>
      </c>
      <c r="M98" t="s">
        <v>13588</v>
      </c>
      <c r="N98">
        <v>270107005</v>
      </c>
      <c r="O98" t="s">
        <v>13608</v>
      </c>
      <c r="P98">
        <v>0</v>
      </c>
      <c r="Q98">
        <v>5743.4437680870142</v>
      </c>
      <c r="R98">
        <v>7035.7561053910595</v>
      </c>
    </row>
    <row r="99" spans="1:18" x14ac:dyDescent="0.25">
      <c r="A99">
        <v>3</v>
      </c>
      <c r="B99">
        <v>3103</v>
      </c>
      <c r="C99" t="s">
        <v>765</v>
      </c>
      <c r="D99" t="s">
        <v>1114</v>
      </c>
      <c r="E99">
        <v>1</v>
      </c>
      <c r="F99" t="s">
        <v>13850</v>
      </c>
      <c r="G99">
        <v>1</v>
      </c>
      <c r="H99" t="s">
        <v>8278</v>
      </c>
      <c r="I99">
        <v>1</v>
      </c>
      <c r="J99" t="s">
        <v>13799</v>
      </c>
      <c r="K99" t="s">
        <v>13851</v>
      </c>
      <c r="L99">
        <v>270107</v>
      </c>
      <c r="M99" t="s">
        <v>13588</v>
      </c>
      <c r="N99">
        <v>270107006</v>
      </c>
      <c r="O99" t="s">
        <v>13613</v>
      </c>
      <c r="P99">
        <v>0</v>
      </c>
      <c r="Q99">
        <v>13646.807665574426</v>
      </c>
      <c r="R99">
        <v>118066.71700412896</v>
      </c>
    </row>
    <row r="100" spans="1:18" x14ac:dyDescent="0.25">
      <c r="A100">
        <v>3</v>
      </c>
      <c r="B100">
        <v>3103</v>
      </c>
      <c r="C100" t="s">
        <v>765</v>
      </c>
      <c r="D100" t="s">
        <v>1114</v>
      </c>
      <c r="E100">
        <v>1</v>
      </c>
      <c r="F100" t="s">
        <v>13850</v>
      </c>
      <c r="G100">
        <v>1</v>
      </c>
      <c r="H100" t="s">
        <v>8278</v>
      </c>
      <c r="I100">
        <v>1</v>
      </c>
      <c r="J100" t="s">
        <v>13799</v>
      </c>
      <c r="K100" t="s">
        <v>13852</v>
      </c>
      <c r="L100">
        <v>270107</v>
      </c>
      <c r="M100" t="s">
        <v>13588</v>
      </c>
      <c r="N100">
        <v>270107006</v>
      </c>
      <c r="O100" t="s">
        <v>13613</v>
      </c>
      <c r="P100">
        <v>0</v>
      </c>
      <c r="Q100">
        <v>2119.5900856496128</v>
      </c>
      <c r="R100">
        <v>0</v>
      </c>
    </row>
    <row r="101" spans="1:18" x14ac:dyDescent="0.25">
      <c r="A101">
        <v>3</v>
      </c>
      <c r="B101">
        <v>3103</v>
      </c>
      <c r="C101" t="s">
        <v>765</v>
      </c>
      <c r="D101" t="s">
        <v>1114</v>
      </c>
      <c r="E101">
        <v>1</v>
      </c>
      <c r="F101" t="s">
        <v>13850</v>
      </c>
      <c r="G101">
        <v>2</v>
      </c>
      <c r="H101" t="s">
        <v>13768</v>
      </c>
      <c r="I101">
        <v>1</v>
      </c>
      <c r="J101" t="s">
        <v>13799</v>
      </c>
      <c r="K101" t="s">
        <v>13853</v>
      </c>
      <c r="L101">
        <v>270107</v>
      </c>
      <c r="M101" t="s">
        <v>13588</v>
      </c>
      <c r="N101">
        <v>270107006</v>
      </c>
      <c r="O101" t="s">
        <v>13613</v>
      </c>
      <c r="P101">
        <v>0</v>
      </c>
      <c r="Q101">
        <v>13646.807665574426</v>
      </c>
      <c r="R101">
        <v>106474.44627907076</v>
      </c>
    </row>
    <row r="102" spans="1:18" x14ac:dyDescent="0.25">
      <c r="A102">
        <v>3</v>
      </c>
      <c r="B102">
        <v>3103</v>
      </c>
      <c r="C102" t="s">
        <v>765</v>
      </c>
      <c r="D102" t="s">
        <v>1114</v>
      </c>
      <c r="E102">
        <v>1</v>
      </c>
      <c r="F102" t="s">
        <v>13850</v>
      </c>
      <c r="G102">
        <v>2</v>
      </c>
      <c r="H102" t="s">
        <v>13768</v>
      </c>
      <c r="I102">
        <v>1</v>
      </c>
      <c r="J102" t="s">
        <v>13799</v>
      </c>
      <c r="K102" t="s">
        <v>13857</v>
      </c>
      <c r="L102">
        <v>270107</v>
      </c>
      <c r="M102" t="s">
        <v>13588</v>
      </c>
      <c r="N102">
        <v>270107006</v>
      </c>
      <c r="O102" t="s">
        <v>13613</v>
      </c>
      <c r="P102">
        <v>0</v>
      </c>
      <c r="Q102">
        <v>2119.5900856496128</v>
      </c>
      <c r="R102">
        <v>11592.270725058232</v>
      </c>
    </row>
    <row r="103" spans="1:18" x14ac:dyDescent="0.25">
      <c r="A103">
        <v>3</v>
      </c>
      <c r="B103">
        <v>3103</v>
      </c>
      <c r="C103" t="s">
        <v>765</v>
      </c>
      <c r="D103" t="s">
        <v>1114</v>
      </c>
      <c r="E103">
        <v>2</v>
      </c>
      <c r="F103" t="s">
        <v>13854</v>
      </c>
      <c r="G103">
        <v>1</v>
      </c>
      <c r="H103" t="s">
        <v>8278</v>
      </c>
      <c r="I103">
        <v>1</v>
      </c>
      <c r="J103" t="s">
        <v>13799</v>
      </c>
      <c r="K103" t="s">
        <v>13851</v>
      </c>
      <c r="L103">
        <v>270107</v>
      </c>
      <c r="M103" t="s">
        <v>13588</v>
      </c>
      <c r="N103">
        <v>270107006</v>
      </c>
      <c r="O103" t="s">
        <v>13613</v>
      </c>
      <c r="P103">
        <v>0</v>
      </c>
      <c r="Q103">
        <v>13646.807665574426</v>
      </c>
      <c r="R103">
        <v>118066.71700412896</v>
      </c>
    </row>
    <row r="104" spans="1:18" x14ac:dyDescent="0.25">
      <c r="A104">
        <v>3</v>
      </c>
      <c r="B104">
        <v>3103</v>
      </c>
      <c r="C104" t="s">
        <v>765</v>
      </c>
      <c r="D104" t="s">
        <v>1114</v>
      </c>
      <c r="E104">
        <v>2</v>
      </c>
      <c r="F104" t="s">
        <v>13854</v>
      </c>
      <c r="G104">
        <v>1</v>
      </c>
      <c r="H104" t="s">
        <v>8278</v>
      </c>
      <c r="I104">
        <v>1</v>
      </c>
      <c r="J104" t="s">
        <v>13799</v>
      </c>
      <c r="K104" t="s">
        <v>13852</v>
      </c>
      <c r="L104">
        <v>270107</v>
      </c>
      <c r="M104" t="s">
        <v>13588</v>
      </c>
      <c r="N104">
        <v>270107006</v>
      </c>
      <c r="O104" t="s">
        <v>13613</v>
      </c>
      <c r="P104">
        <v>0</v>
      </c>
      <c r="Q104">
        <v>2119.5900856496128</v>
      </c>
      <c r="R104">
        <v>0</v>
      </c>
    </row>
    <row r="105" spans="1:18" x14ac:dyDescent="0.25">
      <c r="A105">
        <v>3</v>
      </c>
      <c r="B105">
        <v>3103</v>
      </c>
      <c r="C105" t="s">
        <v>765</v>
      </c>
      <c r="D105" t="s">
        <v>1114</v>
      </c>
      <c r="E105">
        <v>3</v>
      </c>
      <c r="F105" t="s">
        <v>13855</v>
      </c>
      <c r="G105">
        <v>1</v>
      </c>
      <c r="H105" t="s">
        <v>8278</v>
      </c>
      <c r="I105">
        <v>1</v>
      </c>
      <c r="J105" t="s">
        <v>13799</v>
      </c>
      <c r="K105" t="s">
        <v>13851</v>
      </c>
      <c r="L105">
        <v>270107</v>
      </c>
      <c r="M105" t="s">
        <v>13588</v>
      </c>
      <c r="N105">
        <v>270107006</v>
      </c>
      <c r="O105" t="s">
        <v>13613</v>
      </c>
      <c r="P105">
        <v>0</v>
      </c>
      <c r="Q105">
        <v>15766.39775122404</v>
      </c>
      <c r="R105">
        <v>118066.71700412896</v>
      </c>
    </row>
    <row r="106" spans="1:18" x14ac:dyDescent="0.25">
      <c r="A106">
        <v>3</v>
      </c>
      <c r="B106">
        <v>3103</v>
      </c>
      <c r="C106" t="s">
        <v>765</v>
      </c>
      <c r="D106" t="s">
        <v>1114</v>
      </c>
      <c r="E106">
        <v>5</v>
      </c>
      <c r="F106" t="s">
        <v>13856</v>
      </c>
      <c r="G106">
        <v>2</v>
      </c>
      <c r="H106" t="s">
        <v>13768</v>
      </c>
      <c r="I106">
        <v>3</v>
      </c>
      <c r="J106" t="s">
        <v>13804</v>
      </c>
      <c r="K106" t="s">
        <v>13853</v>
      </c>
      <c r="L106">
        <v>270107</v>
      </c>
      <c r="M106" t="s">
        <v>13588</v>
      </c>
      <c r="N106">
        <v>270107005</v>
      </c>
      <c r="O106" t="s">
        <v>13608</v>
      </c>
      <c r="P106">
        <v>0</v>
      </c>
      <c r="Q106">
        <v>3495.1841922351359</v>
      </c>
      <c r="R106">
        <v>110143.08405152732</v>
      </c>
    </row>
    <row r="107" spans="1:18" x14ac:dyDescent="0.25">
      <c r="A107">
        <v>3</v>
      </c>
      <c r="B107">
        <v>3103</v>
      </c>
      <c r="C107" t="s">
        <v>765</v>
      </c>
      <c r="D107" t="s">
        <v>1114</v>
      </c>
      <c r="E107">
        <v>5</v>
      </c>
      <c r="F107" t="s">
        <v>13856</v>
      </c>
      <c r="G107">
        <v>2</v>
      </c>
      <c r="H107" t="s">
        <v>13768</v>
      </c>
      <c r="I107">
        <v>3</v>
      </c>
      <c r="J107" t="s">
        <v>13804</v>
      </c>
      <c r="K107" t="s">
        <v>13857</v>
      </c>
      <c r="L107">
        <v>270107</v>
      </c>
      <c r="M107" t="s">
        <v>13588</v>
      </c>
      <c r="N107">
        <v>270107005</v>
      </c>
      <c r="O107" t="s">
        <v>13608</v>
      </c>
      <c r="P107">
        <v>0</v>
      </c>
      <c r="Q107">
        <v>2119.5900856496128</v>
      </c>
      <c r="R107">
        <v>7923.6329526016661</v>
      </c>
    </row>
    <row r="108" spans="1:18" x14ac:dyDescent="0.25">
      <c r="A108">
        <v>3</v>
      </c>
      <c r="B108">
        <v>3201</v>
      </c>
      <c r="C108" t="s">
        <v>765</v>
      </c>
      <c r="D108" t="s">
        <v>1117</v>
      </c>
      <c r="E108">
        <v>1</v>
      </c>
      <c r="F108" t="s">
        <v>13850</v>
      </c>
      <c r="G108">
        <v>1</v>
      </c>
      <c r="H108" t="s">
        <v>8278</v>
      </c>
      <c r="I108">
        <v>1</v>
      </c>
      <c r="J108" t="s">
        <v>13799</v>
      </c>
      <c r="K108" t="s">
        <v>13851</v>
      </c>
      <c r="L108">
        <v>270107</v>
      </c>
      <c r="M108" t="s">
        <v>13588</v>
      </c>
      <c r="N108">
        <v>270107006</v>
      </c>
      <c r="O108" t="s">
        <v>13613</v>
      </c>
      <c r="P108">
        <v>0</v>
      </c>
      <c r="Q108">
        <v>66407.574643631233</v>
      </c>
      <c r="R108">
        <v>105998.06744377554</v>
      </c>
    </row>
    <row r="109" spans="1:18" x14ac:dyDescent="0.25">
      <c r="A109">
        <v>3</v>
      </c>
      <c r="B109">
        <v>3201</v>
      </c>
      <c r="C109" t="s">
        <v>765</v>
      </c>
      <c r="D109" t="s">
        <v>1117</v>
      </c>
      <c r="E109">
        <v>1</v>
      </c>
      <c r="F109" t="s">
        <v>13850</v>
      </c>
      <c r="G109">
        <v>2</v>
      </c>
      <c r="H109" t="s">
        <v>13768</v>
      </c>
      <c r="I109">
        <v>1</v>
      </c>
      <c r="J109" t="s">
        <v>13799</v>
      </c>
      <c r="K109" t="s">
        <v>13853</v>
      </c>
      <c r="L109">
        <v>270107</v>
      </c>
      <c r="M109" t="s">
        <v>13588</v>
      </c>
      <c r="N109">
        <v>270107006</v>
      </c>
      <c r="O109" t="s">
        <v>13613</v>
      </c>
      <c r="P109">
        <v>0</v>
      </c>
      <c r="Q109">
        <v>66407.574643631233</v>
      </c>
      <c r="R109">
        <v>94715.363423243616</v>
      </c>
    </row>
    <row r="110" spans="1:18" x14ac:dyDescent="0.25">
      <c r="A110">
        <v>3</v>
      </c>
      <c r="B110">
        <v>3201</v>
      </c>
      <c r="C110" t="s">
        <v>765</v>
      </c>
      <c r="D110" t="s">
        <v>1117</v>
      </c>
      <c r="E110">
        <v>1</v>
      </c>
      <c r="F110" t="s">
        <v>13850</v>
      </c>
      <c r="G110">
        <v>2</v>
      </c>
      <c r="H110" t="s">
        <v>13768</v>
      </c>
      <c r="I110">
        <v>1</v>
      </c>
      <c r="J110" t="s">
        <v>13799</v>
      </c>
      <c r="K110" t="s">
        <v>13857</v>
      </c>
      <c r="L110">
        <v>270107</v>
      </c>
      <c r="M110" t="s">
        <v>13588</v>
      </c>
      <c r="N110">
        <v>270107006</v>
      </c>
      <c r="O110" t="s">
        <v>13613</v>
      </c>
      <c r="P110">
        <v>0</v>
      </c>
      <c r="Q110">
        <v>0</v>
      </c>
      <c r="R110">
        <v>11282.704020531941</v>
      </c>
    </row>
    <row r="111" spans="1:18" x14ac:dyDescent="0.25">
      <c r="A111">
        <v>3</v>
      </c>
      <c r="B111">
        <v>3201</v>
      </c>
      <c r="C111" t="s">
        <v>765</v>
      </c>
      <c r="D111" t="s">
        <v>1117</v>
      </c>
      <c r="E111">
        <v>2</v>
      </c>
      <c r="F111" t="s">
        <v>13854</v>
      </c>
      <c r="G111">
        <v>1</v>
      </c>
      <c r="H111" t="s">
        <v>8278</v>
      </c>
      <c r="I111">
        <v>1</v>
      </c>
      <c r="J111" t="s">
        <v>13799</v>
      </c>
      <c r="K111" t="s">
        <v>13851</v>
      </c>
      <c r="L111">
        <v>270107</v>
      </c>
      <c r="M111" t="s">
        <v>13588</v>
      </c>
      <c r="N111">
        <v>270107006</v>
      </c>
      <c r="O111" t="s">
        <v>13613</v>
      </c>
      <c r="P111">
        <v>0</v>
      </c>
      <c r="Q111">
        <v>66407.574643631233</v>
      </c>
      <c r="R111">
        <v>105998.06744377554</v>
      </c>
    </row>
    <row r="112" spans="1:18" x14ac:dyDescent="0.25">
      <c r="A112">
        <v>3</v>
      </c>
      <c r="B112">
        <v>3201</v>
      </c>
      <c r="C112" t="s">
        <v>765</v>
      </c>
      <c r="D112" t="s">
        <v>1117</v>
      </c>
      <c r="E112">
        <v>3</v>
      </c>
      <c r="F112" t="s">
        <v>13855</v>
      </c>
      <c r="G112">
        <v>1</v>
      </c>
      <c r="H112" t="s">
        <v>8278</v>
      </c>
      <c r="I112">
        <v>1</v>
      </c>
      <c r="J112" t="s">
        <v>13799</v>
      </c>
      <c r="K112" t="s">
        <v>13851</v>
      </c>
      <c r="L112">
        <v>270107</v>
      </c>
      <c r="M112" t="s">
        <v>13588</v>
      </c>
      <c r="N112">
        <v>270107006</v>
      </c>
      <c r="O112" t="s">
        <v>13613</v>
      </c>
      <c r="P112">
        <v>0</v>
      </c>
      <c r="Q112">
        <v>66407.574643631233</v>
      </c>
      <c r="R112">
        <v>105998.06744377554</v>
      </c>
    </row>
    <row r="113" spans="1:18" x14ac:dyDescent="0.25">
      <c r="A113">
        <v>3</v>
      </c>
      <c r="B113">
        <v>3201</v>
      </c>
      <c r="C113" t="s">
        <v>765</v>
      </c>
      <c r="D113" t="s">
        <v>1117</v>
      </c>
      <c r="E113">
        <v>5</v>
      </c>
      <c r="F113" t="s">
        <v>13856</v>
      </c>
      <c r="G113">
        <v>2</v>
      </c>
      <c r="H113" t="s">
        <v>13768</v>
      </c>
      <c r="I113">
        <v>3</v>
      </c>
      <c r="J113" t="s">
        <v>13804</v>
      </c>
      <c r="K113" t="s">
        <v>13853</v>
      </c>
      <c r="L113">
        <v>270107</v>
      </c>
      <c r="M113" t="s">
        <v>13588</v>
      </c>
      <c r="N113">
        <v>270107005</v>
      </c>
      <c r="O113" t="s">
        <v>13608</v>
      </c>
      <c r="P113">
        <v>0</v>
      </c>
      <c r="Q113">
        <v>26959.804114909828</v>
      </c>
      <c r="R113">
        <v>105998.06744377554</v>
      </c>
    </row>
    <row r="114" spans="1:18" x14ac:dyDescent="0.25">
      <c r="A114">
        <v>3</v>
      </c>
      <c r="B114">
        <v>3301</v>
      </c>
      <c r="C114" t="s">
        <v>765</v>
      </c>
      <c r="D114" t="s">
        <v>1123</v>
      </c>
      <c r="E114">
        <v>1</v>
      </c>
      <c r="F114" t="s">
        <v>13850</v>
      </c>
      <c r="G114">
        <v>1</v>
      </c>
      <c r="H114" t="s">
        <v>8278</v>
      </c>
      <c r="I114">
        <v>1</v>
      </c>
      <c r="J114" t="s">
        <v>13799</v>
      </c>
      <c r="K114" t="s">
        <v>13851</v>
      </c>
      <c r="L114">
        <v>270107</v>
      </c>
      <c r="M114" t="s">
        <v>13588</v>
      </c>
      <c r="N114">
        <v>270107006</v>
      </c>
      <c r="O114" t="s">
        <v>13613</v>
      </c>
      <c r="P114">
        <v>50574.031553218279</v>
      </c>
      <c r="Q114">
        <v>65560.079745772149</v>
      </c>
      <c r="R114">
        <v>57680.505897544535</v>
      </c>
    </row>
    <row r="115" spans="1:18" x14ac:dyDescent="0.25">
      <c r="A115">
        <v>3</v>
      </c>
      <c r="B115">
        <v>3301</v>
      </c>
      <c r="C115" t="s">
        <v>765</v>
      </c>
      <c r="D115" t="s">
        <v>1123</v>
      </c>
      <c r="E115">
        <v>1</v>
      </c>
      <c r="F115" t="s">
        <v>13850</v>
      </c>
      <c r="G115">
        <v>1</v>
      </c>
      <c r="H115" t="s">
        <v>8278</v>
      </c>
      <c r="I115">
        <v>1</v>
      </c>
      <c r="J115" t="s">
        <v>13799</v>
      </c>
      <c r="K115" t="s">
        <v>13852</v>
      </c>
      <c r="L115">
        <v>270107</v>
      </c>
      <c r="M115" t="s">
        <v>13588</v>
      </c>
      <c r="N115">
        <v>270107006</v>
      </c>
      <c r="O115" t="s">
        <v>13613</v>
      </c>
      <c r="P115">
        <v>3858.973409377083</v>
      </c>
      <c r="Q115">
        <v>1995.4008455197966</v>
      </c>
      <c r="R115">
        <v>1523.4751793602229</v>
      </c>
    </row>
    <row r="116" spans="1:18" x14ac:dyDescent="0.25">
      <c r="A116">
        <v>3</v>
      </c>
      <c r="B116">
        <v>3301</v>
      </c>
      <c r="C116" t="s">
        <v>765</v>
      </c>
      <c r="D116" t="s">
        <v>1123</v>
      </c>
      <c r="E116">
        <v>1</v>
      </c>
      <c r="F116" t="s">
        <v>13850</v>
      </c>
      <c r="G116">
        <v>2</v>
      </c>
      <c r="H116" t="s">
        <v>13768</v>
      </c>
      <c r="I116">
        <v>1</v>
      </c>
      <c r="J116" t="s">
        <v>13799</v>
      </c>
      <c r="K116" t="s">
        <v>13853</v>
      </c>
      <c r="L116">
        <v>270107</v>
      </c>
      <c r="M116" t="s">
        <v>13588</v>
      </c>
      <c r="N116">
        <v>270107006</v>
      </c>
      <c r="O116" t="s">
        <v>13613</v>
      </c>
      <c r="P116">
        <v>43422.709428931194</v>
      </c>
      <c r="Q116">
        <v>64271.574931327479</v>
      </c>
      <c r="R116">
        <v>52912.832580687384</v>
      </c>
    </row>
    <row r="117" spans="1:18" x14ac:dyDescent="0.25">
      <c r="A117">
        <v>3</v>
      </c>
      <c r="B117">
        <v>3301</v>
      </c>
      <c r="C117" t="s">
        <v>765</v>
      </c>
      <c r="D117" t="s">
        <v>1123</v>
      </c>
      <c r="E117">
        <v>1</v>
      </c>
      <c r="F117" t="s">
        <v>13850</v>
      </c>
      <c r="G117">
        <v>2</v>
      </c>
      <c r="H117" t="s">
        <v>13768</v>
      </c>
      <c r="I117">
        <v>1</v>
      </c>
      <c r="J117" t="s">
        <v>13799</v>
      </c>
      <c r="K117" t="s">
        <v>13857</v>
      </c>
      <c r="L117">
        <v>270107</v>
      </c>
      <c r="M117" t="s">
        <v>13588</v>
      </c>
      <c r="N117">
        <v>270107006</v>
      </c>
      <c r="O117" t="s">
        <v>13613</v>
      </c>
      <c r="P117">
        <v>11010.295533664173</v>
      </c>
      <c r="Q117">
        <v>3283.9056599644723</v>
      </c>
      <c r="R117">
        <v>6291.1484962173727</v>
      </c>
    </row>
    <row r="118" spans="1:18" x14ac:dyDescent="0.25">
      <c r="A118">
        <v>3</v>
      </c>
      <c r="B118">
        <v>3301</v>
      </c>
      <c r="C118" t="s">
        <v>765</v>
      </c>
      <c r="D118" t="s">
        <v>1123</v>
      </c>
      <c r="E118">
        <v>2</v>
      </c>
      <c r="F118" t="s">
        <v>13854</v>
      </c>
      <c r="G118">
        <v>1</v>
      </c>
      <c r="H118" t="s">
        <v>8278</v>
      </c>
      <c r="I118">
        <v>1</v>
      </c>
      <c r="J118" t="s">
        <v>13799</v>
      </c>
      <c r="K118" t="s">
        <v>13851</v>
      </c>
      <c r="L118">
        <v>270107</v>
      </c>
      <c r="M118" t="s">
        <v>13588</v>
      </c>
      <c r="N118">
        <v>270107006</v>
      </c>
      <c r="O118" t="s">
        <v>13613</v>
      </c>
      <c r="P118">
        <v>51099.918524553737</v>
      </c>
      <c r="Q118">
        <v>67555.480591291969</v>
      </c>
      <c r="R118">
        <v>57680.505897544535</v>
      </c>
    </row>
    <row r="119" spans="1:18" x14ac:dyDescent="0.25">
      <c r="A119">
        <v>3</v>
      </c>
      <c r="B119">
        <v>3301</v>
      </c>
      <c r="C119" t="s">
        <v>765</v>
      </c>
      <c r="D119" t="s">
        <v>1123</v>
      </c>
      <c r="E119">
        <v>2</v>
      </c>
      <c r="F119" t="s">
        <v>13854</v>
      </c>
      <c r="G119">
        <v>1</v>
      </c>
      <c r="H119" t="s">
        <v>8278</v>
      </c>
      <c r="I119">
        <v>1</v>
      </c>
      <c r="J119" t="s">
        <v>13799</v>
      </c>
      <c r="K119" t="s">
        <v>13852</v>
      </c>
      <c r="L119">
        <v>270107</v>
      </c>
      <c r="M119" t="s">
        <v>13588</v>
      </c>
      <c r="N119">
        <v>270107006</v>
      </c>
      <c r="O119" t="s">
        <v>13613</v>
      </c>
      <c r="P119">
        <v>3333.0864380416265</v>
      </c>
      <c r="Q119">
        <v>0</v>
      </c>
      <c r="R119">
        <v>1523.4751793602229</v>
      </c>
    </row>
    <row r="120" spans="1:18" x14ac:dyDescent="0.25">
      <c r="A120">
        <v>3</v>
      </c>
      <c r="B120">
        <v>3301</v>
      </c>
      <c r="C120" t="s">
        <v>765</v>
      </c>
      <c r="D120" t="s">
        <v>1123</v>
      </c>
      <c r="E120">
        <v>3</v>
      </c>
      <c r="F120" t="s">
        <v>13855</v>
      </c>
      <c r="G120">
        <v>1</v>
      </c>
      <c r="H120" t="s">
        <v>8278</v>
      </c>
      <c r="I120">
        <v>1</v>
      </c>
      <c r="J120" t="s">
        <v>13799</v>
      </c>
      <c r="K120" t="s">
        <v>13851</v>
      </c>
      <c r="L120">
        <v>270107</v>
      </c>
      <c r="M120" t="s">
        <v>13588</v>
      </c>
      <c r="N120">
        <v>270107006</v>
      </c>
      <c r="O120" t="s">
        <v>13613</v>
      </c>
      <c r="P120">
        <v>50574.031553218279</v>
      </c>
      <c r="Q120">
        <v>65560.079745772149</v>
      </c>
      <c r="R120">
        <v>57680.505897544535</v>
      </c>
    </row>
    <row r="121" spans="1:18" x14ac:dyDescent="0.25">
      <c r="A121">
        <v>3</v>
      </c>
      <c r="B121">
        <v>3301</v>
      </c>
      <c r="C121" t="s">
        <v>765</v>
      </c>
      <c r="D121" t="s">
        <v>1123</v>
      </c>
      <c r="E121">
        <v>3</v>
      </c>
      <c r="F121" t="s">
        <v>13855</v>
      </c>
      <c r="G121">
        <v>1</v>
      </c>
      <c r="H121" t="s">
        <v>8278</v>
      </c>
      <c r="I121">
        <v>1</v>
      </c>
      <c r="J121" t="s">
        <v>13799</v>
      </c>
      <c r="K121" t="s">
        <v>13852</v>
      </c>
      <c r="L121">
        <v>270107</v>
      </c>
      <c r="M121" t="s">
        <v>13588</v>
      </c>
      <c r="N121">
        <v>270107006</v>
      </c>
      <c r="O121" t="s">
        <v>13613</v>
      </c>
      <c r="P121">
        <v>3858.973409377083</v>
      </c>
      <c r="Q121">
        <v>1995.4008455197966</v>
      </c>
      <c r="R121">
        <v>1523.4751793602229</v>
      </c>
    </row>
    <row r="122" spans="1:18" x14ac:dyDescent="0.25">
      <c r="A122">
        <v>3</v>
      </c>
      <c r="B122">
        <v>3301</v>
      </c>
      <c r="C122" t="s">
        <v>765</v>
      </c>
      <c r="D122" t="s">
        <v>1123</v>
      </c>
      <c r="E122">
        <v>5</v>
      </c>
      <c r="F122" t="s">
        <v>13856</v>
      </c>
      <c r="G122">
        <v>2</v>
      </c>
      <c r="H122" t="s">
        <v>13768</v>
      </c>
      <c r="I122">
        <v>3</v>
      </c>
      <c r="J122" t="s">
        <v>13804</v>
      </c>
      <c r="K122" t="s">
        <v>13853</v>
      </c>
      <c r="L122">
        <v>270107</v>
      </c>
      <c r="M122" t="s">
        <v>13588</v>
      </c>
      <c r="N122">
        <v>270107005</v>
      </c>
      <c r="O122" t="s">
        <v>13608</v>
      </c>
      <c r="P122">
        <v>41359.899266720982</v>
      </c>
      <c r="Q122">
        <v>45716.071940194655</v>
      </c>
      <c r="R122">
        <v>55742.030274262659</v>
      </c>
    </row>
    <row r="123" spans="1:18" x14ac:dyDescent="0.25">
      <c r="A123">
        <v>3</v>
      </c>
      <c r="B123">
        <v>3301</v>
      </c>
      <c r="C123" t="s">
        <v>765</v>
      </c>
      <c r="D123" t="s">
        <v>1123</v>
      </c>
      <c r="E123">
        <v>5</v>
      </c>
      <c r="F123" t="s">
        <v>13856</v>
      </c>
      <c r="G123">
        <v>2</v>
      </c>
      <c r="H123" t="s">
        <v>13768</v>
      </c>
      <c r="I123">
        <v>3</v>
      </c>
      <c r="J123" t="s">
        <v>13804</v>
      </c>
      <c r="K123" t="s">
        <v>13857</v>
      </c>
      <c r="L123">
        <v>270107</v>
      </c>
      <c r="M123" t="s">
        <v>13588</v>
      </c>
      <c r="N123">
        <v>270107005</v>
      </c>
      <c r="O123" t="s">
        <v>13608</v>
      </c>
      <c r="P123">
        <v>2499.81482853122</v>
      </c>
      <c r="Q123">
        <v>997.70042275989829</v>
      </c>
      <c r="R123">
        <v>3461.9508026420895</v>
      </c>
    </row>
    <row r="124" spans="1:18" x14ac:dyDescent="0.25">
      <c r="A124">
        <v>3</v>
      </c>
      <c r="B124">
        <v>3303</v>
      </c>
      <c r="C124" t="s">
        <v>765</v>
      </c>
      <c r="D124" t="s">
        <v>1129</v>
      </c>
      <c r="E124">
        <v>1</v>
      </c>
      <c r="F124" t="s">
        <v>13850</v>
      </c>
      <c r="G124">
        <v>1</v>
      </c>
      <c r="H124" t="s">
        <v>8278</v>
      </c>
      <c r="I124">
        <v>1</v>
      </c>
      <c r="J124" t="s">
        <v>13799</v>
      </c>
      <c r="K124" t="s">
        <v>13851</v>
      </c>
      <c r="L124">
        <v>270107</v>
      </c>
      <c r="M124" t="s">
        <v>13588</v>
      </c>
      <c r="N124">
        <v>270107006</v>
      </c>
      <c r="O124" t="s">
        <v>13613</v>
      </c>
      <c r="P124">
        <v>0</v>
      </c>
      <c r="Q124">
        <v>72205.615826605645</v>
      </c>
      <c r="R124">
        <v>0</v>
      </c>
    </row>
    <row r="125" spans="1:18" x14ac:dyDescent="0.25">
      <c r="A125">
        <v>3</v>
      </c>
      <c r="B125">
        <v>3303</v>
      </c>
      <c r="C125" t="s">
        <v>765</v>
      </c>
      <c r="D125" t="s">
        <v>1129</v>
      </c>
      <c r="E125">
        <v>1</v>
      </c>
      <c r="F125" t="s">
        <v>13850</v>
      </c>
      <c r="G125">
        <v>2</v>
      </c>
      <c r="H125" t="s">
        <v>13768</v>
      </c>
      <c r="I125">
        <v>1</v>
      </c>
      <c r="J125" t="s">
        <v>13799</v>
      </c>
      <c r="K125" t="s">
        <v>13853</v>
      </c>
      <c r="L125">
        <v>270107</v>
      </c>
      <c r="M125" t="s">
        <v>13588</v>
      </c>
      <c r="N125">
        <v>270107006</v>
      </c>
      <c r="O125" t="s">
        <v>13613</v>
      </c>
      <c r="P125">
        <v>0</v>
      </c>
      <c r="Q125">
        <v>72205.615826605645</v>
      </c>
      <c r="R125">
        <v>0</v>
      </c>
    </row>
    <row r="126" spans="1:18" x14ac:dyDescent="0.25">
      <c r="A126">
        <v>3</v>
      </c>
      <c r="B126">
        <v>3303</v>
      </c>
      <c r="C126" t="s">
        <v>765</v>
      </c>
      <c r="D126" t="s">
        <v>1129</v>
      </c>
      <c r="E126">
        <v>2</v>
      </c>
      <c r="F126" t="s">
        <v>13854</v>
      </c>
      <c r="G126">
        <v>1</v>
      </c>
      <c r="H126" t="s">
        <v>8278</v>
      </c>
      <c r="I126">
        <v>1</v>
      </c>
      <c r="J126" t="s">
        <v>13799</v>
      </c>
      <c r="K126" t="s">
        <v>13851</v>
      </c>
      <c r="L126">
        <v>270107</v>
      </c>
      <c r="M126" t="s">
        <v>13588</v>
      </c>
      <c r="N126">
        <v>270107006</v>
      </c>
      <c r="O126" t="s">
        <v>13613</v>
      </c>
      <c r="P126">
        <v>0</v>
      </c>
      <c r="Q126">
        <v>72205.615826605645</v>
      </c>
      <c r="R126">
        <v>0</v>
      </c>
    </row>
    <row r="127" spans="1:18" x14ac:dyDescent="0.25">
      <c r="A127">
        <v>3</v>
      </c>
      <c r="B127">
        <v>3303</v>
      </c>
      <c r="C127" t="s">
        <v>765</v>
      </c>
      <c r="D127" t="s">
        <v>1129</v>
      </c>
      <c r="E127">
        <v>3</v>
      </c>
      <c r="F127" t="s">
        <v>13855</v>
      </c>
      <c r="G127">
        <v>1</v>
      </c>
      <c r="H127" t="s">
        <v>8278</v>
      </c>
      <c r="I127">
        <v>1</v>
      </c>
      <c r="J127" t="s">
        <v>13799</v>
      </c>
      <c r="K127" t="s">
        <v>13851</v>
      </c>
      <c r="L127">
        <v>270107</v>
      </c>
      <c r="M127" t="s">
        <v>13588</v>
      </c>
      <c r="N127">
        <v>270107006</v>
      </c>
      <c r="O127" t="s">
        <v>13613</v>
      </c>
      <c r="P127">
        <v>0</v>
      </c>
      <c r="Q127">
        <v>72205.615826605645</v>
      </c>
      <c r="R127">
        <v>0</v>
      </c>
    </row>
    <row r="128" spans="1:18" x14ac:dyDescent="0.25">
      <c r="A128">
        <v>3</v>
      </c>
      <c r="B128">
        <v>3303</v>
      </c>
      <c r="C128" t="s">
        <v>765</v>
      </c>
      <c r="D128" t="s">
        <v>1129</v>
      </c>
      <c r="E128">
        <v>5</v>
      </c>
      <c r="F128" t="s">
        <v>13856</v>
      </c>
      <c r="G128">
        <v>2</v>
      </c>
      <c r="H128" t="s">
        <v>13768</v>
      </c>
      <c r="I128">
        <v>3</v>
      </c>
      <c r="J128" t="s">
        <v>13804</v>
      </c>
      <c r="K128" t="s">
        <v>13853</v>
      </c>
      <c r="L128">
        <v>270107</v>
      </c>
      <c r="M128" t="s">
        <v>13588</v>
      </c>
      <c r="N128">
        <v>270107005</v>
      </c>
      <c r="O128" t="s">
        <v>13608</v>
      </c>
      <c r="P128">
        <v>0</v>
      </c>
      <c r="Q128">
        <v>56069.439092155888</v>
      </c>
      <c r="R128">
        <v>0</v>
      </c>
    </row>
    <row r="129" spans="1:18" x14ac:dyDescent="0.25">
      <c r="A129">
        <v>3</v>
      </c>
      <c r="B129">
        <v>3304</v>
      </c>
      <c r="C129" t="s">
        <v>765</v>
      </c>
      <c r="D129" t="s">
        <v>1132</v>
      </c>
      <c r="E129">
        <v>1</v>
      </c>
      <c r="F129" t="s">
        <v>13850</v>
      </c>
      <c r="G129">
        <v>1</v>
      </c>
      <c r="H129" t="s">
        <v>8278</v>
      </c>
      <c r="I129">
        <v>1</v>
      </c>
      <c r="J129" t="s">
        <v>13799</v>
      </c>
      <c r="K129" t="s">
        <v>13851</v>
      </c>
      <c r="L129">
        <v>270107</v>
      </c>
      <c r="M129" t="s">
        <v>13588</v>
      </c>
      <c r="N129">
        <v>270107006</v>
      </c>
      <c r="O129" t="s">
        <v>13613</v>
      </c>
      <c r="P129">
        <v>0</v>
      </c>
      <c r="Q129">
        <v>16475.269692301099</v>
      </c>
      <c r="R129">
        <v>0</v>
      </c>
    </row>
    <row r="130" spans="1:18" x14ac:dyDescent="0.25">
      <c r="A130">
        <v>3</v>
      </c>
      <c r="B130">
        <v>3304</v>
      </c>
      <c r="C130" t="s">
        <v>765</v>
      </c>
      <c r="D130" t="s">
        <v>1132</v>
      </c>
      <c r="E130">
        <v>1</v>
      </c>
      <c r="F130" t="s">
        <v>13850</v>
      </c>
      <c r="G130">
        <v>2</v>
      </c>
      <c r="H130" t="s">
        <v>13768</v>
      </c>
      <c r="I130">
        <v>1</v>
      </c>
      <c r="J130" t="s">
        <v>13799</v>
      </c>
      <c r="K130" t="s">
        <v>13853</v>
      </c>
      <c r="L130">
        <v>270107</v>
      </c>
      <c r="M130" t="s">
        <v>13588</v>
      </c>
      <c r="N130">
        <v>270107006</v>
      </c>
      <c r="O130" t="s">
        <v>13613</v>
      </c>
      <c r="P130">
        <v>0</v>
      </c>
      <c r="Q130">
        <v>16475.269692301099</v>
      </c>
      <c r="R130">
        <v>0</v>
      </c>
    </row>
    <row r="131" spans="1:18" x14ac:dyDescent="0.25">
      <c r="A131">
        <v>3</v>
      </c>
      <c r="B131">
        <v>3304</v>
      </c>
      <c r="C131" t="s">
        <v>765</v>
      </c>
      <c r="D131" t="s">
        <v>1132</v>
      </c>
      <c r="E131">
        <v>2</v>
      </c>
      <c r="F131" t="s">
        <v>13854</v>
      </c>
      <c r="G131">
        <v>1</v>
      </c>
      <c r="H131" t="s">
        <v>8278</v>
      </c>
      <c r="I131">
        <v>1</v>
      </c>
      <c r="J131" t="s">
        <v>13799</v>
      </c>
      <c r="K131" t="s">
        <v>13851</v>
      </c>
      <c r="L131">
        <v>270107</v>
      </c>
      <c r="M131" t="s">
        <v>13588</v>
      </c>
      <c r="N131">
        <v>270107006</v>
      </c>
      <c r="O131" t="s">
        <v>13613</v>
      </c>
      <c r="P131">
        <v>0</v>
      </c>
      <c r="Q131">
        <v>16475.269692301099</v>
      </c>
      <c r="R131">
        <v>0</v>
      </c>
    </row>
    <row r="132" spans="1:18" x14ac:dyDescent="0.25">
      <c r="A132">
        <v>3</v>
      </c>
      <c r="B132">
        <v>3304</v>
      </c>
      <c r="C132" t="s">
        <v>765</v>
      </c>
      <c r="D132" t="s">
        <v>1132</v>
      </c>
      <c r="E132">
        <v>3</v>
      </c>
      <c r="F132" t="s">
        <v>13855</v>
      </c>
      <c r="G132">
        <v>1</v>
      </c>
      <c r="H132" t="s">
        <v>8278</v>
      </c>
      <c r="I132">
        <v>1</v>
      </c>
      <c r="J132" t="s">
        <v>13799</v>
      </c>
      <c r="K132" t="s">
        <v>13851</v>
      </c>
      <c r="L132">
        <v>270107</v>
      </c>
      <c r="M132" t="s">
        <v>13588</v>
      </c>
      <c r="N132">
        <v>270107006</v>
      </c>
      <c r="O132" t="s">
        <v>13613</v>
      </c>
      <c r="P132">
        <v>0</v>
      </c>
      <c r="Q132">
        <v>16475.269692301099</v>
      </c>
      <c r="R132">
        <v>0</v>
      </c>
    </row>
    <row r="133" spans="1:18" x14ac:dyDescent="0.25">
      <c r="A133">
        <v>3</v>
      </c>
      <c r="B133">
        <v>3304</v>
      </c>
      <c r="C133" t="s">
        <v>765</v>
      </c>
      <c r="D133" t="s">
        <v>1132</v>
      </c>
      <c r="E133">
        <v>5</v>
      </c>
      <c r="F133" t="s">
        <v>13856</v>
      </c>
      <c r="G133">
        <v>2</v>
      </c>
      <c r="H133" t="s">
        <v>13768</v>
      </c>
      <c r="I133">
        <v>3</v>
      </c>
      <c r="J133" t="s">
        <v>13804</v>
      </c>
      <c r="K133" t="s">
        <v>13853</v>
      </c>
      <c r="L133">
        <v>270107</v>
      </c>
      <c r="M133" t="s">
        <v>13588</v>
      </c>
      <c r="N133">
        <v>270107005</v>
      </c>
      <c r="O133" t="s">
        <v>13608</v>
      </c>
      <c r="P133">
        <v>0</v>
      </c>
      <c r="Q133">
        <v>16475.269692301099</v>
      </c>
      <c r="R133">
        <v>0</v>
      </c>
    </row>
    <row r="134" spans="1:18" x14ac:dyDescent="0.25">
      <c r="A134">
        <v>4</v>
      </c>
      <c r="B134">
        <v>4101</v>
      </c>
      <c r="C134" t="s">
        <v>771</v>
      </c>
      <c r="D134" t="s">
        <v>1135</v>
      </c>
      <c r="E134">
        <v>1</v>
      </c>
      <c r="F134" t="s">
        <v>13850</v>
      </c>
      <c r="G134">
        <v>1</v>
      </c>
      <c r="H134" t="s">
        <v>8278</v>
      </c>
      <c r="I134">
        <v>1</v>
      </c>
      <c r="J134" t="s">
        <v>13799</v>
      </c>
      <c r="K134" t="s">
        <v>13851</v>
      </c>
      <c r="L134">
        <v>270107</v>
      </c>
      <c r="M134" t="s">
        <v>13588</v>
      </c>
      <c r="N134">
        <v>270107006</v>
      </c>
      <c r="O134" t="s">
        <v>13613</v>
      </c>
      <c r="P134">
        <v>46406.720676558085</v>
      </c>
      <c r="Q134">
        <v>59653.039707418371</v>
      </c>
      <c r="R134">
        <v>57831.416441812973</v>
      </c>
    </row>
    <row r="135" spans="1:18" x14ac:dyDescent="0.25">
      <c r="A135">
        <v>4</v>
      </c>
      <c r="B135">
        <v>4101</v>
      </c>
      <c r="C135" t="s">
        <v>771</v>
      </c>
      <c r="D135" t="s">
        <v>1135</v>
      </c>
      <c r="E135">
        <v>1</v>
      </c>
      <c r="F135" t="s">
        <v>13850</v>
      </c>
      <c r="G135">
        <v>1</v>
      </c>
      <c r="H135" t="s">
        <v>8278</v>
      </c>
      <c r="I135">
        <v>1</v>
      </c>
      <c r="J135" t="s">
        <v>13799</v>
      </c>
      <c r="K135" t="s">
        <v>13852</v>
      </c>
      <c r="L135">
        <v>270107</v>
      </c>
      <c r="M135" t="s">
        <v>13588</v>
      </c>
      <c r="N135">
        <v>270107006</v>
      </c>
      <c r="O135" t="s">
        <v>13613</v>
      </c>
      <c r="P135">
        <v>1698.8792635695174</v>
      </c>
      <c r="Q135">
        <v>2417.6436893002624</v>
      </c>
      <c r="R135">
        <v>1434.3881024101215</v>
      </c>
    </row>
    <row r="136" spans="1:18" x14ac:dyDescent="0.25">
      <c r="A136">
        <v>4</v>
      </c>
      <c r="B136">
        <v>4101</v>
      </c>
      <c r="C136" t="s">
        <v>771</v>
      </c>
      <c r="D136" t="s">
        <v>1135</v>
      </c>
      <c r="E136">
        <v>1</v>
      </c>
      <c r="F136" t="s">
        <v>13850</v>
      </c>
      <c r="G136">
        <v>2</v>
      </c>
      <c r="H136" t="s">
        <v>13768</v>
      </c>
      <c r="I136">
        <v>1</v>
      </c>
      <c r="J136" t="s">
        <v>13799</v>
      </c>
      <c r="K136" t="s">
        <v>13853</v>
      </c>
      <c r="L136">
        <v>270107</v>
      </c>
      <c r="M136" t="s">
        <v>13588</v>
      </c>
      <c r="N136">
        <v>270107006</v>
      </c>
      <c r="O136" t="s">
        <v>13613</v>
      </c>
      <c r="P136">
        <v>43207.289464329151</v>
      </c>
      <c r="Q136">
        <v>57194.872676723578</v>
      </c>
      <c r="R136">
        <v>47040.921441656996</v>
      </c>
    </row>
    <row r="137" spans="1:18" x14ac:dyDescent="0.25">
      <c r="A137">
        <v>4</v>
      </c>
      <c r="B137">
        <v>4101</v>
      </c>
      <c r="C137" t="s">
        <v>771</v>
      </c>
      <c r="D137" t="s">
        <v>1135</v>
      </c>
      <c r="E137">
        <v>1</v>
      </c>
      <c r="F137" t="s">
        <v>13850</v>
      </c>
      <c r="G137">
        <v>2</v>
      </c>
      <c r="H137" t="s">
        <v>13768</v>
      </c>
      <c r="I137">
        <v>1</v>
      </c>
      <c r="J137" t="s">
        <v>13799</v>
      </c>
      <c r="K137" t="s">
        <v>13857</v>
      </c>
      <c r="L137">
        <v>270107</v>
      </c>
      <c r="M137" t="s">
        <v>13588</v>
      </c>
      <c r="N137">
        <v>270107006</v>
      </c>
      <c r="O137" t="s">
        <v>13613</v>
      </c>
      <c r="P137">
        <v>4898.3104757984547</v>
      </c>
      <c r="Q137">
        <v>4875.8107199950236</v>
      </c>
      <c r="R137">
        <v>12224.883102566131</v>
      </c>
    </row>
    <row r="138" spans="1:18" x14ac:dyDescent="0.25">
      <c r="A138">
        <v>4</v>
      </c>
      <c r="B138">
        <v>4101</v>
      </c>
      <c r="C138" t="s">
        <v>771</v>
      </c>
      <c r="D138" t="s">
        <v>1135</v>
      </c>
      <c r="E138">
        <v>2</v>
      </c>
      <c r="F138" t="s">
        <v>13854</v>
      </c>
      <c r="G138">
        <v>1</v>
      </c>
      <c r="H138" t="s">
        <v>8278</v>
      </c>
      <c r="I138">
        <v>1</v>
      </c>
      <c r="J138" t="s">
        <v>13799</v>
      </c>
      <c r="K138" t="s">
        <v>13851</v>
      </c>
      <c r="L138">
        <v>270107</v>
      </c>
      <c r="M138" t="s">
        <v>13588</v>
      </c>
      <c r="N138">
        <v>270107006</v>
      </c>
      <c r="O138" t="s">
        <v>13613</v>
      </c>
      <c r="P138">
        <v>46638.726214754803</v>
      </c>
      <c r="Q138">
        <v>60488.682825819502</v>
      </c>
      <c r="R138">
        <v>58889.954842400679</v>
      </c>
    </row>
    <row r="139" spans="1:18" x14ac:dyDescent="0.25">
      <c r="A139">
        <v>4</v>
      </c>
      <c r="B139">
        <v>4101</v>
      </c>
      <c r="C139" t="s">
        <v>771</v>
      </c>
      <c r="D139" t="s">
        <v>1135</v>
      </c>
      <c r="E139">
        <v>2</v>
      </c>
      <c r="F139" t="s">
        <v>13854</v>
      </c>
      <c r="G139">
        <v>1</v>
      </c>
      <c r="H139" t="s">
        <v>8278</v>
      </c>
      <c r="I139">
        <v>1</v>
      </c>
      <c r="J139" t="s">
        <v>13799</v>
      </c>
      <c r="K139" t="s">
        <v>13852</v>
      </c>
      <c r="L139">
        <v>270107</v>
      </c>
      <c r="M139" t="s">
        <v>13588</v>
      </c>
      <c r="N139">
        <v>270107006</v>
      </c>
      <c r="O139" t="s">
        <v>13613</v>
      </c>
      <c r="P139">
        <v>1466.8737253727993</v>
      </c>
      <c r="Q139">
        <v>1582.0005708991353</v>
      </c>
      <c r="R139">
        <v>375.84970182242802</v>
      </c>
    </row>
    <row r="140" spans="1:18" x14ac:dyDescent="0.25">
      <c r="A140">
        <v>4</v>
      </c>
      <c r="B140">
        <v>4101</v>
      </c>
      <c r="C140" t="s">
        <v>771</v>
      </c>
      <c r="D140" t="s">
        <v>1135</v>
      </c>
      <c r="E140">
        <v>3</v>
      </c>
      <c r="F140" t="s">
        <v>13855</v>
      </c>
      <c r="G140">
        <v>1</v>
      </c>
      <c r="H140" t="s">
        <v>8278</v>
      </c>
      <c r="I140">
        <v>1</v>
      </c>
      <c r="J140" t="s">
        <v>13799</v>
      </c>
      <c r="K140" t="s">
        <v>13851</v>
      </c>
      <c r="L140">
        <v>270107</v>
      </c>
      <c r="M140" t="s">
        <v>13588</v>
      </c>
      <c r="N140">
        <v>270107006</v>
      </c>
      <c r="O140" t="s">
        <v>13613</v>
      </c>
      <c r="P140">
        <v>46406.720676558085</v>
      </c>
      <c r="Q140">
        <v>59653.039707418371</v>
      </c>
      <c r="R140">
        <v>57831.416441812973</v>
      </c>
    </row>
    <row r="141" spans="1:18" x14ac:dyDescent="0.25">
      <c r="A141">
        <v>4</v>
      </c>
      <c r="B141">
        <v>4101</v>
      </c>
      <c r="C141" t="s">
        <v>771</v>
      </c>
      <c r="D141" t="s">
        <v>1135</v>
      </c>
      <c r="E141">
        <v>3</v>
      </c>
      <c r="F141" t="s">
        <v>13855</v>
      </c>
      <c r="G141">
        <v>1</v>
      </c>
      <c r="H141" t="s">
        <v>8278</v>
      </c>
      <c r="I141">
        <v>1</v>
      </c>
      <c r="J141" t="s">
        <v>13799</v>
      </c>
      <c r="K141" t="s">
        <v>13852</v>
      </c>
      <c r="L141">
        <v>270107</v>
      </c>
      <c r="M141" t="s">
        <v>13588</v>
      </c>
      <c r="N141">
        <v>270107006</v>
      </c>
      <c r="O141" t="s">
        <v>13613</v>
      </c>
      <c r="P141">
        <v>1698.8792635695174</v>
      </c>
      <c r="Q141">
        <v>2417.6436893002624</v>
      </c>
      <c r="R141">
        <v>1434.3881024101215</v>
      </c>
    </row>
    <row r="142" spans="1:18" x14ac:dyDescent="0.25">
      <c r="A142">
        <v>4</v>
      </c>
      <c r="B142">
        <v>4101</v>
      </c>
      <c r="C142" t="s">
        <v>771</v>
      </c>
      <c r="D142" t="s">
        <v>1135</v>
      </c>
      <c r="E142">
        <v>5</v>
      </c>
      <c r="F142" t="s">
        <v>13856</v>
      </c>
      <c r="G142">
        <v>2</v>
      </c>
      <c r="H142" t="s">
        <v>13768</v>
      </c>
      <c r="I142">
        <v>3</v>
      </c>
      <c r="J142" t="s">
        <v>13804</v>
      </c>
      <c r="K142" t="s">
        <v>13853</v>
      </c>
      <c r="L142">
        <v>270107</v>
      </c>
      <c r="M142" t="s">
        <v>13588</v>
      </c>
      <c r="N142">
        <v>270107005</v>
      </c>
      <c r="O142" t="s">
        <v>13608</v>
      </c>
      <c r="P142">
        <v>35598.817520160155</v>
      </c>
      <c r="Q142">
        <v>43480.326238801863</v>
      </c>
      <c r="R142">
        <v>47609.287416479048</v>
      </c>
    </row>
    <row r="143" spans="1:18" x14ac:dyDescent="0.25">
      <c r="A143">
        <v>4</v>
      </c>
      <c r="B143">
        <v>4101</v>
      </c>
      <c r="C143" t="s">
        <v>771</v>
      </c>
      <c r="D143" t="s">
        <v>1135</v>
      </c>
      <c r="E143">
        <v>5</v>
      </c>
      <c r="F143" t="s">
        <v>13856</v>
      </c>
      <c r="G143">
        <v>2</v>
      </c>
      <c r="H143" t="s">
        <v>13768</v>
      </c>
      <c r="I143">
        <v>3</v>
      </c>
      <c r="J143" t="s">
        <v>13804</v>
      </c>
      <c r="K143" t="s">
        <v>13857</v>
      </c>
      <c r="L143">
        <v>270107</v>
      </c>
      <c r="M143" t="s">
        <v>13588</v>
      </c>
      <c r="N143">
        <v>270107005</v>
      </c>
      <c r="O143" t="s">
        <v>13608</v>
      </c>
      <c r="P143">
        <v>1969.2405560648867</v>
      </c>
      <c r="Q143">
        <v>1646.8256806699521</v>
      </c>
      <c r="R143">
        <v>10460.998847213736</v>
      </c>
    </row>
    <row r="144" spans="1:18" x14ac:dyDescent="0.25">
      <c r="A144">
        <v>4</v>
      </c>
      <c r="B144">
        <v>4102</v>
      </c>
      <c r="C144" t="s">
        <v>771</v>
      </c>
      <c r="D144" t="s">
        <v>771</v>
      </c>
      <c r="E144">
        <v>1</v>
      </c>
      <c r="F144" t="s">
        <v>13850</v>
      </c>
      <c r="G144">
        <v>1</v>
      </c>
      <c r="H144" t="s">
        <v>8278</v>
      </c>
      <c r="I144">
        <v>1</v>
      </c>
      <c r="J144" t="s">
        <v>13799</v>
      </c>
      <c r="K144" t="s">
        <v>13851</v>
      </c>
      <c r="L144">
        <v>270107</v>
      </c>
      <c r="M144" t="s">
        <v>13588</v>
      </c>
      <c r="N144">
        <v>270107006</v>
      </c>
      <c r="O144" t="s">
        <v>13613</v>
      </c>
      <c r="P144">
        <v>47288.022212651318</v>
      </c>
      <c r="Q144">
        <v>58746.778826065987</v>
      </c>
      <c r="R144">
        <v>53384.628420886605</v>
      </c>
    </row>
    <row r="145" spans="1:18" x14ac:dyDescent="0.25">
      <c r="A145">
        <v>4</v>
      </c>
      <c r="B145">
        <v>4102</v>
      </c>
      <c r="C145" t="s">
        <v>771</v>
      </c>
      <c r="D145" t="s">
        <v>771</v>
      </c>
      <c r="E145">
        <v>1</v>
      </c>
      <c r="F145" t="s">
        <v>13850</v>
      </c>
      <c r="G145">
        <v>1</v>
      </c>
      <c r="H145" t="s">
        <v>8278</v>
      </c>
      <c r="I145">
        <v>1</v>
      </c>
      <c r="J145" t="s">
        <v>13799</v>
      </c>
      <c r="K145" t="s">
        <v>13852</v>
      </c>
      <c r="L145">
        <v>270107</v>
      </c>
      <c r="M145" t="s">
        <v>13588</v>
      </c>
      <c r="N145">
        <v>270107006</v>
      </c>
      <c r="O145" t="s">
        <v>13613</v>
      </c>
      <c r="P145">
        <v>1186.6907364813474</v>
      </c>
      <c r="Q145">
        <v>783.69014544860272</v>
      </c>
      <c r="R145">
        <v>1396.507423593913</v>
      </c>
    </row>
    <row r="146" spans="1:18" x14ac:dyDescent="0.25">
      <c r="A146">
        <v>4</v>
      </c>
      <c r="B146">
        <v>4102</v>
      </c>
      <c r="C146" t="s">
        <v>771</v>
      </c>
      <c r="D146" t="s">
        <v>771</v>
      </c>
      <c r="E146">
        <v>1</v>
      </c>
      <c r="F146" t="s">
        <v>13850</v>
      </c>
      <c r="G146">
        <v>2</v>
      </c>
      <c r="H146" t="s">
        <v>13768</v>
      </c>
      <c r="I146">
        <v>1</v>
      </c>
      <c r="J146" t="s">
        <v>13799</v>
      </c>
      <c r="K146" t="s">
        <v>13853</v>
      </c>
      <c r="L146">
        <v>270107</v>
      </c>
      <c r="M146" t="s">
        <v>13588</v>
      </c>
      <c r="N146">
        <v>270107006</v>
      </c>
      <c r="O146" t="s">
        <v>13613</v>
      </c>
      <c r="P146">
        <v>39013.259779889486</v>
      </c>
      <c r="Q146">
        <v>57905.100178318062</v>
      </c>
      <c r="R146">
        <v>48586.453165077422</v>
      </c>
    </row>
    <row r="147" spans="1:18" x14ac:dyDescent="0.25">
      <c r="A147">
        <v>4</v>
      </c>
      <c r="B147">
        <v>4102</v>
      </c>
      <c r="C147" t="s">
        <v>771</v>
      </c>
      <c r="D147" t="s">
        <v>771</v>
      </c>
      <c r="E147">
        <v>1</v>
      </c>
      <c r="F147" t="s">
        <v>13850</v>
      </c>
      <c r="G147">
        <v>2</v>
      </c>
      <c r="H147" t="s">
        <v>13768</v>
      </c>
      <c r="I147">
        <v>1</v>
      </c>
      <c r="J147" t="s">
        <v>13799</v>
      </c>
      <c r="K147" t="s">
        <v>13857</v>
      </c>
      <c r="L147">
        <v>270107</v>
      </c>
      <c r="M147" t="s">
        <v>13588</v>
      </c>
      <c r="N147">
        <v>270107006</v>
      </c>
      <c r="O147" t="s">
        <v>13613</v>
      </c>
      <c r="P147">
        <v>9461.4531692431756</v>
      </c>
      <c r="Q147">
        <v>1625.3687931965387</v>
      </c>
      <c r="R147">
        <v>6194.682679403084</v>
      </c>
    </row>
    <row r="148" spans="1:18" x14ac:dyDescent="0.25">
      <c r="A148">
        <v>4</v>
      </c>
      <c r="B148">
        <v>4102</v>
      </c>
      <c r="C148" t="s">
        <v>771</v>
      </c>
      <c r="D148" t="s">
        <v>771</v>
      </c>
      <c r="E148">
        <v>2</v>
      </c>
      <c r="F148" t="s">
        <v>13854</v>
      </c>
      <c r="G148">
        <v>1</v>
      </c>
      <c r="H148" t="s">
        <v>8278</v>
      </c>
      <c r="I148">
        <v>1</v>
      </c>
      <c r="J148" t="s">
        <v>13799</v>
      </c>
      <c r="K148" t="s">
        <v>13851</v>
      </c>
      <c r="L148">
        <v>270107</v>
      </c>
      <c r="M148" t="s">
        <v>13588</v>
      </c>
      <c r="N148">
        <v>270107006</v>
      </c>
      <c r="O148" t="s">
        <v>13613</v>
      </c>
      <c r="P148">
        <v>48182.392991651926</v>
      </c>
      <c r="Q148">
        <v>58746.778826065987</v>
      </c>
      <c r="R148">
        <v>54781.135844480508</v>
      </c>
    </row>
    <row r="149" spans="1:18" x14ac:dyDescent="0.25">
      <c r="A149">
        <v>4</v>
      </c>
      <c r="B149">
        <v>4102</v>
      </c>
      <c r="C149" t="s">
        <v>771</v>
      </c>
      <c r="D149" t="s">
        <v>771</v>
      </c>
      <c r="E149">
        <v>2</v>
      </c>
      <c r="F149" t="s">
        <v>13854</v>
      </c>
      <c r="G149">
        <v>1</v>
      </c>
      <c r="H149" t="s">
        <v>8278</v>
      </c>
      <c r="I149">
        <v>1</v>
      </c>
      <c r="J149" t="s">
        <v>13799</v>
      </c>
      <c r="K149" t="s">
        <v>13852</v>
      </c>
      <c r="L149">
        <v>270107</v>
      </c>
      <c r="M149" t="s">
        <v>13588</v>
      </c>
      <c r="N149">
        <v>270107006</v>
      </c>
      <c r="O149" t="s">
        <v>13613</v>
      </c>
      <c r="P149">
        <v>292.31995748073348</v>
      </c>
      <c r="Q149">
        <v>783.69014544860272</v>
      </c>
      <c r="R149">
        <v>0</v>
      </c>
    </row>
    <row r="150" spans="1:18" x14ac:dyDescent="0.25">
      <c r="A150">
        <v>4</v>
      </c>
      <c r="B150">
        <v>4102</v>
      </c>
      <c r="C150" t="s">
        <v>771</v>
      </c>
      <c r="D150" t="s">
        <v>771</v>
      </c>
      <c r="E150">
        <v>3</v>
      </c>
      <c r="F150" t="s">
        <v>13855</v>
      </c>
      <c r="G150">
        <v>1</v>
      </c>
      <c r="H150" t="s">
        <v>8278</v>
      </c>
      <c r="I150">
        <v>1</v>
      </c>
      <c r="J150" t="s">
        <v>13799</v>
      </c>
      <c r="K150" t="s">
        <v>13851</v>
      </c>
      <c r="L150">
        <v>270107</v>
      </c>
      <c r="M150" t="s">
        <v>13588</v>
      </c>
      <c r="N150">
        <v>270107006</v>
      </c>
      <c r="O150" t="s">
        <v>13613</v>
      </c>
      <c r="P150">
        <v>47288.022212651318</v>
      </c>
      <c r="Q150">
        <v>58746.778826065987</v>
      </c>
      <c r="R150">
        <v>53384.628420886605</v>
      </c>
    </row>
    <row r="151" spans="1:18" x14ac:dyDescent="0.25">
      <c r="A151">
        <v>4</v>
      </c>
      <c r="B151">
        <v>4102</v>
      </c>
      <c r="C151" t="s">
        <v>771</v>
      </c>
      <c r="D151" t="s">
        <v>771</v>
      </c>
      <c r="E151">
        <v>3</v>
      </c>
      <c r="F151" t="s">
        <v>13855</v>
      </c>
      <c r="G151">
        <v>1</v>
      </c>
      <c r="H151" t="s">
        <v>8278</v>
      </c>
      <c r="I151">
        <v>1</v>
      </c>
      <c r="J151" t="s">
        <v>13799</v>
      </c>
      <c r="K151" t="s">
        <v>13852</v>
      </c>
      <c r="L151">
        <v>270107</v>
      </c>
      <c r="M151" t="s">
        <v>13588</v>
      </c>
      <c r="N151">
        <v>270107006</v>
      </c>
      <c r="O151" t="s">
        <v>13613</v>
      </c>
      <c r="P151">
        <v>1186.6907364813474</v>
      </c>
      <c r="Q151">
        <v>783.69014544860272</v>
      </c>
      <c r="R151">
        <v>1396.507423593913</v>
      </c>
    </row>
    <row r="152" spans="1:18" x14ac:dyDescent="0.25">
      <c r="A152">
        <v>4</v>
      </c>
      <c r="B152">
        <v>4102</v>
      </c>
      <c r="C152" t="s">
        <v>771</v>
      </c>
      <c r="D152" t="s">
        <v>771</v>
      </c>
      <c r="E152">
        <v>5</v>
      </c>
      <c r="F152" t="s">
        <v>13856</v>
      </c>
      <c r="G152">
        <v>2</v>
      </c>
      <c r="H152" t="s">
        <v>13768</v>
      </c>
      <c r="I152">
        <v>3</v>
      </c>
      <c r="J152" t="s">
        <v>13804</v>
      </c>
      <c r="K152" t="s">
        <v>13853</v>
      </c>
      <c r="L152">
        <v>270107</v>
      </c>
      <c r="M152" t="s">
        <v>13588</v>
      </c>
      <c r="N152">
        <v>270107005</v>
      </c>
      <c r="O152" t="s">
        <v>13608</v>
      </c>
      <c r="P152">
        <v>39022.423414920231</v>
      </c>
      <c r="Q152">
        <v>36778.061594166044</v>
      </c>
      <c r="R152">
        <v>48018.398992170529</v>
      </c>
    </row>
    <row r="153" spans="1:18" x14ac:dyDescent="0.25">
      <c r="A153">
        <v>4</v>
      </c>
      <c r="B153">
        <v>4102</v>
      </c>
      <c r="C153" t="s">
        <v>771</v>
      </c>
      <c r="D153" t="s">
        <v>771</v>
      </c>
      <c r="E153">
        <v>5</v>
      </c>
      <c r="F153" t="s">
        <v>13856</v>
      </c>
      <c r="G153">
        <v>2</v>
      </c>
      <c r="H153" t="s">
        <v>13768</v>
      </c>
      <c r="I153">
        <v>3</v>
      </c>
      <c r="J153" t="s">
        <v>13804</v>
      </c>
      <c r="K153" t="s">
        <v>13857</v>
      </c>
      <c r="L153">
        <v>270107</v>
      </c>
      <c r="M153" t="s">
        <v>13588</v>
      </c>
      <c r="N153">
        <v>270107005</v>
      </c>
      <c r="O153" t="s">
        <v>13608</v>
      </c>
      <c r="P153">
        <v>1899.6215418732302</v>
      </c>
      <c r="Q153">
        <v>865.39739608868524</v>
      </c>
      <c r="R153">
        <v>6762.736852309984</v>
      </c>
    </row>
    <row r="154" spans="1:18" x14ac:dyDescent="0.25">
      <c r="A154">
        <v>4</v>
      </c>
      <c r="B154">
        <v>4103</v>
      </c>
      <c r="C154" t="s">
        <v>771</v>
      </c>
      <c r="D154" t="s">
        <v>1140</v>
      </c>
      <c r="E154">
        <v>1</v>
      </c>
      <c r="F154" t="s">
        <v>13850</v>
      </c>
      <c r="G154">
        <v>1</v>
      </c>
      <c r="H154" t="s">
        <v>8278</v>
      </c>
      <c r="I154">
        <v>1</v>
      </c>
      <c r="J154" t="s">
        <v>13799</v>
      </c>
      <c r="K154" t="s">
        <v>13851</v>
      </c>
      <c r="L154">
        <v>270107</v>
      </c>
      <c r="M154" t="s">
        <v>13588</v>
      </c>
      <c r="N154">
        <v>270107006</v>
      </c>
      <c r="O154" t="s">
        <v>13613</v>
      </c>
      <c r="P154">
        <v>0</v>
      </c>
      <c r="Q154">
        <v>72375.568524484785</v>
      </c>
      <c r="R154">
        <v>78453.826954371209</v>
      </c>
    </row>
    <row r="155" spans="1:18" x14ac:dyDescent="0.25">
      <c r="A155">
        <v>4</v>
      </c>
      <c r="B155">
        <v>4103</v>
      </c>
      <c r="C155" t="s">
        <v>771</v>
      </c>
      <c r="D155" t="s">
        <v>1140</v>
      </c>
      <c r="E155">
        <v>1</v>
      </c>
      <c r="F155" t="s">
        <v>13850</v>
      </c>
      <c r="G155">
        <v>1</v>
      </c>
      <c r="H155" t="s">
        <v>8278</v>
      </c>
      <c r="I155">
        <v>1</v>
      </c>
      <c r="J155" t="s">
        <v>13799</v>
      </c>
      <c r="K155" t="s">
        <v>13852</v>
      </c>
      <c r="L155">
        <v>270107</v>
      </c>
      <c r="M155" t="s">
        <v>13588</v>
      </c>
      <c r="N155">
        <v>270107006</v>
      </c>
      <c r="O155" t="s">
        <v>13613</v>
      </c>
      <c r="P155">
        <v>0</v>
      </c>
      <c r="Q155">
        <v>0</v>
      </c>
      <c r="R155">
        <v>8093.3939495986988</v>
      </c>
    </row>
    <row r="156" spans="1:18" x14ac:dyDescent="0.25">
      <c r="A156">
        <v>4</v>
      </c>
      <c r="B156">
        <v>4103</v>
      </c>
      <c r="C156" t="s">
        <v>771</v>
      </c>
      <c r="D156" t="s">
        <v>1140</v>
      </c>
      <c r="E156">
        <v>1</v>
      </c>
      <c r="F156" t="s">
        <v>13850</v>
      </c>
      <c r="G156">
        <v>2</v>
      </c>
      <c r="H156" t="s">
        <v>13768</v>
      </c>
      <c r="I156">
        <v>1</v>
      </c>
      <c r="J156" t="s">
        <v>13799</v>
      </c>
      <c r="K156" t="s">
        <v>13853</v>
      </c>
      <c r="L156">
        <v>270107</v>
      </c>
      <c r="M156" t="s">
        <v>13588</v>
      </c>
      <c r="N156">
        <v>270107006</v>
      </c>
      <c r="O156" t="s">
        <v>13613</v>
      </c>
      <c r="P156">
        <v>0</v>
      </c>
      <c r="Q156">
        <v>72375.568524484785</v>
      </c>
      <c r="R156">
        <v>67607.520132310907</v>
      </c>
    </row>
    <row r="157" spans="1:18" x14ac:dyDescent="0.25">
      <c r="A157">
        <v>4</v>
      </c>
      <c r="B157">
        <v>4103</v>
      </c>
      <c r="C157" t="s">
        <v>771</v>
      </c>
      <c r="D157" t="s">
        <v>1140</v>
      </c>
      <c r="E157">
        <v>1</v>
      </c>
      <c r="F157" t="s">
        <v>13850</v>
      </c>
      <c r="G157">
        <v>2</v>
      </c>
      <c r="H157" t="s">
        <v>13768</v>
      </c>
      <c r="I157">
        <v>1</v>
      </c>
      <c r="J157" t="s">
        <v>13799</v>
      </c>
      <c r="K157" t="s">
        <v>13857</v>
      </c>
      <c r="L157">
        <v>270107</v>
      </c>
      <c r="M157" t="s">
        <v>13588</v>
      </c>
      <c r="N157">
        <v>270107006</v>
      </c>
      <c r="O157" t="s">
        <v>13613</v>
      </c>
      <c r="P157">
        <v>0</v>
      </c>
      <c r="Q157">
        <v>0</v>
      </c>
      <c r="R157">
        <v>18939.700771659012</v>
      </c>
    </row>
    <row r="158" spans="1:18" x14ac:dyDescent="0.25">
      <c r="A158">
        <v>4</v>
      </c>
      <c r="B158">
        <v>4103</v>
      </c>
      <c r="C158" t="s">
        <v>771</v>
      </c>
      <c r="D158" t="s">
        <v>1140</v>
      </c>
      <c r="E158">
        <v>2</v>
      </c>
      <c r="F158" t="s">
        <v>13854</v>
      </c>
      <c r="G158">
        <v>1</v>
      </c>
      <c r="H158" t="s">
        <v>8278</v>
      </c>
      <c r="I158">
        <v>1</v>
      </c>
      <c r="J158" t="s">
        <v>13799</v>
      </c>
      <c r="K158" t="s">
        <v>13851</v>
      </c>
      <c r="L158">
        <v>270107</v>
      </c>
      <c r="M158" t="s">
        <v>13588</v>
      </c>
      <c r="N158">
        <v>270107006</v>
      </c>
      <c r="O158" t="s">
        <v>13613</v>
      </c>
      <c r="P158">
        <v>0</v>
      </c>
      <c r="Q158">
        <v>72375.568524484785</v>
      </c>
      <c r="R158">
        <v>86547.220903969908</v>
      </c>
    </row>
    <row r="159" spans="1:18" x14ac:dyDescent="0.25">
      <c r="A159">
        <v>4</v>
      </c>
      <c r="B159">
        <v>4103</v>
      </c>
      <c r="C159" t="s">
        <v>771</v>
      </c>
      <c r="D159" t="s">
        <v>1140</v>
      </c>
      <c r="E159">
        <v>3</v>
      </c>
      <c r="F159" t="s">
        <v>13855</v>
      </c>
      <c r="G159">
        <v>1</v>
      </c>
      <c r="H159" t="s">
        <v>8278</v>
      </c>
      <c r="I159">
        <v>1</v>
      </c>
      <c r="J159" t="s">
        <v>13799</v>
      </c>
      <c r="K159" t="s">
        <v>13851</v>
      </c>
      <c r="L159">
        <v>270107</v>
      </c>
      <c r="M159" t="s">
        <v>13588</v>
      </c>
      <c r="N159">
        <v>270107006</v>
      </c>
      <c r="O159" t="s">
        <v>13613</v>
      </c>
      <c r="P159">
        <v>0</v>
      </c>
      <c r="Q159">
        <v>72375.568524484785</v>
      </c>
      <c r="R159">
        <v>78453.826954371209</v>
      </c>
    </row>
    <row r="160" spans="1:18" x14ac:dyDescent="0.25">
      <c r="A160">
        <v>4</v>
      </c>
      <c r="B160">
        <v>4103</v>
      </c>
      <c r="C160" t="s">
        <v>771</v>
      </c>
      <c r="D160" t="s">
        <v>1140</v>
      </c>
      <c r="E160">
        <v>3</v>
      </c>
      <c r="F160" t="s">
        <v>13855</v>
      </c>
      <c r="G160">
        <v>1</v>
      </c>
      <c r="H160" t="s">
        <v>8278</v>
      </c>
      <c r="I160">
        <v>1</v>
      </c>
      <c r="J160" t="s">
        <v>13799</v>
      </c>
      <c r="K160" t="s">
        <v>13852</v>
      </c>
      <c r="L160">
        <v>270107</v>
      </c>
      <c r="M160" t="s">
        <v>13588</v>
      </c>
      <c r="N160">
        <v>270107006</v>
      </c>
      <c r="O160" t="s">
        <v>13613</v>
      </c>
      <c r="P160">
        <v>0</v>
      </c>
      <c r="Q160">
        <v>0</v>
      </c>
      <c r="R160">
        <v>8093.3939495986988</v>
      </c>
    </row>
    <row r="161" spans="1:18" x14ac:dyDescent="0.25">
      <c r="A161">
        <v>4</v>
      </c>
      <c r="B161">
        <v>4103</v>
      </c>
      <c r="C161" t="s">
        <v>771</v>
      </c>
      <c r="D161" t="s">
        <v>1140</v>
      </c>
      <c r="E161">
        <v>5</v>
      </c>
      <c r="F161" t="s">
        <v>13856</v>
      </c>
      <c r="G161">
        <v>2</v>
      </c>
      <c r="H161" t="s">
        <v>13768</v>
      </c>
      <c r="I161">
        <v>3</v>
      </c>
      <c r="J161" t="s">
        <v>13804</v>
      </c>
      <c r="K161" t="s">
        <v>13853</v>
      </c>
      <c r="L161">
        <v>270107</v>
      </c>
      <c r="M161" t="s">
        <v>13588</v>
      </c>
      <c r="N161">
        <v>270107005</v>
      </c>
      <c r="O161" t="s">
        <v>13608</v>
      </c>
      <c r="P161">
        <v>0</v>
      </c>
      <c r="Q161">
        <v>27539.185489390828</v>
      </c>
      <c r="R161">
        <v>86547.220903969908</v>
      </c>
    </row>
    <row r="162" spans="1:18" x14ac:dyDescent="0.25">
      <c r="A162">
        <v>4</v>
      </c>
      <c r="B162">
        <v>4106</v>
      </c>
      <c r="C162" t="s">
        <v>771</v>
      </c>
      <c r="D162" t="s">
        <v>1149</v>
      </c>
      <c r="E162">
        <v>1</v>
      </c>
      <c r="F162" t="s">
        <v>13850</v>
      </c>
      <c r="G162">
        <v>1</v>
      </c>
      <c r="H162" t="s">
        <v>8278</v>
      </c>
      <c r="I162">
        <v>1</v>
      </c>
      <c r="J162" t="s">
        <v>13799</v>
      </c>
      <c r="K162" t="s">
        <v>13851</v>
      </c>
      <c r="L162">
        <v>270107</v>
      </c>
      <c r="M162" t="s">
        <v>13588</v>
      </c>
      <c r="N162">
        <v>270107006</v>
      </c>
      <c r="O162" t="s">
        <v>13613</v>
      </c>
      <c r="P162">
        <v>0</v>
      </c>
      <c r="Q162">
        <v>14246.827434126393</v>
      </c>
      <c r="R162">
        <v>103846.8693571733</v>
      </c>
    </row>
    <row r="163" spans="1:18" x14ac:dyDescent="0.25">
      <c r="A163">
        <v>4</v>
      </c>
      <c r="B163">
        <v>4106</v>
      </c>
      <c r="C163" t="s">
        <v>771</v>
      </c>
      <c r="D163" t="s">
        <v>1149</v>
      </c>
      <c r="E163">
        <v>1</v>
      </c>
      <c r="F163" t="s">
        <v>13850</v>
      </c>
      <c r="G163">
        <v>2</v>
      </c>
      <c r="H163" t="s">
        <v>13768</v>
      </c>
      <c r="I163">
        <v>1</v>
      </c>
      <c r="J163" t="s">
        <v>13799</v>
      </c>
      <c r="K163" t="s">
        <v>13853</v>
      </c>
      <c r="L163">
        <v>270107</v>
      </c>
      <c r="M163" t="s">
        <v>13588</v>
      </c>
      <c r="N163">
        <v>270107006</v>
      </c>
      <c r="O163" t="s">
        <v>13613</v>
      </c>
      <c r="P163">
        <v>0</v>
      </c>
      <c r="Q163">
        <v>14246.827434126393</v>
      </c>
      <c r="R163">
        <v>81212.501627376696</v>
      </c>
    </row>
    <row r="164" spans="1:18" x14ac:dyDescent="0.25">
      <c r="A164">
        <v>4</v>
      </c>
      <c r="B164">
        <v>4106</v>
      </c>
      <c r="C164" t="s">
        <v>771</v>
      </c>
      <c r="D164" t="s">
        <v>1149</v>
      </c>
      <c r="E164">
        <v>1</v>
      </c>
      <c r="F164" t="s">
        <v>13850</v>
      </c>
      <c r="G164">
        <v>2</v>
      </c>
      <c r="H164" t="s">
        <v>13768</v>
      </c>
      <c r="I164">
        <v>1</v>
      </c>
      <c r="J164" t="s">
        <v>13799</v>
      </c>
      <c r="K164" t="s">
        <v>13857</v>
      </c>
      <c r="L164">
        <v>270107</v>
      </c>
      <c r="M164" t="s">
        <v>13588</v>
      </c>
      <c r="N164">
        <v>270107006</v>
      </c>
      <c r="O164" t="s">
        <v>13613</v>
      </c>
      <c r="P164">
        <v>0</v>
      </c>
      <c r="Q164">
        <v>0</v>
      </c>
      <c r="R164">
        <v>22634.367729796617</v>
      </c>
    </row>
    <row r="165" spans="1:18" x14ac:dyDescent="0.25">
      <c r="A165">
        <v>4</v>
      </c>
      <c r="B165">
        <v>4106</v>
      </c>
      <c r="C165" t="s">
        <v>771</v>
      </c>
      <c r="D165" t="s">
        <v>1149</v>
      </c>
      <c r="E165">
        <v>2</v>
      </c>
      <c r="F165" t="s">
        <v>13854</v>
      </c>
      <c r="G165">
        <v>1</v>
      </c>
      <c r="H165" t="s">
        <v>8278</v>
      </c>
      <c r="I165">
        <v>1</v>
      </c>
      <c r="J165" t="s">
        <v>13799</v>
      </c>
      <c r="K165" t="s">
        <v>13851</v>
      </c>
      <c r="L165">
        <v>270107</v>
      </c>
      <c r="M165" t="s">
        <v>13588</v>
      </c>
      <c r="N165">
        <v>270107006</v>
      </c>
      <c r="O165" t="s">
        <v>13613</v>
      </c>
      <c r="P165">
        <v>0</v>
      </c>
      <c r="Q165">
        <v>14246.827434126393</v>
      </c>
      <c r="R165">
        <v>103846.8693571733</v>
      </c>
    </row>
    <row r="166" spans="1:18" x14ac:dyDescent="0.25">
      <c r="A166">
        <v>4</v>
      </c>
      <c r="B166">
        <v>4106</v>
      </c>
      <c r="C166" t="s">
        <v>771</v>
      </c>
      <c r="D166" t="s">
        <v>1149</v>
      </c>
      <c r="E166">
        <v>3</v>
      </c>
      <c r="F166" t="s">
        <v>13855</v>
      </c>
      <c r="G166">
        <v>1</v>
      </c>
      <c r="H166" t="s">
        <v>8278</v>
      </c>
      <c r="I166">
        <v>1</v>
      </c>
      <c r="J166" t="s">
        <v>13799</v>
      </c>
      <c r="K166" t="s">
        <v>13851</v>
      </c>
      <c r="L166">
        <v>270107</v>
      </c>
      <c r="M166" t="s">
        <v>13588</v>
      </c>
      <c r="N166">
        <v>270107006</v>
      </c>
      <c r="O166" t="s">
        <v>13613</v>
      </c>
      <c r="P166">
        <v>0</v>
      </c>
      <c r="Q166">
        <v>14246.827434126393</v>
      </c>
      <c r="R166">
        <v>103846.8693571733</v>
      </c>
    </row>
    <row r="167" spans="1:18" x14ac:dyDescent="0.25">
      <c r="A167">
        <v>4</v>
      </c>
      <c r="B167">
        <v>4106</v>
      </c>
      <c r="C167" t="s">
        <v>771</v>
      </c>
      <c r="D167" t="s">
        <v>1149</v>
      </c>
      <c r="E167">
        <v>5</v>
      </c>
      <c r="F167" t="s">
        <v>13856</v>
      </c>
      <c r="G167">
        <v>2</v>
      </c>
      <c r="H167" t="s">
        <v>13768</v>
      </c>
      <c r="I167">
        <v>3</v>
      </c>
      <c r="J167" t="s">
        <v>13804</v>
      </c>
      <c r="K167" t="s">
        <v>13853</v>
      </c>
      <c r="L167">
        <v>270107</v>
      </c>
      <c r="M167" t="s">
        <v>13588</v>
      </c>
      <c r="N167">
        <v>270107005</v>
      </c>
      <c r="O167" t="s">
        <v>13608</v>
      </c>
      <c r="P167">
        <v>0</v>
      </c>
      <c r="Q167">
        <v>3789.0173385224316</v>
      </c>
      <c r="R167">
        <v>81444.47222667493</v>
      </c>
    </row>
    <row r="168" spans="1:18" x14ac:dyDescent="0.25">
      <c r="A168">
        <v>4</v>
      </c>
      <c r="B168">
        <v>4106</v>
      </c>
      <c r="C168" t="s">
        <v>771</v>
      </c>
      <c r="D168" t="s">
        <v>1149</v>
      </c>
      <c r="E168">
        <v>5</v>
      </c>
      <c r="F168" t="s">
        <v>13856</v>
      </c>
      <c r="G168">
        <v>2</v>
      </c>
      <c r="H168" t="s">
        <v>13768</v>
      </c>
      <c r="I168">
        <v>3</v>
      </c>
      <c r="J168" t="s">
        <v>13804</v>
      </c>
      <c r="K168" t="s">
        <v>13857</v>
      </c>
      <c r="L168">
        <v>270107</v>
      </c>
      <c r="M168" t="s">
        <v>13588</v>
      </c>
      <c r="N168">
        <v>270107005</v>
      </c>
      <c r="O168" t="s">
        <v>13608</v>
      </c>
      <c r="P168">
        <v>0</v>
      </c>
      <c r="Q168">
        <v>0</v>
      </c>
      <c r="R168">
        <v>22402.397130498386</v>
      </c>
    </row>
    <row r="169" spans="1:18" x14ac:dyDescent="0.25">
      <c r="A169">
        <v>4</v>
      </c>
      <c r="B169">
        <v>4201</v>
      </c>
      <c r="C169" t="s">
        <v>771</v>
      </c>
      <c r="D169" t="s">
        <v>1152</v>
      </c>
      <c r="E169">
        <v>1</v>
      </c>
      <c r="F169" t="s">
        <v>13850</v>
      </c>
      <c r="G169">
        <v>1</v>
      </c>
      <c r="H169" t="s">
        <v>8278</v>
      </c>
      <c r="I169">
        <v>1</v>
      </c>
      <c r="J169" t="s">
        <v>13799</v>
      </c>
      <c r="K169" t="s">
        <v>13851</v>
      </c>
      <c r="L169">
        <v>270107</v>
      </c>
      <c r="M169" t="s">
        <v>13588</v>
      </c>
      <c r="N169">
        <v>270107006</v>
      </c>
      <c r="O169" t="s">
        <v>13613</v>
      </c>
      <c r="P169">
        <v>0</v>
      </c>
      <c r="Q169">
        <v>63147.040183181452</v>
      </c>
      <c r="R169">
        <v>0</v>
      </c>
    </row>
    <row r="170" spans="1:18" x14ac:dyDescent="0.25">
      <c r="A170">
        <v>4</v>
      </c>
      <c r="B170">
        <v>4201</v>
      </c>
      <c r="C170" t="s">
        <v>771</v>
      </c>
      <c r="D170" t="s">
        <v>1152</v>
      </c>
      <c r="E170">
        <v>1</v>
      </c>
      <c r="F170" t="s">
        <v>13850</v>
      </c>
      <c r="G170">
        <v>1</v>
      </c>
      <c r="H170" t="s">
        <v>8278</v>
      </c>
      <c r="I170">
        <v>1</v>
      </c>
      <c r="J170" t="s">
        <v>13799</v>
      </c>
      <c r="K170" t="s">
        <v>13852</v>
      </c>
      <c r="L170">
        <v>270107</v>
      </c>
      <c r="M170" t="s">
        <v>13588</v>
      </c>
      <c r="N170">
        <v>270107006</v>
      </c>
      <c r="O170" t="s">
        <v>13613</v>
      </c>
      <c r="P170">
        <v>0</v>
      </c>
      <c r="Q170">
        <v>2901.55503116113</v>
      </c>
      <c r="R170">
        <v>0</v>
      </c>
    </row>
    <row r="171" spans="1:18" x14ac:dyDescent="0.25">
      <c r="A171">
        <v>4</v>
      </c>
      <c r="B171">
        <v>4201</v>
      </c>
      <c r="C171" t="s">
        <v>771</v>
      </c>
      <c r="D171" t="s">
        <v>1152</v>
      </c>
      <c r="E171">
        <v>1</v>
      </c>
      <c r="F171" t="s">
        <v>13850</v>
      </c>
      <c r="G171">
        <v>2</v>
      </c>
      <c r="H171" t="s">
        <v>13768</v>
      </c>
      <c r="I171">
        <v>1</v>
      </c>
      <c r="J171" t="s">
        <v>13799</v>
      </c>
      <c r="K171" t="s">
        <v>13853</v>
      </c>
      <c r="L171">
        <v>270107</v>
      </c>
      <c r="M171" t="s">
        <v>13588</v>
      </c>
      <c r="N171">
        <v>270107006</v>
      </c>
      <c r="O171" t="s">
        <v>13613</v>
      </c>
      <c r="P171">
        <v>0</v>
      </c>
      <c r="Q171">
        <v>63147.040183181452</v>
      </c>
      <c r="R171">
        <v>0</v>
      </c>
    </row>
    <row r="172" spans="1:18" x14ac:dyDescent="0.25">
      <c r="A172">
        <v>4</v>
      </c>
      <c r="B172">
        <v>4201</v>
      </c>
      <c r="C172" t="s">
        <v>771</v>
      </c>
      <c r="D172" t="s">
        <v>1152</v>
      </c>
      <c r="E172">
        <v>1</v>
      </c>
      <c r="F172" t="s">
        <v>13850</v>
      </c>
      <c r="G172">
        <v>2</v>
      </c>
      <c r="H172" t="s">
        <v>13768</v>
      </c>
      <c r="I172">
        <v>1</v>
      </c>
      <c r="J172" t="s">
        <v>13799</v>
      </c>
      <c r="K172" t="s">
        <v>13857</v>
      </c>
      <c r="L172">
        <v>270107</v>
      </c>
      <c r="M172" t="s">
        <v>13588</v>
      </c>
      <c r="N172">
        <v>270107006</v>
      </c>
      <c r="O172" t="s">
        <v>13613</v>
      </c>
      <c r="P172">
        <v>0</v>
      </c>
      <c r="Q172">
        <v>2901.55503116113</v>
      </c>
      <c r="R172">
        <v>0</v>
      </c>
    </row>
    <row r="173" spans="1:18" x14ac:dyDescent="0.25">
      <c r="A173">
        <v>4</v>
      </c>
      <c r="B173">
        <v>4201</v>
      </c>
      <c r="C173" t="s">
        <v>771</v>
      </c>
      <c r="D173" t="s">
        <v>1152</v>
      </c>
      <c r="E173">
        <v>2</v>
      </c>
      <c r="F173" t="s">
        <v>13854</v>
      </c>
      <c r="G173">
        <v>1</v>
      </c>
      <c r="H173" t="s">
        <v>8278</v>
      </c>
      <c r="I173">
        <v>1</v>
      </c>
      <c r="J173" t="s">
        <v>13799</v>
      </c>
      <c r="K173" t="s">
        <v>13851</v>
      </c>
      <c r="L173">
        <v>270107</v>
      </c>
      <c r="M173" t="s">
        <v>13588</v>
      </c>
      <c r="N173">
        <v>270107006</v>
      </c>
      <c r="O173" t="s">
        <v>13613</v>
      </c>
      <c r="P173">
        <v>0</v>
      </c>
      <c r="Q173">
        <v>66048.595214342597</v>
      </c>
      <c r="R173">
        <v>0</v>
      </c>
    </row>
    <row r="174" spans="1:18" x14ac:dyDescent="0.25">
      <c r="A174">
        <v>4</v>
      </c>
      <c r="B174">
        <v>4201</v>
      </c>
      <c r="C174" t="s">
        <v>771</v>
      </c>
      <c r="D174" t="s">
        <v>1152</v>
      </c>
      <c r="E174">
        <v>3</v>
      </c>
      <c r="F174" t="s">
        <v>13855</v>
      </c>
      <c r="G174">
        <v>1</v>
      </c>
      <c r="H174" t="s">
        <v>8278</v>
      </c>
      <c r="I174">
        <v>1</v>
      </c>
      <c r="J174" t="s">
        <v>13799</v>
      </c>
      <c r="K174" t="s">
        <v>13851</v>
      </c>
      <c r="L174">
        <v>270107</v>
      </c>
      <c r="M174" t="s">
        <v>13588</v>
      </c>
      <c r="N174">
        <v>270107006</v>
      </c>
      <c r="O174" t="s">
        <v>13613</v>
      </c>
      <c r="P174">
        <v>0</v>
      </c>
      <c r="Q174">
        <v>63147.040183181452</v>
      </c>
      <c r="R174">
        <v>0</v>
      </c>
    </row>
    <row r="175" spans="1:18" x14ac:dyDescent="0.25">
      <c r="A175">
        <v>4</v>
      </c>
      <c r="B175">
        <v>4201</v>
      </c>
      <c r="C175" t="s">
        <v>771</v>
      </c>
      <c r="D175" t="s">
        <v>1152</v>
      </c>
      <c r="E175">
        <v>3</v>
      </c>
      <c r="F175" t="s">
        <v>13855</v>
      </c>
      <c r="G175">
        <v>1</v>
      </c>
      <c r="H175" t="s">
        <v>8278</v>
      </c>
      <c r="I175">
        <v>1</v>
      </c>
      <c r="J175" t="s">
        <v>13799</v>
      </c>
      <c r="K175" t="s">
        <v>13852</v>
      </c>
      <c r="L175">
        <v>270107</v>
      </c>
      <c r="M175" t="s">
        <v>13588</v>
      </c>
      <c r="N175">
        <v>270107006</v>
      </c>
      <c r="O175" t="s">
        <v>13613</v>
      </c>
      <c r="P175">
        <v>0</v>
      </c>
      <c r="Q175">
        <v>2901.55503116113</v>
      </c>
      <c r="R175">
        <v>0</v>
      </c>
    </row>
    <row r="176" spans="1:18" x14ac:dyDescent="0.25">
      <c r="A176">
        <v>4</v>
      </c>
      <c r="B176">
        <v>4201</v>
      </c>
      <c r="C176" t="s">
        <v>771</v>
      </c>
      <c r="D176" t="s">
        <v>1152</v>
      </c>
      <c r="E176">
        <v>5</v>
      </c>
      <c r="F176" t="s">
        <v>13856</v>
      </c>
      <c r="G176">
        <v>2</v>
      </c>
      <c r="H176" t="s">
        <v>13768</v>
      </c>
      <c r="I176">
        <v>3</v>
      </c>
      <c r="J176" t="s">
        <v>13804</v>
      </c>
      <c r="K176" t="s">
        <v>13853</v>
      </c>
      <c r="L176">
        <v>270107</v>
      </c>
      <c r="M176" t="s">
        <v>13588</v>
      </c>
      <c r="N176">
        <v>270107005</v>
      </c>
      <c r="O176" t="s">
        <v>13608</v>
      </c>
      <c r="P176">
        <v>0</v>
      </c>
      <c r="Q176">
        <v>35604.40102412401</v>
      </c>
      <c r="R176">
        <v>0</v>
      </c>
    </row>
    <row r="177" spans="1:18" x14ac:dyDescent="0.25">
      <c r="A177">
        <v>4</v>
      </c>
      <c r="B177">
        <v>4202</v>
      </c>
      <c r="C177" t="s">
        <v>771</v>
      </c>
      <c r="D177" t="s">
        <v>1155</v>
      </c>
      <c r="E177">
        <v>1</v>
      </c>
      <c r="F177" t="s">
        <v>13850</v>
      </c>
      <c r="G177">
        <v>1</v>
      </c>
      <c r="H177" t="s">
        <v>8278</v>
      </c>
      <c r="I177">
        <v>1</v>
      </c>
      <c r="J177" t="s">
        <v>13799</v>
      </c>
      <c r="K177" t="s">
        <v>13851</v>
      </c>
      <c r="L177">
        <v>270107</v>
      </c>
      <c r="M177" t="s">
        <v>13588</v>
      </c>
      <c r="N177">
        <v>270107006</v>
      </c>
      <c r="O177" t="s">
        <v>13613</v>
      </c>
      <c r="P177">
        <v>0</v>
      </c>
      <c r="Q177">
        <v>37951.921952660428</v>
      </c>
      <c r="R177">
        <v>0</v>
      </c>
    </row>
    <row r="178" spans="1:18" x14ac:dyDescent="0.25">
      <c r="A178">
        <v>4</v>
      </c>
      <c r="B178">
        <v>4202</v>
      </c>
      <c r="C178" t="s">
        <v>771</v>
      </c>
      <c r="D178" t="s">
        <v>1155</v>
      </c>
      <c r="E178">
        <v>1</v>
      </c>
      <c r="F178" t="s">
        <v>13850</v>
      </c>
      <c r="G178">
        <v>2</v>
      </c>
      <c r="H178" t="s">
        <v>13768</v>
      </c>
      <c r="I178">
        <v>1</v>
      </c>
      <c r="J178" t="s">
        <v>13799</v>
      </c>
      <c r="K178" t="s">
        <v>13853</v>
      </c>
      <c r="L178">
        <v>270107</v>
      </c>
      <c r="M178" t="s">
        <v>13588</v>
      </c>
      <c r="N178">
        <v>270107006</v>
      </c>
      <c r="O178" t="s">
        <v>13613</v>
      </c>
      <c r="P178">
        <v>0</v>
      </c>
      <c r="Q178">
        <v>37951.921952660428</v>
      </c>
      <c r="R178">
        <v>0</v>
      </c>
    </row>
    <row r="179" spans="1:18" x14ac:dyDescent="0.25">
      <c r="A179">
        <v>4</v>
      </c>
      <c r="B179">
        <v>4202</v>
      </c>
      <c r="C179" t="s">
        <v>771</v>
      </c>
      <c r="D179" t="s">
        <v>1155</v>
      </c>
      <c r="E179">
        <v>2</v>
      </c>
      <c r="F179" t="s">
        <v>13854</v>
      </c>
      <c r="G179">
        <v>1</v>
      </c>
      <c r="H179" t="s">
        <v>8278</v>
      </c>
      <c r="I179">
        <v>1</v>
      </c>
      <c r="J179" t="s">
        <v>13799</v>
      </c>
      <c r="K179" t="s">
        <v>13851</v>
      </c>
      <c r="L179">
        <v>270107</v>
      </c>
      <c r="M179" t="s">
        <v>13588</v>
      </c>
      <c r="N179">
        <v>270107006</v>
      </c>
      <c r="O179" t="s">
        <v>13613</v>
      </c>
      <c r="P179">
        <v>0</v>
      </c>
      <c r="Q179">
        <v>37951.921952660428</v>
      </c>
      <c r="R179">
        <v>0</v>
      </c>
    </row>
    <row r="180" spans="1:18" x14ac:dyDescent="0.25">
      <c r="A180">
        <v>4</v>
      </c>
      <c r="B180">
        <v>4202</v>
      </c>
      <c r="C180" t="s">
        <v>771</v>
      </c>
      <c r="D180" t="s">
        <v>1155</v>
      </c>
      <c r="E180">
        <v>3</v>
      </c>
      <c r="F180" t="s">
        <v>13855</v>
      </c>
      <c r="G180">
        <v>1</v>
      </c>
      <c r="H180" t="s">
        <v>8278</v>
      </c>
      <c r="I180">
        <v>1</v>
      </c>
      <c r="J180" t="s">
        <v>13799</v>
      </c>
      <c r="K180" t="s">
        <v>13851</v>
      </c>
      <c r="L180">
        <v>270107</v>
      </c>
      <c r="M180" t="s">
        <v>13588</v>
      </c>
      <c r="N180">
        <v>270107006</v>
      </c>
      <c r="O180" t="s">
        <v>13613</v>
      </c>
      <c r="P180">
        <v>0</v>
      </c>
      <c r="Q180">
        <v>37951.921952660428</v>
      </c>
      <c r="R180">
        <v>0</v>
      </c>
    </row>
    <row r="181" spans="1:18" x14ac:dyDescent="0.25">
      <c r="A181">
        <v>4</v>
      </c>
      <c r="B181">
        <v>4202</v>
      </c>
      <c r="C181" t="s">
        <v>771</v>
      </c>
      <c r="D181" t="s">
        <v>1155</v>
      </c>
      <c r="E181">
        <v>5</v>
      </c>
      <c r="F181" t="s">
        <v>13856</v>
      </c>
      <c r="G181">
        <v>2</v>
      </c>
      <c r="H181" t="s">
        <v>13768</v>
      </c>
      <c r="I181">
        <v>3</v>
      </c>
      <c r="J181" t="s">
        <v>13804</v>
      </c>
      <c r="K181" t="s">
        <v>13853</v>
      </c>
      <c r="L181">
        <v>270107</v>
      </c>
      <c r="M181" t="s">
        <v>13588</v>
      </c>
      <c r="N181">
        <v>270107005</v>
      </c>
      <c r="O181" t="s">
        <v>13608</v>
      </c>
      <c r="P181">
        <v>0</v>
      </c>
      <c r="Q181">
        <v>27820.08168221885</v>
      </c>
      <c r="R181">
        <v>0</v>
      </c>
    </row>
    <row r="182" spans="1:18" x14ac:dyDescent="0.25">
      <c r="A182">
        <v>4</v>
      </c>
      <c r="B182">
        <v>4203</v>
      </c>
      <c r="C182" t="s">
        <v>771</v>
      </c>
      <c r="D182" t="s">
        <v>1158</v>
      </c>
      <c r="E182">
        <v>1</v>
      </c>
      <c r="F182" t="s">
        <v>13850</v>
      </c>
      <c r="G182">
        <v>1</v>
      </c>
      <c r="H182" t="s">
        <v>8278</v>
      </c>
      <c r="I182">
        <v>1</v>
      </c>
      <c r="J182" t="s">
        <v>13799</v>
      </c>
      <c r="K182" t="s">
        <v>13851</v>
      </c>
      <c r="L182">
        <v>270107</v>
      </c>
      <c r="M182" t="s">
        <v>13588</v>
      </c>
      <c r="N182">
        <v>270107006</v>
      </c>
      <c r="O182" t="s">
        <v>13613</v>
      </c>
      <c r="P182">
        <v>0</v>
      </c>
      <c r="Q182">
        <v>139468.66796691637</v>
      </c>
      <c r="R182">
        <v>0</v>
      </c>
    </row>
    <row r="183" spans="1:18" x14ac:dyDescent="0.25">
      <c r="A183">
        <v>4</v>
      </c>
      <c r="B183">
        <v>4203</v>
      </c>
      <c r="C183" t="s">
        <v>771</v>
      </c>
      <c r="D183" t="s">
        <v>1158</v>
      </c>
      <c r="E183">
        <v>1</v>
      </c>
      <c r="F183" t="s">
        <v>13850</v>
      </c>
      <c r="G183">
        <v>1</v>
      </c>
      <c r="H183" t="s">
        <v>8278</v>
      </c>
      <c r="I183">
        <v>1</v>
      </c>
      <c r="J183" t="s">
        <v>13799</v>
      </c>
      <c r="K183" t="s">
        <v>13852</v>
      </c>
      <c r="L183">
        <v>270107</v>
      </c>
      <c r="M183" t="s">
        <v>13588</v>
      </c>
      <c r="N183">
        <v>270107006</v>
      </c>
      <c r="O183" t="s">
        <v>13613</v>
      </c>
      <c r="P183">
        <v>0</v>
      </c>
      <c r="Q183">
        <v>23566.674376172512</v>
      </c>
      <c r="R183">
        <v>0</v>
      </c>
    </row>
    <row r="184" spans="1:18" x14ac:dyDescent="0.25">
      <c r="A184">
        <v>4</v>
      </c>
      <c r="B184">
        <v>4203</v>
      </c>
      <c r="C184" t="s">
        <v>771</v>
      </c>
      <c r="D184" t="s">
        <v>1158</v>
      </c>
      <c r="E184">
        <v>1</v>
      </c>
      <c r="F184" t="s">
        <v>13850</v>
      </c>
      <c r="G184">
        <v>2</v>
      </c>
      <c r="H184" t="s">
        <v>13768</v>
      </c>
      <c r="I184">
        <v>1</v>
      </c>
      <c r="J184" t="s">
        <v>13799</v>
      </c>
      <c r="K184" t="s">
        <v>13853</v>
      </c>
      <c r="L184">
        <v>270107</v>
      </c>
      <c r="M184" t="s">
        <v>13588</v>
      </c>
      <c r="N184">
        <v>270107006</v>
      </c>
      <c r="O184" t="s">
        <v>13613</v>
      </c>
      <c r="P184">
        <v>0</v>
      </c>
      <c r="Q184">
        <v>139468.66796691637</v>
      </c>
      <c r="R184">
        <v>0</v>
      </c>
    </row>
    <row r="185" spans="1:18" x14ac:dyDescent="0.25">
      <c r="A185">
        <v>4</v>
      </c>
      <c r="B185">
        <v>4203</v>
      </c>
      <c r="C185" t="s">
        <v>771</v>
      </c>
      <c r="D185" t="s">
        <v>1158</v>
      </c>
      <c r="E185">
        <v>1</v>
      </c>
      <c r="F185" t="s">
        <v>13850</v>
      </c>
      <c r="G185">
        <v>2</v>
      </c>
      <c r="H185" t="s">
        <v>13768</v>
      </c>
      <c r="I185">
        <v>1</v>
      </c>
      <c r="J185" t="s">
        <v>13799</v>
      </c>
      <c r="K185" t="s">
        <v>13857</v>
      </c>
      <c r="L185">
        <v>270107</v>
      </c>
      <c r="M185" t="s">
        <v>13588</v>
      </c>
      <c r="N185">
        <v>270107006</v>
      </c>
      <c r="O185" t="s">
        <v>13613</v>
      </c>
      <c r="P185">
        <v>0</v>
      </c>
      <c r="Q185">
        <v>23566.674376172512</v>
      </c>
      <c r="R185">
        <v>0</v>
      </c>
    </row>
    <row r="186" spans="1:18" x14ac:dyDescent="0.25">
      <c r="A186">
        <v>4</v>
      </c>
      <c r="B186">
        <v>4203</v>
      </c>
      <c r="C186" t="s">
        <v>771</v>
      </c>
      <c r="D186" t="s">
        <v>1158</v>
      </c>
      <c r="E186">
        <v>2</v>
      </c>
      <c r="F186" t="s">
        <v>13854</v>
      </c>
      <c r="G186">
        <v>1</v>
      </c>
      <c r="H186" t="s">
        <v>8278</v>
      </c>
      <c r="I186">
        <v>1</v>
      </c>
      <c r="J186" t="s">
        <v>13799</v>
      </c>
      <c r="K186" t="s">
        <v>13851</v>
      </c>
      <c r="L186">
        <v>270107</v>
      </c>
      <c r="M186" t="s">
        <v>13588</v>
      </c>
      <c r="N186">
        <v>270107006</v>
      </c>
      <c r="O186" t="s">
        <v>13613</v>
      </c>
      <c r="P186">
        <v>0</v>
      </c>
      <c r="Q186">
        <v>163035.34234308891</v>
      </c>
      <c r="R186">
        <v>0</v>
      </c>
    </row>
    <row r="187" spans="1:18" x14ac:dyDescent="0.25">
      <c r="A187">
        <v>4</v>
      </c>
      <c r="B187">
        <v>4203</v>
      </c>
      <c r="C187" t="s">
        <v>771</v>
      </c>
      <c r="D187" t="s">
        <v>1158</v>
      </c>
      <c r="E187">
        <v>3</v>
      </c>
      <c r="F187" t="s">
        <v>13855</v>
      </c>
      <c r="G187">
        <v>1</v>
      </c>
      <c r="H187" t="s">
        <v>8278</v>
      </c>
      <c r="I187">
        <v>1</v>
      </c>
      <c r="J187" t="s">
        <v>13799</v>
      </c>
      <c r="K187" t="s">
        <v>13851</v>
      </c>
      <c r="L187">
        <v>270107</v>
      </c>
      <c r="M187" t="s">
        <v>13588</v>
      </c>
      <c r="N187">
        <v>270107006</v>
      </c>
      <c r="O187" t="s">
        <v>13613</v>
      </c>
      <c r="P187">
        <v>0</v>
      </c>
      <c r="Q187">
        <v>139468.66796691637</v>
      </c>
      <c r="R187">
        <v>0</v>
      </c>
    </row>
    <row r="188" spans="1:18" x14ac:dyDescent="0.25">
      <c r="A188">
        <v>4</v>
      </c>
      <c r="B188">
        <v>4203</v>
      </c>
      <c r="C188" t="s">
        <v>771</v>
      </c>
      <c r="D188" t="s">
        <v>1158</v>
      </c>
      <c r="E188">
        <v>3</v>
      </c>
      <c r="F188" t="s">
        <v>13855</v>
      </c>
      <c r="G188">
        <v>1</v>
      </c>
      <c r="H188" t="s">
        <v>8278</v>
      </c>
      <c r="I188">
        <v>1</v>
      </c>
      <c r="J188" t="s">
        <v>13799</v>
      </c>
      <c r="K188" t="s">
        <v>13852</v>
      </c>
      <c r="L188">
        <v>270107</v>
      </c>
      <c r="M188" t="s">
        <v>13588</v>
      </c>
      <c r="N188">
        <v>270107006</v>
      </c>
      <c r="O188" t="s">
        <v>13613</v>
      </c>
      <c r="P188">
        <v>0</v>
      </c>
      <c r="Q188">
        <v>23566.674376172512</v>
      </c>
      <c r="R188">
        <v>0</v>
      </c>
    </row>
    <row r="189" spans="1:18" x14ac:dyDescent="0.25">
      <c r="A189">
        <v>4</v>
      </c>
      <c r="B189">
        <v>4203</v>
      </c>
      <c r="C189" t="s">
        <v>771</v>
      </c>
      <c r="D189" t="s">
        <v>1158</v>
      </c>
      <c r="E189">
        <v>5</v>
      </c>
      <c r="F189" t="s">
        <v>13856</v>
      </c>
      <c r="G189">
        <v>2</v>
      </c>
      <c r="H189" t="s">
        <v>13768</v>
      </c>
      <c r="I189">
        <v>3</v>
      </c>
      <c r="J189" t="s">
        <v>13804</v>
      </c>
      <c r="K189" t="s">
        <v>13853</v>
      </c>
      <c r="L189">
        <v>270107</v>
      </c>
      <c r="M189" t="s">
        <v>13588</v>
      </c>
      <c r="N189">
        <v>270107005</v>
      </c>
      <c r="O189" t="s">
        <v>13608</v>
      </c>
      <c r="P189">
        <v>0</v>
      </c>
      <c r="Q189">
        <v>83680.226412330696</v>
      </c>
      <c r="R189">
        <v>0</v>
      </c>
    </row>
    <row r="190" spans="1:18" x14ac:dyDescent="0.25">
      <c r="A190">
        <v>4</v>
      </c>
      <c r="B190">
        <v>4301</v>
      </c>
      <c r="C190" t="s">
        <v>771</v>
      </c>
      <c r="D190" t="s">
        <v>1164</v>
      </c>
      <c r="E190">
        <v>1</v>
      </c>
      <c r="F190" t="s">
        <v>13850</v>
      </c>
      <c r="G190">
        <v>1</v>
      </c>
      <c r="H190" t="s">
        <v>8278</v>
      </c>
      <c r="I190">
        <v>1</v>
      </c>
      <c r="J190" t="s">
        <v>13799</v>
      </c>
      <c r="K190" t="s">
        <v>13851</v>
      </c>
      <c r="L190">
        <v>270107</v>
      </c>
      <c r="M190" t="s">
        <v>13588</v>
      </c>
      <c r="N190">
        <v>270107006</v>
      </c>
      <c r="O190" t="s">
        <v>13613</v>
      </c>
      <c r="P190">
        <v>42406.574880584434</v>
      </c>
      <c r="Q190">
        <v>46879.558223773565</v>
      </c>
      <c r="R190">
        <v>57224.679698337124</v>
      </c>
    </row>
    <row r="191" spans="1:18" x14ac:dyDescent="0.25">
      <c r="A191">
        <v>4</v>
      </c>
      <c r="B191">
        <v>4301</v>
      </c>
      <c r="C191" t="s">
        <v>771</v>
      </c>
      <c r="D191" t="s">
        <v>1164</v>
      </c>
      <c r="E191">
        <v>1</v>
      </c>
      <c r="F191" t="s">
        <v>13850</v>
      </c>
      <c r="G191">
        <v>1</v>
      </c>
      <c r="H191" t="s">
        <v>8278</v>
      </c>
      <c r="I191">
        <v>1</v>
      </c>
      <c r="J191" t="s">
        <v>13799</v>
      </c>
      <c r="K191" t="s">
        <v>13852</v>
      </c>
      <c r="L191">
        <v>270107</v>
      </c>
      <c r="M191" t="s">
        <v>13588</v>
      </c>
      <c r="N191">
        <v>270107006</v>
      </c>
      <c r="O191" t="s">
        <v>13613</v>
      </c>
      <c r="P191">
        <v>1701.6718179263837</v>
      </c>
      <c r="Q191">
        <v>800.67454751886726</v>
      </c>
      <c r="R191">
        <v>4035.5419050706196</v>
      </c>
    </row>
    <row r="192" spans="1:18" x14ac:dyDescent="0.25">
      <c r="A192">
        <v>4</v>
      </c>
      <c r="B192">
        <v>4301</v>
      </c>
      <c r="C192" t="s">
        <v>771</v>
      </c>
      <c r="D192" t="s">
        <v>1164</v>
      </c>
      <c r="E192">
        <v>1</v>
      </c>
      <c r="F192" t="s">
        <v>13850</v>
      </c>
      <c r="G192">
        <v>2</v>
      </c>
      <c r="H192" t="s">
        <v>13768</v>
      </c>
      <c r="I192">
        <v>1</v>
      </c>
      <c r="J192" t="s">
        <v>13799</v>
      </c>
      <c r="K192" t="s">
        <v>13853</v>
      </c>
      <c r="L192">
        <v>270107</v>
      </c>
      <c r="M192" t="s">
        <v>13588</v>
      </c>
      <c r="N192">
        <v>270107006</v>
      </c>
      <c r="O192" t="s">
        <v>13613</v>
      </c>
      <c r="P192">
        <v>38227.030064624894</v>
      </c>
      <c r="Q192">
        <v>37849.833622444778</v>
      </c>
      <c r="R192">
        <v>51337.136953293637</v>
      </c>
    </row>
    <row r="193" spans="1:18" x14ac:dyDescent="0.25">
      <c r="A193">
        <v>4</v>
      </c>
      <c r="B193">
        <v>4301</v>
      </c>
      <c r="C193" t="s">
        <v>771</v>
      </c>
      <c r="D193" t="s">
        <v>1164</v>
      </c>
      <c r="E193">
        <v>1</v>
      </c>
      <c r="F193" t="s">
        <v>13850</v>
      </c>
      <c r="G193">
        <v>2</v>
      </c>
      <c r="H193" t="s">
        <v>13768</v>
      </c>
      <c r="I193">
        <v>1</v>
      </c>
      <c r="J193" t="s">
        <v>13799</v>
      </c>
      <c r="K193" t="s">
        <v>13857</v>
      </c>
      <c r="L193">
        <v>270107</v>
      </c>
      <c r="M193" t="s">
        <v>13588</v>
      </c>
      <c r="N193">
        <v>270107006</v>
      </c>
      <c r="O193" t="s">
        <v>13613</v>
      </c>
      <c r="P193">
        <v>5881.2166338859233</v>
      </c>
      <c r="Q193">
        <v>9830.3991488476695</v>
      </c>
      <c r="R193">
        <v>9923.0846501141041</v>
      </c>
    </row>
    <row r="194" spans="1:18" x14ac:dyDescent="0.25">
      <c r="A194">
        <v>4</v>
      </c>
      <c r="B194">
        <v>4301</v>
      </c>
      <c r="C194" t="s">
        <v>771</v>
      </c>
      <c r="D194" t="s">
        <v>1164</v>
      </c>
      <c r="E194">
        <v>2</v>
      </c>
      <c r="F194" t="s">
        <v>13854</v>
      </c>
      <c r="G194">
        <v>1</v>
      </c>
      <c r="H194" t="s">
        <v>8278</v>
      </c>
      <c r="I194">
        <v>1</v>
      </c>
      <c r="J194" t="s">
        <v>13799</v>
      </c>
      <c r="K194" t="s">
        <v>13851</v>
      </c>
      <c r="L194">
        <v>270107</v>
      </c>
      <c r="M194" t="s">
        <v>13588</v>
      </c>
      <c r="N194">
        <v>270107006</v>
      </c>
      <c r="O194" t="s">
        <v>13613</v>
      </c>
      <c r="P194">
        <v>43249.50828884518</v>
      </c>
      <c r="Q194">
        <v>47680.232771292438</v>
      </c>
      <c r="R194">
        <v>57224.679698337124</v>
      </c>
    </row>
    <row r="195" spans="1:18" x14ac:dyDescent="0.25">
      <c r="A195">
        <v>4</v>
      </c>
      <c r="B195">
        <v>4301</v>
      </c>
      <c r="C195" t="s">
        <v>771</v>
      </c>
      <c r="D195" t="s">
        <v>1164</v>
      </c>
      <c r="E195">
        <v>2</v>
      </c>
      <c r="F195" t="s">
        <v>13854</v>
      </c>
      <c r="G195">
        <v>1</v>
      </c>
      <c r="H195" t="s">
        <v>8278</v>
      </c>
      <c r="I195">
        <v>1</v>
      </c>
      <c r="J195" t="s">
        <v>13799</v>
      </c>
      <c r="K195" t="s">
        <v>13852</v>
      </c>
      <c r="L195">
        <v>270107</v>
      </c>
      <c r="M195" t="s">
        <v>13588</v>
      </c>
      <c r="N195">
        <v>270107006</v>
      </c>
      <c r="O195" t="s">
        <v>13613</v>
      </c>
      <c r="P195">
        <v>858.73840966563637</v>
      </c>
      <c r="Q195">
        <v>0</v>
      </c>
      <c r="R195">
        <v>4035.5419050706196</v>
      </c>
    </row>
    <row r="196" spans="1:18" x14ac:dyDescent="0.25">
      <c r="A196">
        <v>4</v>
      </c>
      <c r="B196">
        <v>4301</v>
      </c>
      <c r="C196" t="s">
        <v>771</v>
      </c>
      <c r="D196" t="s">
        <v>1164</v>
      </c>
      <c r="E196">
        <v>3</v>
      </c>
      <c r="F196" t="s">
        <v>13855</v>
      </c>
      <c r="G196">
        <v>1</v>
      </c>
      <c r="H196" t="s">
        <v>8278</v>
      </c>
      <c r="I196">
        <v>1</v>
      </c>
      <c r="J196" t="s">
        <v>13799</v>
      </c>
      <c r="K196" t="s">
        <v>13851</v>
      </c>
      <c r="L196">
        <v>270107</v>
      </c>
      <c r="M196" t="s">
        <v>13588</v>
      </c>
      <c r="N196">
        <v>270107006</v>
      </c>
      <c r="O196" t="s">
        <v>13613</v>
      </c>
      <c r="P196">
        <v>42559.356560831693</v>
      </c>
      <c r="Q196">
        <v>46879.558223773565</v>
      </c>
      <c r="R196">
        <v>58000.737089987771</v>
      </c>
    </row>
    <row r="197" spans="1:18" x14ac:dyDescent="0.25">
      <c r="A197">
        <v>4</v>
      </c>
      <c r="B197">
        <v>4301</v>
      </c>
      <c r="C197" t="s">
        <v>771</v>
      </c>
      <c r="D197" t="s">
        <v>1164</v>
      </c>
      <c r="E197">
        <v>3</v>
      </c>
      <c r="F197" t="s">
        <v>13855</v>
      </c>
      <c r="G197">
        <v>1</v>
      </c>
      <c r="H197" t="s">
        <v>8278</v>
      </c>
      <c r="I197">
        <v>1</v>
      </c>
      <c r="J197" t="s">
        <v>13799</v>
      </c>
      <c r="K197" t="s">
        <v>13852</v>
      </c>
      <c r="L197">
        <v>270107</v>
      </c>
      <c r="M197" t="s">
        <v>13588</v>
      </c>
      <c r="N197">
        <v>270107006</v>
      </c>
      <c r="O197" t="s">
        <v>13613</v>
      </c>
      <c r="P197">
        <v>1548.8901376791234</v>
      </c>
      <c r="Q197">
        <v>800.67454751886726</v>
      </c>
      <c r="R197">
        <v>3259.4845134199641</v>
      </c>
    </row>
    <row r="198" spans="1:18" x14ac:dyDescent="0.25">
      <c r="A198">
        <v>4</v>
      </c>
      <c r="B198">
        <v>4301</v>
      </c>
      <c r="C198" t="s">
        <v>771</v>
      </c>
      <c r="D198" t="s">
        <v>1164</v>
      </c>
      <c r="E198">
        <v>5</v>
      </c>
      <c r="F198" t="s">
        <v>13856</v>
      </c>
      <c r="G198">
        <v>2</v>
      </c>
      <c r="H198" t="s">
        <v>13768</v>
      </c>
      <c r="I198">
        <v>3</v>
      </c>
      <c r="J198" t="s">
        <v>13804</v>
      </c>
      <c r="K198" t="s">
        <v>13853</v>
      </c>
      <c r="L198">
        <v>270107</v>
      </c>
      <c r="M198" t="s">
        <v>13588</v>
      </c>
      <c r="N198">
        <v>270107005</v>
      </c>
      <c r="O198" t="s">
        <v>13608</v>
      </c>
      <c r="P198">
        <v>29455.254284911491</v>
      </c>
      <c r="Q198">
        <v>28501.992567877714</v>
      </c>
      <c r="R198">
        <v>53606.694924777628</v>
      </c>
    </row>
    <row r="199" spans="1:18" x14ac:dyDescent="0.25">
      <c r="A199">
        <v>4</v>
      </c>
      <c r="B199">
        <v>4301</v>
      </c>
      <c r="C199" t="s">
        <v>771</v>
      </c>
      <c r="D199" t="s">
        <v>1164</v>
      </c>
      <c r="E199">
        <v>5</v>
      </c>
      <c r="F199" t="s">
        <v>13856</v>
      </c>
      <c r="G199">
        <v>2</v>
      </c>
      <c r="H199" t="s">
        <v>13768</v>
      </c>
      <c r="I199">
        <v>3</v>
      </c>
      <c r="J199" t="s">
        <v>13804</v>
      </c>
      <c r="K199" t="s">
        <v>13857</v>
      </c>
      <c r="L199">
        <v>270107</v>
      </c>
      <c r="M199" t="s">
        <v>13588</v>
      </c>
      <c r="N199">
        <v>270107005</v>
      </c>
      <c r="O199" t="s">
        <v>13608</v>
      </c>
      <c r="P199">
        <v>1738.5501545377915</v>
      </c>
      <c r="Q199">
        <v>0</v>
      </c>
      <c r="R199">
        <v>7653.5266786301108</v>
      </c>
    </row>
    <row r="200" spans="1:18" x14ac:dyDescent="0.25">
      <c r="A200">
        <v>4</v>
      </c>
      <c r="B200">
        <v>4302</v>
      </c>
      <c r="C200" t="s">
        <v>771</v>
      </c>
      <c r="D200" t="s">
        <v>1167</v>
      </c>
      <c r="E200">
        <v>1</v>
      </c>
      <c r="F200" t="s">
        <v>13850</v>
      </c>
      <c r="G200">
        <v>1</v>
      </c>
      <c r="H200" t="s">
        <v>8278</v>
      </c>
      <c r="I200">
        <v>1</v>
      </c>
      <c r="J200" t="s">
        <v>13799</v>
      </c>
      <c r="K200" t="s">
        <v>13851</v>
      </c>
      <c r="L200">
        <v>270107</v>
      </c>
      <c r="M200" t="s">
        <v>13588</v>
      </c>
      <c r="N200">
        <v>270107006</v>
      </c>
      <c r="O200" t="s">
        <v>13613</v>
      </c>
      <c r="P200">
        <v>0</v>
      </c>
      <c r="Q200">
        <v>27852.938513940917</v>
      </c>
      <c r="R200">
        <v>0</v>
      </c>
    </row>
    <row r="201" spans="1:18" x14ac:dyDescent="0.25">
      <c r="A201">
        <v>4</v>
      </c>
      <c r="B201">
        <v>4302</v>
      </c>
      <c r="C201" t="s">
        <v>771</v>
      </c>
      <c r="D201" t="s">
        <v>1167</v>
      </c>
      <c r="E201">
        <v>1</v>
      </c>
      <c r="F201" t="s">
        <v>13850</v>
      </c>
      <c r="G201">
        <v>2</v>
      </c>
      <c r="H201" t="s">
        <v>13768</v>
      </c>
      <c r="I201">
        <v>1</v>
      </c>
      <c r="J201" t="s">
        <v>13799</v>
      </c>
      <c r="K201" t="s">
        <v>13853</v>
      </c>
      <c r="L201">
        <v>270107</v>
      </c>
      <c r="M201" t="s">
        <v>13588</v>
      </c>
      <c r="N201">
        <v>270107006</v>
      </c>
      <c r="O201" t="s">
        <v>13613</v>
      </c>
      <c r="P201">
        <v>0</v>
      </c>
      <c r="Q201">
        <v>27852.938513940917</v>
      </c>
      <c r="R201">
        <v>0</v>
      </c>
    </row>
    <row r="202" spans="1:18" x14ac:dyDescent="0.25">
      <c r="A202">
        <v>4</v>
      </c>
      <c r="B202">
        <v>4302</v>
      </c>
      <c r="C202" t="s">
        <v>771</v>
      </c>
      <c r="D202" t="s">
        <v>1167</v>
      </c>
      <c r="E202">
        <v>2</v>
      </c>
      <c r="F202" t="s">
        <v>13854</v>
      </c>
      <c r="G202">
        <v>1</v>
      </c>
      <c r="H202" t="s">
        <v>8278</v>
      </c>
      <c r="I202">
        <v>1</v>
      </c>
      <c r="J202" t="s">
        <v>13799</v>
      </c>
      <c r="K202" t="s">
        <v>13851</v>
      </c>
      <c r="L202">
        <v>270107</v>
      </c>
      <c r="M202" t="s">
        <v>13588</v>
      </c>
      <c r="N202">
        <v>270107006</v>
      </c>
      <c r="O202" t="s">
        <v>13613</v>
      </c>
      <c r="P202">
        <v>0</v>
      </c>
      <c r="Q202">
        <v>27852.938513940917</v>
      </c>
      <c r="R202">
        <v>0</v>
      </c>
    </row>
    <row r="203" spans="1:18" x14ac:dyDescent="0.25">
      <c r="A203">
        <v>4</v>
      </c>
      <c r="B203">
        <v>4302</v>
      </c>
      <c r="C203" t="s">
        <v>771</v>
      </c>
      <c r="D203" t="s">
        <v>1167</v>
      </c>
      <c r="E203">
        <v>3</v>
      </c>
      <c r="F203" t="s">
        <v>13855</v>
      </c>
      <c r="G203">
        <v>1</v>
      </c>
      <c r="H203" t="s">
        <v>8278</v>
      </c>
      <c r="I203">
        <v>1</v>
      </c>
      <c r="J203" t="s">
        <v>13799</v>
      </c>
      <c r="K203" t="s">
        <v>13851</v>
      </c>
      <c r="L203">
        <v>270107</v>
      </c>
      <c r="M203" t="s">
        <v>13588</v>
      </c>
      <c r="N203">
        <v>270107006</v>
      </c>
      <c r="O203" t="s">
        <v>13613</v>
      </c>
      <c r="P203">
        <v>0</v>
      </c>
      <c r="Q203">
        <v>27852.938513940917</v>
      </c>
      <c r="R203">
        <v>0</v>
      </c>
    </row>
    <row r="204" spans="1:18" x14ac:dyDescent="0.25">
      <c r="A204">
        <v>4</v>
      </c>
      <c r="B204">
        <v>4303</v>
      </c>
      <c r="C204" t="s">
        <v>771</v>
      </c>
      <c r="D204" t="s">
        <v>1170</v>
      </c>
      <c r="E204">
        <v>1</v>
      </c>
      <c r="F204" t="s">
        <v>13850</v>
      </c>
      <c r="G204">
        <v>1</v>
      </c>
      <c r="H204" t="s">
        <v>8278</v>
      </c>
      <c r="I204">
        <v>1</v>
      </c>
      <c r="J204" t="s">
        <v>13799</v>
      </c>
      <c r="K204" t="s">
        <v>13851</v>
      </c>
      <c r="L204">
        <v>270107</v>
      </c>
      <c r="M204" t="s">
        <v>13588</v>
      </c>
      <c r="N204">
        <v>270107006</v>
      </c>
      <c r="O204" t="s">
        <v>13613</v>
      </c>
      <c r="P204">
        <v>0</v>
      </c>
      <c r="Q204">
        <v>37505.055539375862</v>
      </c>
      <c r="R204">
        <v>63786.992289689282</v>
      </c>
    </row>
    <row r="205" spans="1:18" x14ac:dyDescent="0.25">
      <c r="A205">
        <v>4</v>
      </c>
      <c r="B205">
        <v>4303</v>
      </c>
      <c r="C205" t="s">
        <v>771</v>
      </c>
      <c r="D205" t="s">
        <v>1170</v>
      </c>
      <c r="E205">
        <v>1</v>
      </c>
      <c r="F205" t="s">
        <v>13850</v>
      </c>
      <c r="G205">
        <v>1</v>
      </c>
      <c r="H205" t="s">
        <v>8278</v>
      </c>
      <c r="I205">
        <v>1</v>
      </c>
      <c r="J205" t="s">
        <v>13799</v>
      </c>
      <c r="K205" t="s">
        <v>13852</v>
      </c>
      <c r="L205">
        <v>270107</v>
      </c>
      <c r="M205" t="s">
        <v>13588</v>
      </c>
      <c r="N205">
        <v>270107006</v>
      </c>
      <c r="O205" t="s">
        <v>13613</v>
      </c>
      <c r="P205">
        <v>0</v>
      </c>
      <c r="Q205">
        <v>0</v>
      </c>
      <c r="R205">
        <v>3919.4533748838589</v>
      </c>
    </row>
    <row r="206" spans="1:18" x14ac:dyDescent="0.25">
      <c r="A206">
        <v>4</v>
      </c>
      <c r="B206">
        <v>4303</v>
      </c>
      <c r="C206" t="s">
        <v>771</v>
      </c>
      <c r="D206" t="s">
        <v>1170</v>
      </c>
      <c r="E206">
        <v>1</v>
      </c>
      <c r="F206" t="s">
        <v>13850</v>
      </c>
      <c r="G206">
        <v>2</v>
      </c>
      <c r="H206" t="s">
        <v>13768</v>
      </c>
      <c r="I206">
        <v>1</v>
      </c>
      <c r="J206" t="s">
        <v>13799</v>
      </c>
      <c r="K206" t="s">
        <v>13853</v>
      </c>
      <c r="L206">
        <v>270107</v>
      </c>
      <c r="M206" t="s">
        <v>13588</v>
      </c>
      <c r="N206">
        <v>270107006</v>
      </c>
      <c r="O206" t="s">
        <v>13613</v>
      </c>
      <c r="P206">
        <v>0</v>
      </c>
      <c r="Q206">
        <v>37505.055539375862</v>
      </c>
      <c r="R206">
        <v>63786.992289689282</v>
      </c>
    </row>
    <row r="207" spans="1:18" x14ac:dyDescent="0.25">
      <c r="A207">
        <v>4</v>
      </c>
      <c r="B207">
        <v>4303</v>
      </c>
      <c r="C207" t="s">
        <v>771</v>
      </c>
      <c r="D207" t="s">
        <v>1170</v>
      </c>
      <c r="E207">
        <v>1</v>
      </c>
      <c r="F207" t="s">
        <v>13850</v>
      </c>
      <c r="G207">
        <v>2</v>
      </c>
      <c r="H207" t="s">
        <v>13768</v>
      </c>
      <c r="I207">
        <v>1</v>
      </c>
      <c r="J207" t="s">
        <v>13799</v>
      </c>
      <c r="K207" t="s">
        <v>13857</v>
      </c>
      <c r="L207">
        <v>270107</v>
      </c>
      <c r="M207" t="s">
        <v>13588</v>
      </c>
      <c r="N207">
        <v>270107006</v>
      </c>
      <c r="O207" t="s">
        <v>13613</v>
      </c>
      <c r="P207">
        <v>0</v>
      </c>
      <c r="Q207">
        <v>0</v>
      </c>
      <c r="R207">
        <v>3919.4533748838589</v>
      </c>
    </row>
    <row r="208" spans="1:18" x14ac:dyDescent="0.25">
      <c r="A208">
        <v>4</v>
      </c>
      <c r="B208">
        <v>4303</v>
      </c>
      <c r="C208" t="s">
        <v>771</v>
      </c>
      <c r="D208" t="s">
        <v>1170</v>
      </c>
      <c r="E208">
        <v>2</v>
      </c>
      <c r="F208" t="s">
        <v>13854</v>
      </c>
      <c r="G208">
        <v>1</v>
      </c>
      <c r="H208" t="s">
        <v>8278</v>
      </c>
      <c r="I208">
        <v>1</v>
      </c>
      <c r="J208" t="s">
        <v>13799</v>
      </c>
      <c r="K208" t="s">
        <v>13851</v>
      </c>
      <c r="L208">
        <v>270107</v>
      </c>
      <c r="M208" t="s">
        <v>13588</v>
      </c>
      <c r="N208">
        <v>270107006</v>
      </c>
      <c r="O208" t="s">
        <v>13613</v>
      </c>
      <c r="P208">
        <v>0</v>
      </c>
      <c r="Q208">
        <v>37505.055539375862</v>
      </c>
      <c r="R208">
        <v>63786.992289689282</v>
      </c>
    </row>
    <row r="209" spans="1:18" x14ac:dyDescent="0.25">
      <c r="A209">
        <v>4</v>
      </c>
      <c r="B209">
        <v>4303</v>
      </c>
      <c r="C209" t="s">
        <v>771</v>
      </c>
      <c r="D209" t="s">
        <v>1170</v>
      </c>
      <c r="E209">
        <v>2</v>
      </c>
      <c r="F209" t="s">
        <v>13854</v>
      </c>
      <c r="G209">
        <v>1</v>
      </c>
      <c r="H209" t="s">
        <v>8278</v>
      </c>
      <c r="I209">
        <v>1</v>
      </c>
      <c r="J209" t="s">
        <v>13799</v>
      </c>
      <c r="K209" t="s">
        <v>13852</v>
      </c>
      <c r="L209">
        <v>270107</v>
      </c>
      <c r="M209" t="s">
        <v>13588</v>
      </c>
      <c r="N209">
        <v>270107006</v>
      </c>
      <c r="O209" t="s">
        <v>13613</v>
      </c>
      <c r="P209">
        <v>0</v>
      </c>
      <c r="Q209">
        <v>0</v>
      </c>
      <c r="R209">
        <v>3919.4533748838589</v>
      </c>
    </row>
    <row r="210" spans="1:18" x14ac:dyDescent="0.25">
      <c r="A210">
        <v>4</v>
      </c>
      <c r="B210">
        <v>4303</v>
      </c>
      <c r="C210" t="s">
        <v>771</v>
      </c>
      <c r="D210" t="s">
        <v>1170</v>
      </c>
      <c r="E210">
        <v>3</v>
      </c>
      <c r="F210" t="s">
        <v>13855</v>
      </c>
      <c r="G210">
        <v>1</v>
      </c>
      <c r="H210" t="s">
        <v>8278</v>
      </c>
      <c r="I210">
        <v>1</v>
      </c>
      <c r="J210" t="s">
        <v>13799</v>
      </c>
      <c r="K210" t="s">
        <v>13851</v>
      </c>
      <c r="L210">
        <v>270107</v>
      </c>
      <c r="M210" t="s">
        <v>13588</v>
      </c>
      <c r="N210">
        <v>270107006</v>
      </c>
      <c r="O210" t="s">
        <v>13613</v>
      </c>
      <c r="P210">
        <v>0</v>
      </c>
      <c r="Q210">
        <v>37505.055539375862</v>
      </c>
      <c r="R210">
        <v>63786.992289689282</v>
      </c>
    </row>
    <row r="211" spans="1:18" x14ac:dyDescent="0.25">
      <c r="A211">
        <v>4</v>
      </c>
      <c r="B211">
        <v>4303</v>
      </c>
      <c r="C211" t="s">
        <v>771</v>
      </c>
      <c r="D211" t="s">
        <v>1170</v>
      </c>
      <c r="E211">
        <v>3</v>
      </c>
      <c r="F211" t="s">
        <v>13855</v>
      </c>
      <c r="G211">
        <v>1</v>
      </c>
      <c r="H211" t="s">
        <v>8278</v>
      </c>
      <c r="I211">
        <v>1</v>
      </c>
      <c r="J211" t="s">
        <v>13799</v>
      </c>
      <c r="K211" t="s">
        <v>13852</v>
      </c>
      <c r="L211">
        <v>270107</v>
      </c>
      <c r="M211" t="s">
        <v>13588</v>
      </c>
      <c r="N211">
        <v>270107006</v>
      </c>
      <c r="O211" t="s">
        <v>13613</v>
      </c>
      <c r="P211">
        <v>0</v>
      </c>
      <c r="Q211">
        <v>0</v>
      </c>
      <c r="R211">
        <v>3919.4533748838589</v>
      </c>
    </row>
    <row r="212" spans="1:18" x14ac:dyDescent="0.25">
      <c r="A212">
        <v>4</v>
      </c>
      <c r="B212">
        <v>4303</v>
      </c>
      <c r="C212" t="s">
        <v>771</v>
      </c>
      <c r="D212" t="s">
        <v>1170</v>
      </c>
      <c r="E212">
        <v>5</v>
      </c>
      <c r="F212" t="s">
        <v>13856</v>
      </c>
      <c r="G212">
        <v>2</v>
      </c>
      <c r="H212" t="s">
        <v>13768</v>
      </c>
      <c r="I212">
        <v>3</v>
      </c>
      <c r="J212" t="s">
        <v>13804</v>
      </c>
      <c r="K212" t="s">
        <v>13853</v>
      </c>
      <c r="L212">
        <v>270107</v>
      </c>
      <c r="M212" t="s">
        <v>13588</v>
      </c>
      <c r="N212">
        <v>270107005</v>
      </c>
      <c r="O212" t="s">
        <v>13608</v>
      </c>
      <c r="P212">
        <v>0</v>
      </c>
      <c r="Q212">
        <v>21122.079461973211</v>
      </c>
      <c r="R212">
        <v>63786.992289689282</v>
      </c>
    </row>
    <row r="213" spans="1:18" x14ac:dyDescent="0.25">
      <c r="A213">
        <v>4</v>
      </c>
      <c r="B213">
        <v>4303</v>
      </c>
      <c r="C213" t="s">
        <v>771</v>
      </c>
      <c r="D213" t="s">
        <v>1170</v>
      </c>
      <c r="E213">
        <v>5</v>
      </c>
      <c r="F213" t="s">
        <v>13856</v>
      </c>
      <c r="G213">
        <v>2</v>
      </c>
      <c r="H213" t="s">
        <v>13768</v>
      </c>
      <c r="I213">
        <v>3</v>
      </c>
      <c r="J213" t="s">
        <v>13804</v>
      </c>
      <c r="K213" t="s">
        <v>13857</v>
      </c>
      <c r="L213">
        <v>270107</v>
      </c>
      <c r="M213" t="s">
        <v>13588</v>
      </c>
      <c r="N213">
        <v>270107005</v>
      </c>
      <c r="O213" t="s">
        <v>13608</v>
      </c>
      <c r="P213">
        <v>0</v>
      </c>
      <c r="Q213">
        <v>0</v>
      </c>
      <c r="R213">
        <v>3919.4533748838589</v>
      </c>
    </row>
    <row r="214" spans="1:18" x14ac:dyDescent="0.25">
      <c r="A214">
        <v>5</v>
      </c>
      <c r="B214">
        <v>5101</v>
      </c>
      <c r="C214" t="s">
        <v>798</v>
      </c>
      <c r="D214" t="s">
        <v>798</v>
      </c>
      <c r="E214">
        <v>1</v>
      </c>
      <c r="F214" t="s">
        <v>13850</v>
      </c>
      <c r="G214">
        <v>1</v>
      </c>
      <c r="H214" t="s">
        <v>8278</v>
      </c>
      <c r="I214">
        <v>1</v>
      </c>
      <c r="J214" t="s">
        <v>13799</v>
      </c>
      <c r="K214" t="s">
        <v>13851</v>
      </c>
      <c r="L214">
        <v>270107</v>
      </c>
      <c r="M214" t="s">
        <v>13588</v>
      </c>
      <c r="N214">
        <v>270107006</v>
      </c>
      <c r="O214" t="s">
        <v>13613</v>
      </c>
      <c r="P214">
        <v>55648.677802111597</v>
      </c>
      <c r="Q214">
        <v>51116.467401808011</v>
      </c>
      <c r="R214">
        <v>76023.861438210646</v>
      </c>
    </row>
    <row r="215" spans="1:18" x14ac:dyDescent="0.25">
      <c r="A215">
        <v>5</v>
      </c>
      <c r="B215">
        <v>5101</v>
      </c>
      <c r="C215" t="s">
        <v>798</v>
      </c>
      <c r="D215" t="s">
        <v>798</v>
      </c>
      <c r="E215">
        <v>1</v>
      </c>
      <c r="F215" t="s">
        <v>13850</v>
      </c>
      <c r="G215">
        <v>1</v>
      </c>
      <c r="H215" t="s">
        <v>8278</v>
      </c>
      <c r="I215">
        <v>1</v>
      </c>
      <c r="J215" t="s">
        <v>13799</v>
      </c>
      <c r="K215" t="s">
        <v>13852</v>
      </c>
      <c r="L215">
        <v>270107</v>
      </c>
      <c r="M215" t="s">
        <v>13588</v>
      </c>
      <c r="N215">
        <v>270107006</v>
      </c>
      <c r="O215" t="s">
        <v>13613</v>
      </c>
      <c r="P215">
        <v>6098.7807668420883</v>
      </c>
      <c r="Q215">
        <v>2624.5907306148983</v>
      </c>
      <c r="R215">
        <v>6292.7432059227476</v>
      </c>
    </row>
    <row r="216" spans="1:18" x14ac:dyDescent="0.25">
      <c r="A216">
        <v>5</v>
      </c>
      <c r="B216">
        <v>5101</v>
      </c>
      <c r="C216" t="s">
        <v>798</v>
      </c>
      <c r="D216" t="s">
        <v>798</v>
      </c>
      <c r="E216">
        <v>1</v>
      </c>
      <c r="F216" t="s">
        <v>13850</v>
      </c>
      <c r="G216">
        <v>2</v>
      </c>
      <c r="H216" t="s">
        <v>13768</v>
      </c>
      <c r="I216">
        <v>1</v>
      </c>
      <c r="J216" t="s">
        <v>13799</v>
      </c>
      <c r="K216" t="s">
        <v>13853</v>
      </c>
      <c r="L216">
        <v>270107</v>
      </c>
      <c r="M216" t="s">
        <v>13588</v>
      </c>
      <c r="N216">
        <v>270107006</v>
      </c>
      <c r="O216" t="s">
        <v>13613</v>
      </c>
      <c r="P216">
        <v>55648.677802111597</v>
      </c>
      <c r="Q216">
        <v>51116.467401808011</v>
      </c>
      <c r="R216">
        <v>71706.362549551341</v>
      </c>
    </row>
    <row r="217" spans="1:18" x14ac:dyDescent="0.25">
      <c r="A217">
        <v>5</v>
      </c>
      <c r="B217">
        <v>5101</v>
      </c>
      <c r="C217" t="s">
        <v>798</v>
      </c>
      <c r="D217" t="s">
        <v>798</v>
      </c>
      <c r="E217">
        <v>1</v>
      </c>
      <c r="F217" t="s">
        <v>13850</v>
      </c>
      <c r="G217">
        <v>2</v>
      </c>
      <c r="H217" t="s">
        <v>13768</v>
      </c>
      <c r="I217">
        <v>1</v>
      </c>
      <c r="J217" t="s">
        <v>13799</v>
      </c>
      <c r="K217" t="s">
        <v>13857</v>
      </c>
      <c r="L217">
        <v>270107</v>
      </c>
      <c r="M217" t="s">
        <v>13588</v>
      </c>
      <c r="N217">
        <v>270107006</v>
      </c>
      <c r="O217" t="s">
        <v>13613</v>
      </c>
      <c r="P217">
        <v>6098.7807668420883</v>
      </c>
      <c r="Q217">
        <v>2624.5907306148983</v>
      </c>
      <c r="R217">
        <v>10610.242094582043</v>
      </c>
    </row>
    <row r="218" spans="1:18" x14ac:dyDescent="0.25">
      <c r="A218">
        <v>5</v>
      </c>
      <c r="B218">
        <v>5101</v>
      </c>
      <c r="C218" t="s">
        <v>798</v>
      </c>
      <c r="D218" t="s">
        <v>798</v>
      </c>
      <c r="E218">
        <v>2</v>
      </c>
      <c r="F218" t="s">
        <v>13854</v>
      </c>
      <c r="G218">
        <v>1</v>
      </c>
      <c r="H218" t="s">
        <v>8278</v>
      </c>
      <c r="I218">
        <v>1</v>
      </c>
      <c r="J218" t="s">
        <v>13799</v>
      </c>
      <c r="K218" t="s">
        <v>13851</v>
      </c>
      <c r="L218">
        <v>270107</v>
      </c>
      <c r="M218" t="s">
        <v>13588</v>
      </c>
      <c r="N218">
        <v>270107006</v>
      </c>
      <c r="O218" t="s">
        <v>13613</v>
      </c>
      <c r="P218">
        <v>60202.006995064228</v>
      </c>
      <c r="Q218">
        <v>52186.243187498316</v>
      </c>
      <c r="R218">
        <v>77903.365537619291</v>
      </c>
    </row>
    <row r="219" spans="1:18" x14ac:dyDescent="0.25">
      <c r="A219">
        <v>5</v>
      </c>
      <c r="B219">
        <v>5101</v>
      </c>
      <c r="C219" t="s">
        <v>798</v>
      </c>
      <c r="D219" t="s">
        <v>798</v>
      </c>
      <c r="E219">
        <v>2</v>
      </c>
      <c r="F219" t="s">
        <v>13854</v>
      </c>
      <c r="G219">
        <v>1</v>
      </c>
      <c r="H219" t="s">
        <v>8278</v>
      </c>
      <c r="I219">
        <v>1</v>
      </c>
      <c r="J219" t="s">
        <v>13799</v>
      </c>
      <c r="K219" t="s">
        <v>13852</v>
      </c>
      <c r="L219">
        <v>270107</v>
      </c>
      <c r="M219" t="s">
        <v>13588</v>
      </c>
      <c r="N219">
        <v>270107006</v>
      </c>
      <c r="O219" t="s">
        <v>13613</v>
      </c>
      <c r="P219">
        <v>1545.4515738894518</v>
      </c>
      <c r="Q219">
        <v>1554.8149449245941</v>
      </c>
      <c r="R219">
        <v>4413.2391065141164</v>
      </c>
    </row>
    <row r="220" spans="1:18" x14ac:dyDescent="0.25">
      <c r="A220">
        <v>5</v>
      </c>
      <c r="B220">
        <v>5101</v>
      </c>
      <c r="C220" t="s">
        <v>798</v>
      </c>
      <c r="D220" t="s">
        <v>798</v>
      </c>
      <c r="E220">
        <v>3</v>
      </c>
      <c r="F220" t="s">
        <v>13855</v>
      </c>
      <c r="G220">
        <v>1</v>
      </c>
      <c r="H220" t="s">
        <v>8278</v>
      </c>
      <c r="I220">
        <v>1</v>
      </c>
      <c r="J220" t="s">
        <v>13799</v>
      </c>
      <c r="K220" t="s">
        <v>13851</v>
      </c>
      <c r="L220">
        <v>270107</v>
      </c>
      <c r="M220" t="s">
        <v>13588</v>
      </c>
      <c r="N220">
        <v>270107006</v>
      </c>
      <c r="O220" t="s">
        <v>13613</v>
      </c>
      <c r="P220">
        <v>55648.677802111597</v>
      </c>
      <c r="Q220">
        <v>51601.506561042304</v>
      </c>
      <c r="R220">
        <v>76023.861438210646</v>
      </c>
    </row>
    <row r="221" spans="1:18" x14ac:dyDescent="0.25">
      <c r="A221">
        <v>5</v>
      </c>
      <c r="B221">
        <v>5101</v>
      </c>
      <c r="C221" t="s">
        <v>798</v>
      </c>
      <c r="D221" t="s">
        <v>798</v>
      </c>
      <c r="E221">
        <v>3</v>
      </c>
      <c r="F221" t="s">
        <v>13855</v>
      </c>
      <c r="G221">
        <v>1</v>
      </c>
      <c r="H221" t="s">
        <v>8278</v>
      </c>
      <c r="I221">
        <v>1</v>
      </c>
      <c r="J221" t="s">
        <v>13799</v>
      </c>
      <c r="K221" t="s">
        <v>13852</v>
      </c>
      <c r="L221">
        <v>270107</v>
      </c>
      <c r="M221" t="s">
        <v>13588</v>
      </c>
      <c r="N221">
        <v>270107006</v>
      </c>
      <c r="O221" t="s">
        <v>13613</v>
      </c>
      <c r="P221">
        <v>6098.7807668420883</v>
      </c>
      <c r="Q221">
        <v>2139.5515713806076</v>
      </c>
      <c r="R221">
        <v>6292.7432059227476</v>
      </c>
    </row>
    <row r="222" spans="1:18" x14ac:dyDescent="0.25">
      <c r="A222">
        <v>5</v>
      </c>
      <c r="B222">
        <v>5101</v>
      </c>
      <c r="C222" t="s">
        <v>798</v>
      </c>
      <c r="D222" t="s">
        <v>798</v>
      </c>
      <c r="E222">
        <v>5</v>
      </c>
      <c r="F222" t="s">
        <v>13856</v>
      </c>
      <c r="G222">
        <v>2</v>
      </c>
      <c r="H222" t="s">
        <v>13768</v>
      </c>
      <c r="I222">
        <v>3</v>
      </c>
      <c r="J222" t="s">
        <v>13804</v>
      </c>
      <c r="K222" t="s">
        <v>13853</v>
      </c>
      <c r="L222">
        <v>270107</v>
      </c>
      <c r="M222" t="s">
        <v>13588</v>
      </c>
      <c r="N222">
        <v>270107005</v>
      </c>
      <c r="O222" t="s">
        <v>13608</v>
      </c>
      <c r="P222">
        <v>49762.363939463277</v>
      </c>
      <c r="Q222">
        <v>33804.814827601338</v>
      </c>
      <c r="R222">
        <v>73900.756905734568</v>
      </c>
    </row>
    <row r="223" spans="1:18" x14ac:dyDescent="0.25">
      <c r="A223">
        <v>5</v>
      </c>
      <c r="B223">
        <v>5101</v>
      </c>
      <c r="C223" t="s">
        <v>798</v>
      </c>
      <c r="D223" t="s">
        <v>798</v>
      </c>
      <c r="E223">
        <v>5</v>
      </c>
      <c r="F223" t="s">
        <v>13856</v>
      </c>
      <c r="G223">
        <v>2</v>
      </c>
      <c r="H223" t="s">
        <v>13768</v>
      </c>
      <c r="I223">
        <v>3</v>
      </c>
      <c r="J223" t="s">
        <v>13804</v>
      </c>
      <c r="K223" t="s">
        <v>13857</v>
      </c>
      <c r="L223">
        <v>270107</v>
      </c>
      <c r="M223" t="s">
        <v>13588</v>
      </c>
      <c r="N223">
        <v>270107005</v>
      </c>
      <c r="O223" t="s">
        <v>13608</v>
      </c>
      <c r="P223">
        <v>426.24129702873205</v>
      </c>
      <c r="Q223">
        <v>485.03915923429014</v>
      </c>
      <c r="R223">
        <v>8415.8477383988138</v>
      </c>
    </row>
    <row r="224" spans="1:18" x14ac:dyDescent="0.25">
      <c r="A224">
        <v>5</v>
      </c>
      <c r="B224">
        <v>5102</v>
      </c>
      <c r="C224" t="s">
        <v>798</v>
      </c>
      <c r="D224" t="s">
        <v>1181</v>
      </c>
      <c r="E224">
        <v>1</v>
      </c>
      <c r="F224" t="s">
        <v>13850</v>
      </c>
      <c r="G224">
        <v>1</v>
      </c>
      <c r="H224" t="s">
        <v>8278</v>
      </c>
      <c r="I224">
        <v>1</v>
      </c>
      <c r="J224" t="s">
        <v>13799</v>
      </c>
      <c r="K224" t="s">
        <v>13851</v>
      </c>
      <c r="L224">
        <v>270107</v>
      </c>
      <c r="M224" t="s">
        <v>13588</v>
      </c>
      <c r="N224">
        <v>270107006</v>
      </c>
      <c r="O224" t="s">
        <v>13613</v>
      </c>
      <c r="P224">
        <v>0</v>
      </c>
      <c r="Q224">
        <v>223048.32359827973</v>
      </c>
      <c r="R224">
        <v>0</v>
      </c>
    </row>
    <row r="225" spans="1:18" x14ac:dyDescent="0.25">
      <c r="A225">
        <v>5</v>
      </c>
      <c r="B225">
        <v>5102</v>
      </c>
      <c r="C225" t="s">
        <v>798</v>
      </c>
      <c r="D225" t="s">
        <v>1181</v>
      </c>
      <c r="E225">
        <v>1</v>
      </c>
      <c r="F225" t="s">
        <v>13850</v>
      </c>
      <c r="G225">
        <v>2</v>
      </c>
      <c r="H225" t="s">
        <v>13768</v>
      </c>
      <c r="I225">
        <v>1</v>
      </c>
      <c r="J225" t="s">
        <v>13799</v>
      </c>
      <c r="K225" t="s">
        <v>13853</v>
      </c>
      <c r="L225">
        <v>270107</v>
      </c>
      <c r="M225" t="s">
        <v>13588</v>
      </c>
      <c r="N225">
        <v>270107006</v>
      </c>
      <c r="O225" t="s">
        <v>13613</v>
      </c>
      <c r="P225">
        <v>0</v>
      </c>
      <c r="Q225">
        <v>211269.28633798182</v>
      </c>
      <c r="R225">
        <v>0</v>
      </c>
    </row>
    <row r="226" spans="1:18" x14ac:dyDescent="0.25">
      <c r="A226">
        <v>5</v>
      </c>
      <c r="B226">
        <v>5102</v>
      </c>
      <c r="C226" t="s">
        <v>798</v>
      </c>
      <c r="D226" t="s">
        <v>1181</v>
      </c>
      <c r="E226">
        <v>1</v>
      </c>
      <c r="F226" t="s">
        <v>13850</v>
      </c>
      <c r="G226">
        <v>2</v>
      </c>
      <c r="H226" t="s">
        <v>13768</v>
      </c>
      <c r="I226">
        <v>1</v>
      </c>
      <c r="J226" t="s">
        <v>13799</v>
      </c>
      <c r="K226" t="s">
        <v>13857</v>
      </c>
      <c r="L226">
        <v>270107</v>
      </c>
      <c r="M226" t="s">
        <v>13588</v>
      </c>
      <c r="N226">
        <v>270107006</v>
      </c>
      <c r="O226" t="s">
        <v>13613</v>
      </c>
      <c r="P226">
        <v>0</v>
      </c>
      <c r="Q226">
        <v>11779.037260297911</v>
      </c>
      <c r="R226">
        <v>0</v>
      </c>
    </row>
    <row r="227" spans="1:18" x14ac:dyDescent="0.25">
      <c r="A227">
        <v>5</v>
      </c>
      <c r="B227">
        <v>5102</v>
      </c>
      <c r="C227" t="s">
        <v>798</v>
      </c>
      <c r="D227" t="s">
        <v>1181</v>
      </c>
      <c r="E227">
        <v>2</v>
      </c>
      <c r="F227" t="s">
        <v>13854</v>
      </c>
      <c r="G227">
        <v>1</v>
      </c>
      <c r="H227" t="s">
        <v>8278</v>
      </c>
      <c r="I227">
        <v>1</v>
      </c>
      <c r="J227" t="s">
        <v>13799</v>
      </c>
      <c r="K227" t="s">
        <v>13851</v>
      </c>
      <c r="L227">
        <v>270107</v>
      </c>
      <c r="M227" t="s">
        <v>13588</v>
      </c>
      <c r="N227">
        <v>270107006</v>
      </c>
      <c r="O227" t="s">
        <v>13613</v>
      </c>
      <c r="P227">
        <v>0</v>
      </c>
      <c r="Q227">
        <v>223048.32359827973</v>
      </c>
      <c r="R227">
        <v>0</v>
      </c>
    </row>
    <row r="228" spans="1:18" x14ac:dyDescent="0.25">
      <c r="A228">
        <v>5</v>
      </c>
      <c r="B228">
        <v>5102</v>
      </c>
      <c r="C228" t="s">
        <v>798</v>
      </c>
      <c r="D228" t="s">
        <v>1181</v>
      </c>
      <c r="E228">
        <v>3</v>
      </c>
      <c r="F228" t="s">
        <v>13855</v>
      </c>
      <c r="G228">
        <v>1</v>
      </c>
      <c r="H228" t="s">
        <v>8278</v>
      </c>
      <c r="I228">
        <v>1</v>
      </c>
      <c r="J228" t="s">
        <v>13799</v>
      </c>
      <c r="K228" t="s">
        <v>13851</v>
      </c>
      <c r="L228">
        <v>270107</v>
      </c>
      <c r="M228" t="s">
        <v>13588</v>
      </c>
      <c r="N228">
        <v>270107006</v>
      </c>
      <c r="O228" t="s">
        <v>13613</v>
      </c>
      <c r="P228">
        <v>0</v>
      </c>
      <c r="Q228">
        <v>223048.32359827973</v>
      </c>
      <c r="R228">
        <v>0</v>
      </c>
    </row>
    <row r="229" spans="1:18" x14ac:dyDescent="0.25">
      <c r="A229">
        <v>5</v>
      </c>
      <c r="B229">
        <v>5102</v>
      </c>
      <c r="C229" t="s">
        <v>798</v>
      </c>
      <c r="D229" t="s">
        <v>1181</v>
      </c>
      <c r="E229">
        <v>5</v>
      </c>
      <c r="F229" t="s">
        <v>13856</v>
      </c>
      <c r="G229">
        <v>2</v>
      </c>
      <c r="H229" t="s">
        <v>13768</v>
      </c>
      <c r="I229">
        <v>3</v>
      </c>
      <c r="J229" t="s">
        <v>13804</v>
      </c>
      <c r="K229" t="s">
        <v>13853</v>
      </c>
      <c r="L229">
        <v>270107</v>
      </c>
      <c r="M229" t="s">
        <v>13588</v>
      </c>
      <c r="N229">
        <v>270107005</v>
      </c>
      <c r="O229" t="s">
        <v>13608</v>
      </c>
      <c r="P229">
        <v>0</v>
      </c>
      <c r="Q229">
        <v>190990.63857083317</v>
      </c>
      <c r="R229">
        <v>0</v>
      </c>
    </row>
    <row r="230" spans="1:18" x14ac:dyDescent="0.25">
      <c r="A230">
        <v>5</v>
      </c>
      <c r="B230">
        <v>5103</v>
      </c>
      <c r="C230" t="s">
        <v>798</v>
      </c>
      <c r="D230" t="s">
        <v>1184</v>
      </c>
      <c r="E230">
        <v>1</v>
      </c>
      <c r="F230" t="s">
        <v>13850</v>
      </c>
      <c r="G230">
        <v>1</v>
      </c>
      <c r="H230" t="s">
        <v>8278</v>
      </c>
      <c r="I230">
        <v>1</v>
      </c>
      <c r="J230" t="s">
        <v>13799</v>
      </c>
      <c r="K230" t="s">
        <v>13851</v>
      </c>
      <c r="L230">
        <v>270107</v>
      </c>
      <c r="M230" t="s">
        <v>13588</v>
      </c>
      <c r="N230">
        <v>270107006</v>
      </c>
      <c r="O230" t="s">
        <v>13613</v>
      </c>
      <c r="P230">
        <v>0</v>
      </c>
      <c r="Q230">
        <v>79569.25115335187</v>
      </c>
      <c r="R230">
        <v>155633.25638759483</v>
      </c>
    </row>
    <row r="231" spans="1:18" x14ac:dyDescent="0.25">
      <c r="A231">
        <v>5</v>
      </c>
      <c r="B231">
        <v>5103</v>
      </c>
      <c r="C231" t="s">
        <v>798</v>
      </c>
      <c r="D231" t="s">
        <v>1184</v>
      </c>
      <c r="E231">
        <v>1</v>
      </c>
      <c r="F231" t="s">
        <v>13850</v>
      </c>
      <c r="G231">
        <v>2</v>
      </c>
      <c r="H231" t="s">
        <v>13768</v>
      </c>
      <c r="I231">
        <v>1</v>
      </c>
      <c r="J231" t="s">
        <v>13799</v>
      </c>
      <c r="K231" t="s">
        <v>13853</v>
      </c>
      <c r="L231">
        <v>270107</v>
      </c>
      <c r="M231" t="s">
        <v>13588</v>
      </c>
      <c r="N231">
        <v>270107006</v>
      </c>
      <c r="O231" t="s">
        <v>13613</v>
      </c>
      <c r="P231">
        <v>0</v>
      </c>
      <c r="Q231">
        <v>64594.956557464728</v>
      </c>
      <c r="R231">
        <v>138922.38102786304</v>
      </c>
    </row>
    <row r="232" spans="1:18" x14ac:dyDescent="0.25">
      <c r="A232">
        <v>5</v>
      </c>
      <c r="B232">
        <v>5103</v>
      </c>
      <c r="C232" t="s">
        <v>798</v>
      </c>
      <c r="D232" t="s">
        <v>1184</v>
      </c>
      <c r="E232">
        <v>1</v>
      </c>
      <c r="F232" t="s">
        <v>13850</v>
      </c>
      <c r="G232">
        <v>2</v>
      </c>
      <c r="H232" t="s">
        <v>13768</v>
      </c>
      <c r="I232">
        <v>1</v>
      </c>
      <c r="J232" t="s">
        <v>13799</v>
      </c>
      <c r="K232" t="s">
        <v>13857</v>
      </c>
      <c r="L232">
        <v>270107</v>
      </c>
      <c r="M232" t="s">
        <v>13588</v>
      </c>
      <c r="N232">
        <v>270107006</v>
      </c>
      <c r="O232" t="s">
        <v>13613</v>
      </c>
      <c r="P232">
        <v>0</v>
      </c>
      <c r="Q232">
        <v>14974.29459588715</v>
      </c>
      <c r="R232">
        <v>16710.875359731795</v>
      </c>
    </row>
    <row r="233" spans="1:18" x14ac:dyDescent="0.25">
      <c r="A233">
        <v>5</v>
      </c>
      <c r="B233">
        <v>5103</v>
      </c>
      <c r="C233" t="s">
        <v>798</v>
      </c>
      <c r="D233" t="s">
        <v>1184</v>
      </c>
      <c r="E233">
        <v>2</v>
      </c>
      <c r="F233" t="s">
        <v>13854</v>
      </c>
      <c r="G233">
        <v>1</v>
      </c>
      <c r="H233" t="s">
        <v>8278</v>
      </c>
      <c r="I233">
        <v>1</v>
      </c>
      <c r="J233" t="s">
        <v>13799</v>
      </c>
      <c r="K233" t="s">
        <v>13851</v>
      </c>
      <c r="L233">
        <v>270107</v>
      </c>
      <c r="M233" t="s">
        <v>13588</v>
      </c>
      <c r="N233">
        <v>270107006</v>
      </c>
      <c r="O233" t="s">
        <v>13613</v>
      </c>
      <c r="P233">
        <v>0</v>
      </c>
      <c r="Q233">
        <v>79569.25115335187</v>
      </c>
      <c r="R233">
        <v>155633.25638759483</v>
      </c>
    </row>
    <row r="234" spans="1:18" x14ac:dyDescent="0.25">
      <c r="A234">
        <v>5</v>
      </c>
      <c r="B234">
        <v>5103</v>
      </c>
      <c r="C234" t="s">
        <v>798</v>
      </c>
      <c r="D234" t="s">
        <v>1184</v>
      </c>
      <c r="E234">
        <v>3</v>
      </c>
      <c r="F234" t="s">
        <v>13855</v>
      </c>
      <c r="G234">
        <v>1</v>
      </c>
      <c r="H234" t="s">
        <v>8278</v>
      </c>
      <c r="I234">
        <v>1</v>
      </c>
      <c r="J234" t="s">
        <v>13799</v>
      </c>
      <c r="K234" t="s">
        <v>13851</v>
      </c>
      <c r="L234">
        <v>270107</v>
      </c>
      <c r="M234" t="s">
        <v>13588</v>
      </c>
      <c r="N234">
        <v>270107006</v>
      </c>
      <c r="O234" t="s">
        <v>13613</v>
      </c>
      <c r="P234">
        <v>0</v>
      </c>
      <c r="Q234">
        <v>79569.25115335187</v>
      </c>
      <c r="R234">
        <v>155633.25638759483</v>
      </c>
    </row>
    <row r="235" spans="1:18" x14ac:dyDescent="0.25">
      <c r="A235">
        <v>5</v>
      </c>
      <c r="B235">
        <v>5103</v>
      </c>
      <c r="C235" t="s">
        <v>798</v>
      </c>
      <c r="D235" t="s">
        <v>1184</v>
      </c>
      <c r="E235">
        <v>5</v>
      </c>
      <c r="F235" t="s">
        <v>13856</v>
      </c>
      <c r="G235">
        <v>2</v>
      </c>
      <c r="H235" t="s">
        <v>13768</v>
      </c>
      <c r="I235">
        <v>3</v>
      </c>
      <c r="J235" t="s">
        <v>13804</v>
      </c>
      <c r="K235" t="s">
        <v>13853</v>
      </c>
      <c r="L235">
        <v>270107</v>
      </c>
      <c r="M235" t="s">
        <v>13588</v>
      </c>
      <c r="N235">
        <v>270107005</v>
      </c>
      <c r="O235" t="s">
        <v>13608</v>
      </c>
      <c r="P235">
        <v>0</v>
      </c>
      <c r="Q235">
        <v>38977.525626368057</v>
      </c>
      <c r="R235">
        <v>148731.96949868748</v>
      </c>
    </row>
    <row r="236" spans="1:18" x14ac:dyDescent="0.25">
      <c r="A236">
        <v>5</v>
      </c>
      <c r="B236">
        <v>5103</v>
      </c>
      <c r="C236" t="s">
        <v>798</v>
      </c>
      <c r="D236" t="s">
        <v>1184</v>
      </c>
      <c r="E236">
        <v>5</v>
      </c>
      <c r="F236" t="s">
        <v>13856</v>
      </c>
      <c r="G236">
        <v>2</v>
      </c>
      <c r="H236" t="s">
        <v>13768</v>
      </c>
      <c r="I236">
        <v>3</v>
      </c>
      <c r="J236" t="s">
        <v>13804</v>
      </c>
      <c r="K236" t="s">
        <v>13857</v>
      </c>
      <c r="L236">
        <v>270107</v>
      </c>
      <c r="M236" t="s">
        <v>13588</v>
      </c>
      <c r="N236">
        <v>270107005</v>
      </c>
      <c r="O236" t="s">
        <v>13608</v>
      </c>
      <c r="P236">
        <v>0</v>
      </c>
      <c r="Q236">
        <v>0</v>
      </c>
      <c r="R236">
        <v>6901.2868889073443</v>
      </c>
    </row>
    <row r="237" spans="1:18" x14ac:dyDescent="0.25">
      <c r="A237">
        <v>5</v>
      </c>
      <c r="B237">
        <v>5105</v>
      </c>
      <c r="C237" t="s">
        <v>798</v>
      </c>
      <c r="D237" t="s">
        <v>1190</v>
      </c>
      <c r="E237">
        <v>1</v>
      </c>
      <c r="F237" t="s">
        <v>13850</v>
      </c>
      <c r="G237">
        <v>1</v>
      </c>
      <c r="H237" t="s">
        <v>8278</v>
      </c>
      <c r="I237">
        <v>1</v>
      </c>
      <c r="J237" t="s">
        <v>13799</v>
      </c>
      <c r="K237" t="s">
        <v>13851</v>
      </c>
      <c r="L237">
        <v>270107</v>
      </c>
      <c r="M237" t="s">
        <v>13588</v>
      </c>
      <c r="N237">
        <v>270107006</v>
      </c>
      <c r="O237" t="s">
        <v>13613</v>
      </c>
      <c r="P237">
        <v>0</v>
      </c>
      <c r="Q237">
        <v>165726.45899616179</v>
      </c>
      <c r="R237">
        <v>0</v>
      </c>
    </row>
    <row r="238" spans="1:18" x14ac:dyDescent="0.25">
      <c r="A238">
        <v>5</v>
      </c>
      <c r="B238">
        <v>5105</v>
      </c>
      <c r="C238" t="s">
        <v>798</v>
      </c>
      <c r="D238" t="s">
        <v>1190</v>
      </c>
      <c r="E238">
        <v>1</v>
      </c>
      <c r="F238" t="s">
        <v>13850</v>
      </c>
      <c r="G238">
        <v>2</v>
      </c>
      <c r="H238" t="s">
        <v>13768</v>
      </c>
      <c r="I238">
        <v>1</v>
      </c>
      <c r="J238" t="s">
        <v>13799</v>
      </c>
      <c r="K238" t="s">
        <v>13853</v>
      </c>
      <c r="L238">
        <v>270107</v>
      </c>
      <c r="M238" t="s">
        <v>13588</v>
      </c>
      <c r="N238">
        <v>270107006</v>
      </c>
      <c r="O238" t="s">
        <v>13613</v>
      </c>
      <c r="P238">
        <v>0</v>
      </c>
      <c r="Q238">
        <v>153376.88939716955</v>
      </c>
      <c r="R238">
        <v>0</v>
      </c>
    </row>
    <row r="239" spans="1:18" x14ac:dyDescent="0.25">
      <c r="A239">
        <v>5</v>
      </c>
      <c r="B239">
        <v>5105</v>
      </c>
      <c r="C239" t="s">
        <v>798</v>
      </c>
      <c r="D239" t="s">
        <v>1190</v>
      </c>
      <c r="E239">
        <v>1</v>
      </c>
      <c r="F239" t="s">
        <v>13850</v>
      </c>
      <c r="G239">
        <v>2</v>
      </c>
      <c r="H239" t="s">
        <v>13768</v>
      </c>
      <c r="I239">
        <v>1</v>
      </c>
      <c r="J239" t="s">
        <v>13799</v>
      </c>
      <c r="K239" t="s">
        <v>13857</v>
      </c>
      <c r="L239">
        <v>270107</v>
      </c>
      <c r="M239" t="s">
        <v>13588</v>
      </c>
      <c r="N239">
        <v>270107006</v>
      </c>
      <c r="O239" t="s">
        <v>13613</v>
      </c>
      <c r="P239">
        <v>0</v>
      </c>
      <c r="Q239">
        <v>12349.569598992231</v>
      </c>
      <c r="R239">
        <v>0</v>
      </c>
    </row>
    <row r="240" spans="1:18" x14ac:dyDescent="0.25">
      <c r="A240">
        <v>5</v>
      </c>
      <c r="B240">
        <v>5105</v>
      </c>
      <c r="C240" t="s">
        <v>798</v>
      </c>
      <c r="D240" t="s">
        <v>1190</v>
      </c>
      <c r="E240">
        <v>2</v>
      </c>
      <c r="F240" t="s">
        <v>13854</v>
      </c>
      <c r="G240">
        <v>1</v>
      </c>
      <c r="H240" t="s">
        <v>8278</v>
      </c>
      <c r="I240">
        <v>1</v>
      </c>
      <c r="J240" t="s">
        <v>13799</v>
      </c>
      <c r="K240" t="s">
        <v>13851</v>
      </c>
      <c r="L240">
        <v>270107</v>
      </c>
      <c r="M240" t="s">
        <v>13588</v>
      </c>
      <c r="N240">
        <v>270107006</v>
      </c>
      <c r="O240" t="s">
        <v>13613</v>
      </c>
      <c r="P240">
        <v>0</v>
      </c>
      <c r="Q240">
        <v>165726.45899616179</v>
      </c>
      <c r="R240">
        <v>0</v>
      </c>
    </row>
    <row r="241" spans="1:18" x14ac:dyDescent="0.25">
      <c r="A241">
        <v>5</v>
      </c>
      <c r="B241">
        <v>5105</v>
      </c>
      <c r="C241" t="s">
        <v>798</v>
      </c>
      <c r="D241" t="s">
        <v>1190</v>
      </c>
      <c r="E241">
        <v>3</v>
      </c>
      <c r="F241" t="s">
        <v>13855</v>
      </c>
      <c r="G241">
        <v>1</v>
      </c>
      <c r="H241" t="s">
        <v>8278</v>
      </c>
      <c r="I241">
        <v>1</v>
      </c>
      <c r="J241" t="s">
        <v>13799</v>
      </c>
      <c r="K241" t="s">
        <v>13851</v>
      </c>
      <c r="L241">
        <v>270107</v>
      </c>
      <c r="M241" t="s">
        <v>13588</v>
      </c>
      <c r="N241">
        <v>270107006</v>
      </c>
      <c r="O241" t="s">
        <v>13613</v>
      </c>
      <c r="P241">
        <v>0</v>
      </c>
      <c r="Q241">
        <v>165726.45899616179</v>
      </c>
      <c r="R241">
        <v>0</v>
      </c>
    </row>
    <row r="242" spans="1:18" x14ac:dyDescent="0.25">
      <c r="A242">
        <v>5</v>
      </c>
      <c r="B242">
        <v>5105</v>
      </c>
      <c r="C242" t="s">
        <v>798</v>
      </c>
      <c r="D242" t="s">
        <v>1190</v>
      </c>
      <c r="E242">
        <v>5</v>
      </c>
      <c r="F242" t="s">
        <v>13856</v>
      </c>
      <c r="G242">
        <v>2</v>
      </c>
      <c r="H242" t="s">
        <v>13768</v>
      </c>
      <c r="I242">
        <v>3</v>
      </c>
      <c r="J242" t="s">
        <v>13804</v>
      </c>
      <c r="K242" t="s">
        <v>13853</v>
      </c>
      <c r="L242">
        <v>270107</v>
      </c>
      <c r="M242" t="s">
        <v>13588</v>
      </c>
      <c r="N242">
        <v>270107005</v>
      </c>
      <c r="O242" t="s">
        <v>13608</v>
      </c>
      <c r="P242">
        <v>0</v>
      </c>
      <c r="Q242">
        <v>111257.73372605082</v>
      </c>
      <c r="R242">
        <v>0</v>
      </c>
    </row>
    <row r="243" spans="1:18" x14ac:dyDescent="0.25">
      <c r="A243">
        <v>5</v>
      </c>
      <c r="B243">
        <v>5107</v>
      </c>
      <c r="C243" t="s">
        <v>798</v>
      </c>
      <c r="D243" t="s">
        <v>1193</v>
      </c>
      <c r="E243">
        <v>1</v>
      </c>
      <c r="F243" t="s">
        <v>13850</v>
      </c>
      <c r="G243">
        <v>1</v>
      </c>
      <c r="H243" t="s">
        <v>8278</v>
      </c>
      <c r="I243">
        <v>1</v>
      </c>
      <c r="J243" t="s">
        <v>13799</v>
      </c>
      <c r="K243" t="s">
        <v>13851</v>
      </c>
      <c r="L243">
        <v>270107</v>
      </c>
      <c r="M243" t="s">
        <v>13588</v>
      </c>
      <c r="N243">
        <v>270107006</v>
      </c>
      <c r="O243" t="s">
        <v>13613</v>
      </c>
      <c r="P243">
        <v>0</v>
      </c>
      <c r="Q243">
        <v>85076.622983416761</v>
      </c>
      <c r="R243">
        <v>0</v>
      </c>
    </row>
    <row r="244" spans="1:18" x14ac:dyDescent="0.25">
      <c r="A244">
        <v>5</v>
      </c>
      <c r="B244">
        <v>5107</v>
      </c>
      <c r="C244" t="s">
        <v>798</v>
      </c>
      <c r="D244" t="s">
        <v>1193</v>
      </c>
      <c r="E244">
        <v>1</v>
      </c>
      <c r="F244" t="s">
        <v>13850</v>
      </c>
      <c r="G244">
        <v>2</v>
      </c>
      <c r="H244" t="s">
        <v>13768</v>
      </c>
      <c r="I244">
        <v>1</v>
      </c>
      <c r="J244" t="s">
        <v>13799</v>
      </c>
      <c r="K244" t="s">
        <v>13853</v>
      </c>
      <c r="L244">
        <v>270107</v>
      </c>
      <c r="M244" t="s">
        <v>13588</v>
      </c>
      <c r="N244">
        <v>270107006</v>
      </c>
      <c r="O244" t="s">
        <v>13613</v>
      </c>
      <c r="P244">
        <v>0</v>
      </c>
      <c r="Q244">
        <v>85076.622983416761</v>
      </c>
      <c r="R244">
        <v>0</v>
      </c>
    </row>
    <row r="245" spans="1:18" x14ac:dyDescent="0.25">
      <c r="A245">
        <v>5</v>
      </c>
      <c r="B245">
        <v>5107</v>
      </c>
      <c r="C245" t="s">
        <v>798</v>
      </c>
      <c r="D245" t="s">
        <v>1193</v>
      </c>
      <c r="E245">
        <v>2</v>
      </c>
      <c r="F245" t="s">
        <v>13854</v>
      </c>
      <c r="G245">
        <v>1</v>
      </c>
      <c r="H245" t="s">
        <v>8278</v>
      </c>
      <c r="I245">
        <v>1</v>
      </c>
      <c r="J245" t="s">
        <v>13799</v>
      </c>
      <c r="K245" t="s">
        <v>13851</v>
      </c>
      <c r="L245">
        <v>270107</v>
      </c>
      <c r="M245" t="s">
        <v>13588</v>
      </c>
      <c r="N245">
        <v>270107006</v>
      </c>
      <c r="O245" t="s">
        <v>13613</v>
      </c>
      <c r="P245">
        <v>0</v>
      </c>
      <c r="Q245">
        <v>85076.622983416761</v>
      </c>
      <c r="R245">
        <v>0</v>
      </c>
    </row>
    <row r="246" spans="1:18" x14ac:dyDescent="0.25">
      <c r="A246">
        <v>5</v>
      </c>
      <c r="B246">
        <v>5107</v>
      </c>
      <c r="C246" t="s">
        <v>798</v>
      </c>
      <c r="D246" t="s">
        <v>1193</v>
      </c>
      <c r="E246">
        <v>3</v>
      </c>
      <c r="F246" t="s">
        <v>13855</v>
      </c>
      <c r="G246">
        <v>1</v>
      </c>
      <c r="H246" t="s">
        <v>8278</v>
      </c>
      <c r="I246">
        <v>1</v>
      </c>
      <c r="J246" t="s">
        <v>13799</v>
      </c>
      <c r="K246" t="s">
        <v>13851</v>
      </c>
      <c r="L246">
        <v>270107</v>
      </c>
      <c r="M246" t="s">
        <v>13588</v>
      </c>
      <c r="N246">
        <v>270107006</v>
      </c>
      <c r="O246" t="s">
        <v>13613</v>
      </c>
      <c r="P246">
        <v>0</v>
      </c>
      <c r="Q246">
        <v>85076.622983416761</v>
      </c>
      <c r="R246">
        <v>0</v>
      </c>
    </row>
    <row r="247" spans="1:18" x14ac:dyDescent="0.25">
      <c r="A247">
        <v>5</v>
      </c>
      <c r="B247">
        <v>5107</v>
      </c>
      <c r="C247" t="s">
        <v>798</v>
      </c>
      <c r="D247" t="s">
        <v>1193</v>
      </c>
      <c r="E247">
        <v>5</v>
      </c>
      <c r="F247" t="s">
        <v>13856</v>
      </c>
      <c r="G247">
        <v>2</v>
      </c>
      <c r="H247" t="s">
        <v>13768</v>
      </c>
      <c r="I247">
        <v>3</v>
      </c>
      <c r="J247" t="s">
        <v>13804</v>
      </c>
      <c r="K247" t="s">
        <v>13853</v>
      </c>
      <c r="L247">
        <v>270107</v>
      </c>
      <c r="M247" t="s">
        <v>13588</v>
      </c>
      <c r="N247">
        <v>270107005</v>
      </c>
      <c r="O247" t="s">
        <v>13608</v>
      </c>
      <c r="P247">
        <v>0</v>
      </c>
      <c r="Q247">
        <v>60331.009333738963</v>
      </c>
      <c r="R247">
        <v>0</v>
      </c>
    </row>
    <row r="248" spans="1:18" x14ac:dyDescent="0.25">
      <c r="A248">
        <v>5</v>
      </c>
      <c r="B248">
        <v>5109</v>
      </c>
      <c r="C248" t="s">
        <v>798</v>
      </c>
      <c r="D248" t="s">
        <v>1196</v>
      </c>
      <c r="E248">
        <v>1</v>
      </c>
      <c r="F248" t="s">
        <v>13850</v>
      </c>
      <c r="G248">
        <v>1</v>
      </c>
      <c r="H248" t="s">
        <v>8278</v>
      </c>
      <c r="I248">
        <v>1</v>
      </c>
      <c r="J248" t="s">
        <v>13799</v>
      </c>
      <c r="K248" t="s">
        <v>13851</v>
      </c>
      <c r="L248">
        <v>270107</v>
      </c>
      <c r="M248" t="s">
        <v>13588</v>
      </c>
      <c r="N248">
        <v>270107006</v>
      </c>
      <c r="O248" t="s">
        <v>13613</v>
      </c>
      <c r="P248">
        <v>55557.700294219147</v>
      </c>
      <c r="Q248">
        <v>55749.145486641231</v>
      </c>
      <c r="R248">
        <v>54620.277457038268</v>
      </c>
    </row>
    <row r="249" spans="1:18" x14ac:dyDescent="0.25">
      <c r="A249">
        <v>5</v>
      </c>
      <c r="B249">
        <v>5109</v>
      </c>
      <c r="C249" t="s">
        <v>798</v>
      </c>
      <c r="D249" t="s">
        <v>1196</v>
      </c>
      <c r="E249">
        <v>1</v>
      </c>
      <c r="F249" t="s">
        <v>13850</v>
      </c>
      <c r="G249">
        <v>1</v>
      </c>
      <c r="H249" t="s">
        <v>8278</v>
      </c>
      <c r="I249">
        <v>1</v>
      </c>
      <c r="J249" t="s">
        <v>13799</v>
      </c>
      <c r="K249" t="s">
        <v>13852</v>
      </c>
      <c r="L249">
        <v>270107</v>
      </c>
      <c r="M249" t="s">
        <v>13588</v>
      </c>
      <c r="N249">
        <v>270107006</v>
      </c>
      <c r="O249" t="s">
        <v>13613</v>
      </c>
      <c r="P249">
        <v>3957.0428343306367</v>
      </c>
      <c r="Q249">
        <v>1358.5517310074206</v>
      </c>
      <c r="R249">
        <v>868.12668625344304</v>
      </c>
    </row>
    <row r="250" spans="1:18" x14ac:dyDescent="0.25">
      <c r="A250">
        <v>5</v>
      </c>
      <c r="B250">
        <v>5109</v>
      </c>
      <c r="C250" t="s">
        <v>798</v>
      </c>
      <c r="D250" t="s">
        <v>1196</v>
      </c>
      <c r="E250">
        <v>1</v>
      </c>
      <c r="F250" t="s">
        <v>13850</v>
      </c>
      <c r="G250">
        <v>2</v>
      </c>
      <c r="H250" t="s">
        <v>13768</v>
      </c>
      <c r="I250">
        <v>1</v>
      </c>
      <c r="J250" t="s">
        <v>13799</v>
      </c>
      <c r="K250" t="s">
        <v>13853</v>
      </c>
      <c r="L250">
        <v>270107</v>
      </c>
      <c r="M250" t="s">
        <v>13588</v>
      </c>
      <c r="N250">
        <v>270107006</v>
      </c>
      <c r="O250" t="s">
        <v>13613</v>
      </c>
      <c r="P250">
        <v>55150.004971894174</v>
      </c>
      <c r="Q250">
        <v>53119.556870380315</v>
      </c>
      <c r="R250">
        <v>47689.05813678095</v>
      </c>
    </row>
    <row r="251" spans="1:18" x14ac:dyDescent="0.25">
      <c r="A251">
        <v>5</v>
      </c>
      <c r="B251">
        <v>5109</v>
      </c>
      <c r="C251" t="s">
        <v>798</v>
      </c>
      <c r="D251" t="s">
        <v>1196</v>
      </c>
      <c r="E251">
        <v>1</v>
      </c>
      <c r="F251" t="s">
        <v>13850</v>
      </c>
      <c r="G251">
        <v>2</v>
      </c>
      <c r="H251" t="s">
        <v>13768</v>
      </c>
      <c r="I251">
        <v>1</v>
      </c>
      <c r="J251" t="s">
        <v>13799</v>
      </c>
      <c r="K251" t="s">
        <v>13857</v>
      </c>
      <c r="L251">
        <v>270107</v>
      </c>
      <c r="M251" t="s">
        <v>13588</v>
      </c>
      <c r="N251">
        <v>270107006</v>
      </c>
      <c r="O251" t="s">
        <v>13613</v>
      </c>
      <c r="P251">
        <v>4364.7381566556114</v>
      </c>
      <c r="Q251">
        <v>3988.1403472683401</v>
      </c>
      <c r="R251">
        <v>7799.3460065107574</v>
      </c>
    </row>
    <row r="252" spans="1:18" x14ac:dyDescent="0.25">
      <c r="A252">
        <v>5</v>
      </c>
      <c r="B252">
        <v>5109</v>
      </c>
      <c r="C252" t="s">
        <v>798</v>
      </c>
      <c r="D252" t="s">
        <v>1196</v>
      </c>
      <c r="E252">
        <v>2</v>
      </c>
      <c r="F252" t="s">
        <v>13854</v>
      </c>
      <c r="G252">
        <v>1</v>
      </c>
      <c r="H252" t="s">
        <v>8278</v>
      </c>
      <c r="I252">
        <v>1</v>
      </c>
      <c r="J252" t="s">
        <v>13799</v>
      </c>
      <c r="K252" t="s">
        <v>13851</v>
      </c>
      <c r="L252">
        <v>270107</v>
      </c>
      <c r="M252" t="s">
        <v>13588</v>
      </c>
      <c r="N252">
        <v>270107006</v>
      </c>
      <c r="O252" t="s">
        <v>13613</v>
      </c>
      <c r="P252">
        <v>57857.055117833894</v>
      </c>
      <c r="Q252">
        <v>56172.958488654862</v>
      </c>
      <c r="R252">
        <v>54620.277457038268</v>
      </c>
    </row>
    <row r="253" spans="1:18" x14ac:dyDescent="0.25">
      <c r="A253">
        <v>5</v>
      </c>
      <c r="B253">
        <v>5109</v>
      </c>
      <c r="C253" t="s">
        <v>798</v>
      </c>
      <c r="D253" t="s">
        <v>1196</v>
      </c>
      <c r="E253">
        <v>2</v>
      </c>
      <c r="F253" t="s">
        <v>13854</v>
      </c>
      <c r="G253">
        <v>1</v>
      </c>
      <c r="H253" t="s">
        <v>8278</v>
      </c>
      <c r="I253">
        <v>1</v>
      </c>
      <c r="J253" t="s">
        <v>13799</v>
      </c>
      <c r="K253" t="s">
        <v>13852</v>
      </c>
      <c r="L253">
        <v>270107</v>
      </c>
      <c r="M253" t="s">
        <v>13588</v>
      </c>
      <c r="N253">
        <v>270107006</v>
      </c>
      <c r="O253" t="s">
        <v>13613</v>
      </c>
      <c r="P253">
        <v>1657.6880107158943</v>
      </c>
      <c r="Q253">
        <v>934.73872899380342</v>
      </c>
      <c r="R253">
        <v>868.12668625344304</v>
      </c>
    </row>
    <row r="254" spans="1:18" x14ac:dyDescent="0.25">
      <c r="A254">
        <v>5</v>
      </c>
      <c r="B254">
        <v>5109</v>
      </c>
      <c r="C254" t="s">
        <v>798</v>
      </c>
      <c r="D254" t="s">
        <v>1196</v>
      </c>
      <c r="E254">
        <v>3</v>
      </c>
      <c r="F254" t="s">
        <v>13855</v>
      </c>
      <c r="G254">
        <v>1</v>
      </c>
      <c r="H254" t="s">
        <v>8278</v>
      </c>
      <c r="I254">
        <v>1</v>
      </c>
      <c r="J254" t="s">
        <v>13799</v>
      </c>
      <c r="K254" t="s">
        <v>13851</v>
      </c>
      <c r="L254">
        <v>270107</v>
      </c>
      <c r="M254" t="s">
        <v>13588</v>
      </c>
      <c r="N254">
        <v>270107006</v>
      </c>
      <c r="O254" t="s">
        <v>13613</v>
      </c>
      <c r="P254">
        <v>55557.700294219147</v>
      </c>
      <c r="Q254">
        <v>55749.145486641231</v>
      </c>
      <c r="R254">
        <v>54620.277457038268</v>
      </c>
    </row>
    <row r="255" spans="1:18" x14ac:dyDescent="0.25">
      <c r="A255">
        <v>5</v>
      </c>
      <c r="B255">
        <v>5109</v>
      </c>
      <c r="C255" t="s">
        <v>798</v>
      </c>
      <c r="D255" t="s">
        <v>1196</v>
      </c>
      <c r="E255">
        <v>3</v>
      </c>
      <c r="F255" t="s">
        <v>13855</v>
      </c>
      <c r="G255">
        <v>1</v>
      </c>
      <c r="H255" t="s">
        <v>8278</v>
      </c>
      <c r="I255">
        <v>1</v>
      </c>
      <c r="J255" t="s">
        <v>13799</v>
      </c>
      <c r="K255" t="s">
        <v>13852</v>
      </c>
      <c r="L255">
        <v>270107</v>
      </c>
      <c r="M255" t="s">
        <v>13588</v>
      </c>
      <c r="N255">
        <v>270107006</v>
      </c>
      <c r="O255" t="s">
        <v>13613</v>
      </c>
      <c r="P255">
        <v>3957.0428343306367</v>
      </c>
      <c r="Q255">
        <v>1358.5517310074206</v>
      </c>
      <c r="R255">
        <v>868.12668625344304</v>
      </c>
    </row>
    <row r="256" spans="1:18" x14ac:dyDescent="0.25">
      <c r="A256">
        <v>5</v>
      </c>
      <c r="B256">
        <v>5109</v>
      </c>
      <c r="C256" t="s">
        <v>798</v>
      </c>
      <c r="D256" t="s">
        <v>1196</v>
      </c>
      <c r="E256">
        <v>5</v>
      </c>
      <c r="F256" t="s">
        <v>13856</v>
      </c>
      <c r="G256">
        <v>2</v>
      </c>
      <c r="H256" t="s">
        <v>13768</v>
      </c>
      <c r="I256">
        <v>3</v>
      </c>
      <c r="J256" t="s">
        <v>13804</v>
      </c>
      <c r="K256" t="s">
        <v>13853</v>
      </c>
      <c r="L256">
        <v>270107</v>
      </c>
      <c r="M256" t="s">
        <v>13588</v>
      </c>
      <c r="N256">
        <v>270107005</v>
      </c>
      <c r="O256" t="s">
        <v>13608</v>
      </c>
      <c r="P256">
        <v>44771.614578763576</v>
      </c>
      <c r="Q256">
        <v>34799.763071430483</v>
      </c>
      <c r="R256">
        <v>49392.783089226425</v>
      </c>
    </row>
    <row r="257" spans="1:18" x14ac:dyDescent="0.25">
      <c r="A257">
        <v>5</v>
      </c>
      <c r="B257">
        <v>5109</v>
      </c>
      <c r="C257" t="s">
        <v>798</v>
      </c>
      <c r="D257" t="s">
        <v>1196</v>
      </c>
      <c r="E257">
        <v>5</v>
      </c>
      <c r="F257" t="s">
        <v>13856</v>
      </c>
      <c r="G257">
        <v>2</v>
      </c>
      <c r="H257" t="s">
        <v>13768</v>
      </c>
      <c r="I257">
        <v>3</v>
      </c>
      <c r="J257" t="s">
        <v>13804</v>
      </c>
      <c r="K257" t="s">
        <v>13857</v>
      </c>
      <c r="L257">
        <v>270107</v>
      </c>
      <c r="M257" t="s">
        <v>13588</v>
      </c>
      <c r="N257">
        <v>270107005</v>
      </c>
      <c r="O257" t="s">
        <v>13608</v>
      </c>
      <c r="P257">
        <v>728.23626441118154</v>
      </c>
      <c r="Q257">
        <v>2436.7457404970073</v>
      </c>
      <c r="R257">
        <v>6095.6210540652746</v>
      </c>
    </row>
    <row r="258" spans="1:18" x14ac:dyDescent="0.25">
      <c r="A258">
        <v>5</v>
      </c>
      <c r="B258">
        <v>5301</v>
      </c>
      <c r="C258" t="s">
        <v>798</v>
      </c>
      <c r="D258" t="s">
        <v>1202</v>
      </c>
      <c r="E258">
        <v>1</v>
      </c>
      <c r="F258" t="s">
        <v>13850</v>
      </c>
      <c r="G258">
        <v>1</v>
      </c>
      <c r="H258" t="s">
        <v>8278</v>
      </c>
      <c r="I258">
        <v>1</v>
      </c>
      <c r="J258" t="s">
        <v>13799</v>
      </c>
      <c r="K258" t="s">
        <v>13851</v>
      </c>
      <c r="L258">
        <v>270107</v>
      </c>
      <c r="M258" t="s">
        <v>13588</v>
      </c>
      <c r="N258">
        <v>270107006</v>
      </c>
      <c r="O258" t="s">
        <v>13613</v>
      </c>
      <c r="P258">
        <v>53323.869642695339</v>
      </c>
      <c r="Q258">
        <v>10578.238898388081</v>
      </c>
      <c r="R258">
        <v>79608.773054874837</v>
      </c>
    </row>
    <row r="259" spans="1:18" x14ac:dyDescent="0.25">
      <c r="A259">
        <v>5</v>
      </c>
      <c r="B259">
        <v>5301</v>
      </c>
      <c r="C259" t="s">
        <v>798</v>
      </c>
      <c r="D259" t="s">
        <v>1202</v>
      </c>
      <c r="E259">
        <v>1</v>
      </c>
      <c r="F259" t="s">
        <v>13850</v>
      </c>
      <c r="G259">
        <v>1</v>
      </c>
      <c r="H259" t="s">
        <v>8278</v>
      </c>
      <c r="I259">
        <v>1</v>
      </c>
      <c r="J259" t="s">
        <v>13799</v>
      </c>
      <c r="K259" t="s">
        <v>13852</v>
      </c>
      <c r="L259">
        <v>270107</v>
      </c>
      <c r="M259" t="s">
        <v>13588</v>
      </c>
      <c r="N259">
        <v>270107006</v>
      </c>
      <c r="O259" t="s">
        <v>13613</v>
      </c>
      <c r="P259">
        <v>2869.310459391706</v>
      </c>
      <c r="Q259">
        <v>2240.1989429890332</v>
      </c>
      <c r="R259">
        <v>0</v>
      </c>
    </row>
    <row r="260" spans="1:18" x14ac:dyDescent="0.25">
      <c r="A260">
        <v>5</v>
      </c>
      <c r="B260">
        <v>5301</v>
      </c>
      <c r="C260" t="s">
        <v>798</v>
      </c>
      <c r="D260" t="s">
        <v>1202</v>
      </c>
      <c r="E260">
        <v>1</v>
      </c>
      <c r="F260" t="s">
        <v>13850</v>
      </c>
      <c r="G260">
        <v>2</v>
      </c>
      <c r="H260" t="s">
        <v>13768</v>
      </c>
      <c r="I260">
        <v>1</v>
      </c>
      <c r="J260" t="s">
        <v>13799</v>
      </c>
      <c r="K260" t="s">
        <v>13853</v>
      </c>
      <c r="L260">
        <v>270107</v>
      </c>
      <c r="M260" t="s">
        <v>13588</v>
      </c>
      <c r="N260">
        <v>270107006</v>
      </c>
      <c r="O260" t="s">
        <v>13613</v>
      </c>
      <c r="P260">
        <v>48125.887220997312</v>
      </c>
      <c r="Q260">
        <v>8338.0399553990483</v>
      </c>
      <c r="R260">
        <v>77027.983707070904</v>
      </c>
    </row>
    <row r="261" spans="1:18" x14ac:dyDescent="0.25">
      <c r="A261">
        <v>5</v>
      </c>
      <c r="B261">
        <v>5301</v>
      </c>
      <c r="C261" t="s">
        <v>798</v>
      </c>
      <c r="D261" t="s">
        <v>1202</v>
      </c>
      <c r="E261">
        <v>1</v>
      </c>
      <c r="F261" t="s">
        <v>13850</v>
      </c>
      <c r="G261">
        <v>2</v>
      </c>
      <c r="H261" t="s">
        <v>13768</v>
      </c>
      <c r="I261">
        <v>1</v>
      </c>
      <c r="J261" t="s">
        <v>13799</v>
      </c>
      <c r="K261" t="s">
        <v>13857</v>
      </c>
      <c r="L261">
        <v>270107</v>
      </c>
      <c r="M261" t="s">
        <v>13588</v>
      </c>
      <c r="N261">
        <v>270107006</v>
      </c>
      <c r="O261" t="s">
        <v>13613</v>
      </c>
      <c r="P261">
        <v>8067.2928810897338</v>
      </c>
      <c r="Q261">
        <v>4480.3978859780664</v>
      </c>
      <c r="R261">
        <v>2580.7893478039259</v>
      </c>
    </row>
    <row r="262" spans="1:18" x14ac:dyDescent="0.25">
      <c r="A262">
        <v>5</v>
      </c>
      <c r="B262">
        <v>5301</v>
      </c>
      <c r="C262" t="s">
        <v>798</v>
      </c>
      <c r="D262" t="s">
        <v>1202</v>
      </c>
      <c r="E262">
        <v>2</v>
      </c>
      <c r="F262" t="s">
        <v>13854</v>
      </c>
      <c r="G262">
        <v>1</v>
      </c>
      <c r="H262" t="s">
        <v>8278</v>
      </c>
      <c r="I262">
        <v>1</v>
      </c>
      <c r="J262" t="s">
        <v>13799</v>
      </c>
      <c r="K262" t="s">
        <v>13851</v>
      </c>
      <c r="L262">
        <v>270107</v>
      </c>
      <c r="M262" t="s">
        <v>13588</v>
      </c>
      <c r="N262">
        <v>270107006</v>
      </c>
      <c r="O262" t="s">
        <v>13613</v>
      </c>
      <c r="P262">
        <v>54758.524872391194</v>
      </c>
      <c r="Q262">
        <v>10578.238898388081</v>
      </c>
      <c r="R262">
        <v>79608.773054874837</v>
      </c>
    </row>
    <row r="263" spans="1:18" x14ac:dyDescent="0.25">
      <c r="A263">
        <v>5</v>
      </c>
      <c r="B263">
        <v>5301</v>
      </c>
      <c r="C263" t="s">
        <v>798</v>
      </c>
      <c r="D263" t="s">
        <v>1202</v>
      </c>
      <c r="E263">
        <v>2</v>
      </c>
      <c r="F263" t="s">
        <v>13854</v>
      </c>
      <c r="G263">
        <v>1</v>
      </c>
      <c r="H263" t="s">
        <v>8278</v>
      </c>
      <c r="I263">
        <v>1</v>
      </c>
      <c r="J263" t="s">
        <v>13799</v>
      </c>
      <c r="K263" t="s">
        <v>13852</v>
      </c>
      <c r="L263">
        <v>270107</v>
      </c>
      <c r="M263" t="s">
        <v>13588</v>
      </c>
      <c r="N263">
        <v>270107006</v>
      </c>
      <c r="O263" t="s">
        <v>13613</v>
      </c>
      <c r="P263">
        <v>1434.655229695853</v>
      </c>
      <c r="Q263">
        <v>2240.1989429890332</v>
      </c>
      <c r="R263">
        <v>0</v>
      </c>
    </row>
    <row r="264" spans="1:18" x14ac:dyDescent="0.25">
      <c r="A264">
        <v>5</v>
      </c>
      <c r="B264">
        <v>5301</v>
      </c>
      <c r="C264" t="s">
        <v>798</v>
      </c>
      <c r="D264" t="s">
        <v>1202</v>
      </c>
      <c r="E264">
        <v>3</v>
      </c>
      <c r="F264" t="s">
        <v>13855</v>
      </c>
      <c r="G264">
        <v>1</v>
      </c>
      <c r="H264" t="s">
        <v>8278</v>
      </c>
      <c r="I264">
        <v>1</v>
      </c>
      <c r="J264" t="s">
        <v>13799</v>
      </c>
      <c r="K264" t="s">
        <v>13851</v>
      </c>
      <c r="L264">
        <v>270107</v>
      </c>
      <c r="M264" t="s">
        <v>13588</v>
      </c>
      <c r="N264">
        <v>270107006</v>
      </c>
      <c r="O264" t="s">
        <v>13613</v>
      </c>
      <c r="P264">
        <v>53323.869642695339</v>
      </c>
      <c r="Q264">
        <v>10578.238898388081</v>
      </c>
      <c r="R264">
        <v>79608.773054874837</v>
      </c>
    </row>
    <row r="265" spans="1:18" x14ac:dyDescent="0.25">
      <c r="A265">
        <v>5</v>
      </c>
      <c r="B265">
        <v>5301</v>
      </c>
      <c r="C265" t="s">
        <v>798</v>
      </c>
      <c r="D265" t="s">
        <v>1202</v>
      </c>
      <c r="E265">
        <v>3</v>
      </c>
      <c r="F265" t="s">
        <v>13855</v>
      </c>
      <c r="G265">
        <v>1</v>
      </c>
      <c r="H265" t="s">
        <v>8278</v>
      </c>
      <c r="I265">
        <v>1</v>
      </c>
      <c r="J265" t="s">
        <v>13799</v>
      </c>
      <c r="K265" t="s">
        <v>13852</v>
      </c>
      <c r="L265">
        <v>270107</v>
      </c>
      <c r="M265" t="s">
        <v>13588</v>
      </c>
      <c r="N265">
        <v>270107006</v>
      </c>
      <c r="O265" t="s">
        <v>13613</v>
      </c>
      <c r="P265">
        <v>2869.310459391706</v>
      </c>
      <c r="Q265">
        <v>2240.1989429890332</v>
      </c>
      <c r="R265">
        <v>0</v>
      </c>
    </row>
    <row r="266" spans="1:18" x14ac:dyDescent="0.25">
      <c r="A266">
        <v>5</v>
      </c>
      <c r="B266">
        <v>5301</v>
      </c>
      <c r="C266" t="s">
        <v>798</v>
      </c>
      <c r="D266" t="s">
        <v>1202</v>
      </c>
      <c r="E266">
        <v>5</v>
      </c>
      <c r="F266" t="s">
        <v>13856</v>
      </c>
      <c r="G266">
        <v>2</v>
      </c>
      <c r="H266" t="s">
        <v>13768</v>
      </c>
      <c r="I266">
        <v>3</v>
      </c>
      <c r="J266" t="s">
        <v>13804</v>
      </c>
      <c r="K266" t="s">
        <v>13853</v>
      </c>
      <c r="L266">
        <v>270107</v>
      </c>
      <c r="M266" t="s">
        <v>13588</v>
      </c>
      <c r="N266">
        <v>270107005</v>
      </c>
      <c r="O266" t="s">
        <v>13608</v>
      </c>
      <c r="P266">
        <v>47168.443625600288</v>
      </c>
      <c r="Q266">
        <v>9359.4980865918988</v>
      </c>
      <c r="R266">
        <v>60040.521974511939</v>
      </c>
    </row>
    <row r="267" spans="1:18" x14ac:dyDescent="0.25">
      <c r="A267">
        <v>5</v>
      </c>
      <c r="B267">
        <v>5301</v>
      </c>
      <c r="C267" t="s">
        <v>798</v>
      </c>
      <c r="D267" t="s">
        <v>1202</v>
      </c>
      <c r="E267">
        <v>5</v>
      </c>
      <c r="F267" t="s">
        <v>13856</v>
      </c>
      <c r="G267">
        <v>2</v>
      </c>
      <c r="H267" t="s">
        <v>13768</v>
      </c>
      <c r="I267">
        <v>3</v>
      </c>
      <c r="J267" t="s">
        <v>13804</v>
      </c>
      <c r="K267" t="s">
        <v>13857</v>
      </c>
      <c r="L267">
        <v>270107</v>
      </c>
      <c r="M267" t="s">
        <v>13588</v>
      </c>
      <c r="N267">
        <v>270107005</v>
      </c>
      <c r="O267" t="s">
        <v>13608</v>
      </c>
      <c r="P267">
        <v>0</v>
      </c>
      <c r="Q267">
        <v>0</v>
      </c>
      <c r="R267">
        <v>19568.251080362894</v>
      </c>
    </row>
    <row r="268" spans="1:18" x14ac:dyDescent="0.25">
      <c r="A268">
        <v>5</v>
      </c>
      <c r="B268">
        <v>5302</v>
      </c>
      <c r="C268" t="s">
        <v>798</v>
      </c>
      <c r="D268" t="s">
        <v>1205</v>
      </c>
      <c r="E268">
        <v>1</v>
      </c>
      <c r="F268" t="s">
        <v>13850</v>
      </c>
      <c r="G268">
        <v>1</v>
      </c>
      <c r="H268" t="s">
        <v>8278</v>
      </c>
      <c r="I268">
        <v>1</v>
      </c>
      <c r="J268" t="s">
        <v>13799</v>
      </c>
      <c r="K268" t="s">
        <v>13851</v>
      </c>
      <c r="L268">
        <v>270107</v>
      </c>
      <c r="M268" t="s">
        <v>13588</v>
      </c>
      <c r="N268">
        <v>270107006</v>
      </c>
      <c r="O268" t="s">
        <v>13613</v>
      </c>
      <c r="P268">
        <v>0</v>
      </c>
      <c r="Q268">
        <v>84748.383973290242</v>
      </c>
      <c r="R268">
        <v>0</v>
      </c>
    </row>
    <row r="269" spans="1:18" x14ac:dyDescent="0.25">
      <c r="A269">
        <v>5</v>
      </c>
      <c r="B269">
        <v>5302</v>
      </c>
      <c r="C269" t="s">
        <v>798</v>
      </c>
      <c r="D269" t="s">
        <v>1205</v>
      </c>
      <c r="E269">
        <v>1</v>
      </c>
      <c r="F269" t="s">
        <v>13850</v>
      </c>
      <c r="G269">
        <v>2</v>
      </c>
      <c r="H269" t="s">
        <v>13768</v>
      </c>
      <c r="I269">
        <v>1</v>
      </c>
      <c r="J269" t="s">
        <v>13799</v>
      </c>
      <c r="K269" t="s">
        <v>13853</v>
      </c>
      <c r="L269">
        <v>270107</v>
      </c>
      <c r="M269" t="s">
        <v>13588</v>
      </c>
      <c r="N269">
        <v>270107006</v>
      </c>
      <c r="O269" t="s">
        <v>13613</v>
      </c>
      <c r="P269">
        <v>0</v>
      </c>
      <c r="Q269">
        <v>84748.383973290242</v>
      </c>
      <c r="R269">
        <v>0</v>
      </c>
    </row>
    <row r="270" spans="1:18" x14ac:dyDescent="0.25">
      <c r="A270">
        <v>5</v>
      </c>
      <c r="B270">
        <v>5302</v>
      </c>
      <c r="C270" t="s">
        <v>798</v>
      </c>
      <c r="D270" t="s">
        <v>1205</v>
      </c>
      <c r="E270">
        <v>2</v>
      </c>
      <c r="F270" t="s">
        <v>13854</v>
      </c>
      <c r="G270">
        <v>1</v>
      </c>
      <c r="H270" t="s">
        <v>8278</v>
      </c>
      <c r="I270">
        <v>1</v>
      </c>
      <c r="J270" t="s">
        <v>13799</v>
      </c>
      <c r="K270" t="s">
        <v>13851</v>
      </c>
      <c r="L270">
        <v>270107</v>
      </c>
      <c r="M270" t="s">
        <v>13588</v>
      </c>
      <c r="N270">
        <v>270107006</v>
      </c>
      <c r="O270" t="s">
        <v>13613</v>
      </c>
      <c r="P270">
        <v>0</v>
      </c>
      <c r="Q270">
        <v>84748.383973290242</v>
      </c>
      <c r="R270">
        <v>0</v>
      </c>
    </row>
    <row r="271" spans="1:18" x14ac:dyDescent="0.25">
      <c r="A271">
        <v>5</v>
      </c>
      <c r="B271">
        <v>5302</v>
      </c>
      <c r="C271" t="s">
        <v>798</v>
      </c>
      <c r="D271" t="s">
        <v>1205</v>
      </c>
      <c r="E271">
        <v>3</v>
      </c>
      <c r="F271" t="s">
        <v>13855</v>
      </c>
      <c r="G271">
        <v>1</v>
      </c>
      <c r="H271" t="s">
        <v>8278</v>
      </c>
      <c r="I271">
        <v>1</v>
      </c>
      <c r="J271" t="s">
        <v>13799</v>
      </c>
      <c r="K271" t="s">
        <v>13851</v>
      </c>
      <c r="L271">
        <v>270107</v>
      </c>
      <c r="M271" t="s">
        <v>13588</v>
      </c>
      <c r="N271">
        <v>270107006</v>
      </c>
      <c r="O271" t="s">
        <v>13613</v>
      </c>
      <c r="P271">
        <v>0</v>
      </c>
      <c r="Q271">
        <v>84748.383973290242</v>
      </c>
      <c r="R271">
        <v>0</v>
      </c>
    </row>
    <row r="272" spans="1:18" x14ac:dyDescent="0.25">
      <c r="A272">
        <v>5</v>
      </c>
      <c r="B272">
        <v>5302</v>
      </c>
      <c r="C272" t="s">
        <v>798</v>
      </c>
      <c r="D272" t="s">
        <v>1205</v>
      </c>
      <c r="E272">
        <v>5</v>
      </c>
      <c r="F272" t="s">
        <v>13856</v>
      </c>
      <c r="G272">
        <v>2</v>
      </c>
      <c r="H272" t="s">
        <v>13768</v>
      </c>
      <c r="I272">
        <v>3</v>
      </c>
      <c r="J272" t="s">
        <v>13804</v>
      </c>
      <c r="K272" t="s">
        <v>13853</v>
      </c>
      <c r="L272">
        <v>270107</v>
      </c>
      <c r="M272" t="s">
        <v>13588</v>
      </c>
      <c r="N272">
        <v>270107005</v>
      </c>
      <c r="O272" t="s">
        <v>13608</v>
      </c>
      <c r="P272">
        <v>0</v>
      </c>
      <c r="Q272">
        <v>63465.44477576849</v>
      </c>
      <c r="R272">
        <v>0</v>
      </c>
    </row>
    <row r="273" spans="1:18" x14ac:dyDescent="0.25">
      <c r="A273">
        <v>5</v>
      </c>
      <c r="B273">
        <v>5402</v>
      </c>
      <c r="C273" t="s">
        <v>798</v>
      </c>
      <c r="D273" t="s">
        <v>1217</v>
      </c>
      <c r="E273">
        <v>1</v>
      </c>
      <c r="F273" t="s">
        <v>13850</v>
      </c>
      <c r="G273">
        <v>1</v>
      </c>
      <c r="H273" t="s">
        <v>8278</v>
      </c>
      <c r="I273">
        <v>1</v>
      </c>
      <c r="J273" t="s">
        <v>13799</v>
      </c>
      <c r="K273" t="s">
        <v>13851</v>
      </c>
      <c r="L273">
        <v>270107</v>
      </c>
      <c r="M273" t="s">
        <v>13588</v>
      </c>
      <c r="N273">
        <v>270107006</v>
      </c>
      <c r="O273" t="s">
        <v>13613</v>
      </c>
      <c r="P273">
        <v>0</v>
      </c>
      <c r="Q273">
        <v>175391.83994575142</v>
      </c>
      <c r="R273">
        <v>0</v>
      </c>
    </row>
    <row r="274" spans="1:18" x14ac:dyDescent="0.25">
      <c r="A274">
        <v>5</v>
      </c>
      <c r="B274">
        <v>5402</v>
      </c>
      <c r="C274" t="s">
        <v>798</v>
      </c>
      <c r="D274" t="s">
        <v>1217</v>
      </c>
      <c r="E274">
        <v>1</v>
      </c>
      <c r="F274" t="s">
        <v>13850</v>
      </c>
      <c r="G274">
        <v>2</v>
      </c>
      <c r="H274" t="s">
        <v>13768</v>
      </c>
      <c r="I274">
        <v>1</v>
      </c>
      <c r="J274" t="s">
        <v>13799</v>
      </c>
      <c r="K274" t="s">
        <v>13853</v>
      </c>
      <c r="L274">
        <v>270107</v>
      </c>
      <c r="M274" t="s">
        <v>13588</v>
      </c>
      <c r="N274">
        <v>270107006</v>
      </c>
      <c r="O274" t="s">
        <v>13613</v>
      </c>
      <c r="P274">
        <v>0</v>
      </c>
      <c r="Q274">
        <v>175391.83994575142</v>
      </c>
      <c r="R274">
        <v>0</v>
      </c>
    </row>
    <row r="275" spans="1:18" x14ac:dyDescent="0.25">
      <c r="A275">
        <v>5</v>
      </c>
      <c r="B275">
        <v>5402</v>
      </c>
      <c r="C275" t="s">
        <v>798</v>
      </c>
      <c r="D275" t="s">
        <v>1217</v>
      </c>
      <c r="E275">
        <v>2</v>
      </c>
      <c r="F275" t="s">
        <v>13854</v>
      </c>
      <c r="G275">
        <v>1</v>
      </c>
      <c r="H275" t="s">
        <v>8278</v>
      </c>
      <c r="I275">
        <v>1</v>
      </c>
      <c r="J275" t="s">
        <v>13799</v>
      </c>
      <c r="K275" t="s">
        <v>13851</v>
      </c>
      <c r="L275">
        <v>270107</v>
      </c>
      <c r="M275" t="s">
        <v>13588</v>
      </c>
      <c r="N275">
        <v>270107006</v>
      </c>
      <c r="O275" t="s">
        <v>13613</v>
      </c>
      <c r="P275">
        <v>0</v>
      </c>
      <c r="Q275">
        <v>175391.83994575142</v>
      </c>
      <c r="R275">
        <v>0</v>
      </c>
    </row>
    <row r="276" spans="1:18" x14ac:dyDescent="0.25">
      <c r="A276">
        <v>5</v>
      </c>
      <c r="B276">
        <v>5402</v>
      </c>
      <c r="C276" t="s">
        <v>798</v>
      </c>
      <c r="D276" t="s">
        <v>1217</v>
      </c>
      <c r="E276">
        <v>3</v>
      </c>
      <c r="F276" t="s">
        <v>13855</v>
      </c>
      <c r="G276">
        <v>1</v>
      </c>
      <c r="H276" t="s">
        <v>8278</v>
      </c>
      <c r="I276">
        <v>1</v>
      </c>
      <c r="J276" t="s">
        <v>13799</v>
      </c>
      <c r="K276" t="s">
        <v>13851</v>
      </c>
      <c r="L276">
        <v>270107</v>
      </c>
      <c r="M276" t="s">
        <v>13588</v>
      </c>
      <c r="N276">
        <v>270107006</v>
      </c>
      <c r="O276" t="s">
        <v>13613</v>
      </c>
      <c r="P276">
        <v>0</v>
      </c>
      <c r="Q276">
        <v>175391.83994575142</v>
      </c>
      <c r="R276">
        <v>0</v>
      </c>
    </row>
    <row r="277" spans="1:18" x14ac:dyDescent="0.25">
      <c r="A277">
        <v>5</v>
      </c>
      <c r="B277">
        <v>5402</v>
      </c>
      <c r="C277" t="s">
        <v>798</v>
      </c>
      <c r="D277" t="s">
        <v>1217</v>
      </c>
      <c r="E277">
        <v>5</v>
      </c>
      <c r="F277" t="s">
        <v>13856</v>
      </c>
      <c r="G277">
        <v>2</v>
      </c>
      <c r="H277" t="s">
        <v>13768</v>
      </c>
      <c r="I277">
        <v>3</v>
      </c>
      <c r="J277" t="s">
        <v>13804</v>
      </c>
      <c r="K277" t="s">
        <v>13853</v>
      </c>
      <c r="L277">
        <v>270107</v>
      </c>
      <c r="M277" t="s">
        <v>13588</v>
      </c>
      <c r="N277">
        <v>270107005</v>
      </c>
      <c r="O277" t="s">
        <v>13608</v>
      </c>
      <c r="P277">
        <v>0</v>
      </c>
      <c r="Q277">
        <v>119657.95682301324</v>
      </c>
      <c r="R277">
        <v>0</v>
      </c>
    </row>
    <row r="278" spans="1:18" x14ac:dyDescent="0.25">
      <c r="A278">
        <v>5</v>
      </c>
      <c r="B278">
        <v>5403</v>
      </c>
      <c r="C278" t="s">
        <v>798</v>
      </c>
      <c r="D278" t="s">
        <v>1220</v>
      </c>
      <c r="E278">
        <v>1</v>
      </c>
      <c r="F278" t="s">
        <v>13850</v>
      </c>
      <c r="G278">
        <v>1</v>
      </c>
      <c r="H278" t="s">
        <v>8278</v>
      </c>
      <c r="I278">
        <v>1</v>
      </c>
      <c r="J278" t="s">
        <v>13799</v>
      </c>
      <c r="K278" t="s">
        <v>13851</v>
      </c>
      <c r="L278">
        <v>270107</v>
      </c>
      <c r="M278" t="s">
        <v>13588</v>
      </c>
      <c r="N278">
        <v>270107006</v>
      </c>
      <c r="O278" t="s">
        <v>13613</v>
      </c>
      <c r="P278">
        <v>0</v>
      </c>
      <c r="Q278">
        <v>130133.20325612622</v>
      </c>
      <c r="R278">
        <v>0</v>
      </c>
    </row>
    <row r="279" spans="1:18" x14ac:dyDescent="0.25">
      <c r="A279">
        <v>5</v>
      </c>
      <c r="B279">
        <v>5403</v>
      </c>
      <c r="C279" t="s">
        <v>798</v>
      </c>
      <c r="D279" t="s">
        <v>1220</v>
      </c>
      <c r="E279">
        <v>1</v>
      </c>
      <c r="F279" t="s">
        <v>13850</v>
      </c>
      <c r="G279">
        <v>2</v>
      </c>
      <c r="H279" t="s">
        <v>13768</v>
      </c>
      <c r="I279">
        <v>1</v>
      </c>
      <c r="J279" t="s">
        <v>13799</v>
      </c>
      <c r="K279" t="s">
        <v>13853</v>
      </c>
      <c r="L279">
        <v>270107</v>
      </c>
      <c r="M279" t="s">
        <v>13588</v>
      </c>
      <c r="N279">
        <v>270107006</v>
      </c>
      <c r="O279" t="s">
        <v>13613</v>
      </c>
      <c r="P279">
        <v>0</v>
      </c>
      <c r="Q279">
        <v>130133.20325612622</v>
      </c>
      <c r="R279">
        <v>0</v>
      </c>
    </row>
    <row r="280" spans="1:18" x14ac:dyDescent="0.25">
      <c r="A280">
        <v>5</v>
      </c>
      <c r="B280">
        <v>5403</v>
      </c>
      <c r="C280" t="s">
        <v>798</v>
      </c>
      <c r="D280" t="s">
        <v>1220</v>
      </c>
      <c r="E280">
        <v>2</v>
      </c>
      <c r="F280" t="s">
        <v>13854</v>
      </c>
      <c r="G280">
        <v>1</v>
      </c>
      <c r="H280" t="s">
        <v>8278</v>
      </c>
      <c r="I280">
        <v>1</v>
      </c>
      <c r="J280" t="s">
        <v>13799</v>
      </c>
      <c r="K280" t="s">
        <v>13851</v>
      </c>
      <c r="L280">
        <v>270107</v>
      </c>
      <c r="M280" t="s">
        <v>13588</v>
      </c>
      <c r="N280">
        <v>270107006</v>
      </c>
      <c r="O280" t="s">
        <v>13613</v>
      </c>
      <c r="P280">
        <v>0</v>
      </c>
      <c r="Q280">
        <v>130133.20325612622</v>
      </c>
      <c r="R280">
        <v>0</v>
      </c>
    </row>
    <row r="281" spans="1:18" x14ac:dyDescent="0.25">
      <c r="A281">
        <v>5</v>
      </c>
      <c r="B281">
        <v>5403</v>
      </c>
      <c r="C281" t="s">
        <v>798</v>
      </c>
      <c r="D281" t="s">
        <v>1220</v>
      </c>
      <c r="E281">
        <v>3</v>
      </c>
      <c r="F281" t="s">
        <v>13855</v>
      </c>
      <c r="G281">
        <v>1</v>
      </c>
      <c r="H281" t="s">
        <v>8278</v>
      </c>
      <c r="I281">
        <v>1</v>
      </c>
      <c r="J281" t="s">
        <v>13799</v>
      </c>
      <c r="K281" t="s">
        <v>13851</v>
      </c>
      <c r="L281">
        <v>270107</v>
      </c>
      <c r="M281" t="s">
        <v>13588</v>
      </c>
      <c r="N281">
        <v>270107006</v>
      </c>
      <c r="O281" t="s">
        <v>13613</v>
      </c>
      <c r="P281">
        <v>0</v>
      </c>
      <c r="Q281">
        <v>130133.20325612622</v>
      </c>
      <c r="R281">
        <v>0</v>
      </c>
    </row>
    <row r="282" spans="1:18" x14ac:dyDescent="0.25">
      <c r="A282">
        <v>5</v>
      </c>
      <c r="B282">
        <v>5403</v>
      </c>
      <c r="C282" t="s">
        <v>798</v>
      </c>
      <c r="D282" t="s">
        <v>1220</v>
      </c>
      <c r="E282">
        <v>5</v>
      </c>
      <c r="F282" t="s">
        <v>13856</v>
      </c>
      <c r="G282">
        <v>2</v>
      </c>
      <c r="H282" t="s">
        <v>13768</v>
      </c>
      <c r="I282">
        <v>3</v>
      </c>
      <c r="J282" t="s">
        <v>13804</v>
      </c>
      <c r="K282" t="s">
        <v>13853</v>
      </c>
      <c r="L282">
        <v>270107</v>
      </c>
      <c r="M282" t="s">
        <v>13588</v>
      </c>
      <c r="N282">
        <v>270107005</v>
      </c>
      <c r="O282" t="s">
        <v>13608</v>
      </c>
      <c r="P282">
        <v>0</v>
      </c>
      <c r="Q282">
        <v>130133.20325612622</v>
      </c>
      <c r="R282">
        <v>0</v>
      </c>
    </row>
    <row r="283" spans="1:18" x14ac:dyDescent="0.25">
      <c r="A283">
        <v>5</v>
      </c>
      <c r="B283">
        <v>5404</v>
      </c>
      <c r="C283" t="s">
        <v>798</v>
      </c>
      <c r="D283" t="s">
        <v>1223</v>
      </c>
      <c r="E283">
        <v>1</v>
      </c>
      <c r="F283" t="s">
        <v>13850</v>
      </c>
      <c r="G283">
        <v>1</v>
      </c>
      <c r="H283" t="s">
        <v>8278</v>
      </c>
      <c r="I283">
        <v>1</v>
      </c>
      <c r="J283" t="s">
        <v>13799</v>
      </c>
      <c r="K283" t="s">
        <v>13851</v>
      </c>
      <c r="L283">
        <v>270107</v>
      </c>
      <c r="M283" t="s">
        <v>13588</v>
      </c>
      <c r="N283">
        <v>270107006</v>
      </c>
      <c r="O283" t="s">
        <v>13613</v>
      </c>
      <c r="P283">
        <v>0</v>
      </c>
      <c r="Q283">
        <v>110325.76595935352</v>
      </c>
      <c r="R283">
        <v>0</v>
      </c>
    </row>
    <row r="284" spans="1:18" x14ac:dyDescent="0.25">
      <c r="A284">
        <v>5</v>
      </c>
      <c r="B284">
        <v>5404</v>
      </c>
      <c r="C284" t="s">
        <v>798</v>
      </c>
      <c r="D284" t="s">
        <v>1223</v>
      </c>
      <c r="E284">
        <v>1</v>
      </c>
      <c r="F284" t="s">
        <v>13850</v>
      </c>
      <c r="G284">
        <v>2</v>
      </c>
      <c r="H284" t="s">
        <v>13768</v>
      </c>
      <c r="I284">
        <v>1</v>
      </c>
      <c r="J284" t="s">
        <v>13799</v>
      </c>
      <c r="K284" t="s">
        <v>13853</v>
      </c>
      <c r="L284">
        <v>270107</v>
      </c>
      <c r="M284" t="s">
        <v>13588</v>
      </c>
      <c r="N284">
        <v>270107006</v>
      </c>
      <c r="O284" t="s">
        <v>13613</v>
      </c>
      <c r="P284">
        <v>0</v>
      </c>
      <c r="Q284">
        <v>78548.079838503836</v>
      </c>
      <c r="R284">
        <v>0</v>
      </c>
    </row>
    <row r="285" spans="1:18" x14ac:dyDescent="0.25">
      <c r="A285">
        <v>5</v>
      </c>
      <c r="B285">
        <v>5404</v>
      </c>
      <c r="C285" t="s">
        <v>798</v>
      </c>
      <c r="D285" t="s">
        <v>1223</v>
      </c>
      <c r="E285">
        <v>1</v>
      </c>
      <c r="F285" t="s">
        <v>13850</v>
      </c>
      <c r="G285">
        <v>2</v>
      </c>
      <c r="H285" t="s">
        <v>13768</v>
      </c>
      <c r="I285">
        <v>1</v>
      </c>
      <c r="J285" t="s">
        <v>13799</v>
      </c>
      <c r="K285" t="s">
        <v>13857</v>
      </c>
      <c r="L285">
        <v>270107</v>
      </c>
      <c r="M285" t="s">
        <v>13588</v>
      </c>
      <c r="N285">
        <v>270107006</v>
      </c>
      <c r="O285" t="s">
        <v>13613</v>
      </c>
      <c r="P285">
        <v>0</v>
      </c>
      <c r="Q285">
        <v>31777.68612084967</v>
      </c>
      <c r="R285">
        <v>0</v>
      </c>
    </row>
    <row r="286" spans="1:18" x14ac:dyDescent="0.25">
      <c r="A286">
        <v>5</v>
      </c>
      <c r="B286">
        <v>5404</v>
      </c>
      <c r="C286" t="s">
        <v>798</v>
      </c>
      <c r="D286" t="s">
        <v>1223</v>
      </c>
      <c r="E286">
        <v>2</v>
      </c>
      <c r="F286" t="s">
        <v>13854</v>
      </c>
      <c r="G286">
        <v>1</v>
      </c>
      <c r="H286" t="s">
        <v>8278</v>
      </c>
      <c r="I286">
        <v>1</v>
      </c>
      <c r="J286" t="s">
        <v>13799</v>
      </c>
      <c r="K286" t="s">
        <v>13851</v>
      </c>
      <c r="L286">
        <v>270107</v>
      </c>
      <c r="M286" t="s">
        <v>13588</v>
      </c>
      <c r="N286">
        <v>270107006</v>
      </c>
      <c r="O286" t="s">
        <v>13613</v>
      </c>
      <c r="P286">
        <v>0</v>
      </c>
      <c r="Q286">
        <v>110325.76595935352</v>
      </c>
      <c r="R286">
        <v>0</v>
      </c>
    </row>
    <row r="287" spans="1:18" x14ac:dyDescent="0.25">
      <c r="A287">
        <v>5</v>
      </c>
      <c r="B287">
        <v>5404</v>
      </c>
      <c r="C287" t="s">
        <v>798</v>
      </c>
      <c r="D287" t="s">
        <v>1223</v>
      </c>
      <c r="E287">
        <v>3</v>
      </c>
      <c r="F287" t="s">
        <v>13855</v>
      </c>
      <c r="G287">
        <v>1</v>
      </c>
      <c r="H287" t="s">
        <v>8278</v>
      </c>
      <c r="I287">
        <v>1</v>
      </c>
      <c r="J287" t="s">
        <v>13799</v>
      </c>
      <c r="K287" t="s">
        <v>13851</v>
      </c>
      <c r="L287">
        <v>270107</v>
      </c>
      <c r="M287" t="s">
        <v>13588</v>
      </c>
      <c r="N287">
        <v>270107006</v>
      </c>
      <c r="O287" t="s">
        <v>13613</v>
      </c>
      <c r="P287">
        <v>0</v>
      </c>
      <c r="Q287">
        <v>110325.76595935352</v>
      </c>
      <c r="R287">
        <v>0</v>
      </c>
    </row>
    <row r="288" spans="1:18" x14ac:dyDescent="0.25">
      <c r="A288">
        <v>5</v>
      </c>
      <c r="B288">
        <v>5404</v>
      </c>
      <c r="C288" t="s">
        <v>798</v>
      </c>
      <c r="D288" t="s">
        <v>1223</v>
      </c>
      <c r="E288">
        <v>5</v>
      </c>
      <c r="F288" t="s">
        <v>13856</v>
      </c>
      <c r="G288">
        <v>2</v>
      </c>
      <c r="H288" t="s">
        <v>13768</v>
      </c>
      <c r="I288">
        <v>3</v>
      </c>
      <c r="J288" t="s">
        <v>13804</v>
      </c>
      <c r="K288" t="s">
        <v>13853</v>
      </c>
      <c r="L288">
        <v>270107</v>
      </c>
      <c r="M288" t="s">
        <v>13588</v>
      </c>
      <c r="N288">
        <v>270107005</v>
      </c>
      <c r="O288" t="s">
        <v>13608</v>
      </c>
      <c r="P288">
        <v>0</v>
      </c>
      <c r="Q288">
        <v>78548.079838503836</v>
      </c>
      <c r="R288">
        <v>0</v>
      </c>
    </row>
    <row r="289" spans="1:18" x14ac:dyDescent="0.25">
      <c r="A289">
        <v>5</v>
      </c>
      <c r="B289">
        <v>5405</v>
      </c>
      <c r="C289" t="s">
        <v>798</v>
      </c>
      <c r="D289" t="s">
        <v>1226</v>
      </c>
      <c r="E289">
        <v>1</v>
      </c>
      <c r="F289" t="s">
        <v>13850</v>
      </c>
      <c r="G289">
        <v>1</v>
      </c>
      <c r="H289" t="s">
        <v>8278</v>
      </c>
      <c r="I289">
        <v>1</v>
      </c>
      <c r="J289" t="s">
        <v>13799</v>
      </c>
      <c r="K289" t="s">
        <v>13851</v>
      </c>
      <c r="L289">
        <v>270107</v>
      </c>
      <c r="M289" t="s">
        <v>13588</v>
      </c>
      <c r="N289">
        <v>270107006</v>
      </c>
      <c r="O289" t="s">
        <v>13613</v>
      </c>
      <c r="P289">
        <v>0</v>
      </c>
      <c r="Q289">
        <v>276642.40130080644</v>
      </c>
      <c r="R289">
        <v>0</v>
      </c>
    </row>
    <row r="290" spans="1:18" x14ac:dyDescent="0.25">
      <c r="A290">
        <v>5</v>
      </c>
      <c r="B290">
        <v>5405</v>
      </c>
      <c r="C290" t="s">
        <v>798</v>
      </c>
      <c r="D290" t="s">
        <v>1226</v>
      </c>
      <c r="E290">
        <v>1</v>
      </c>
      <c r="F290" t="s">
        <v>13850</v>
      </c>
      <c r="G290">
        <v>2</v>
      </c>
      <c r="H290" t="s">
        <v>13768</v>
      </c>
      <c r="I290">
        <v>1</v>
      </c>
      <c r="J290" t="s">
        <v>13799</v>
      </c>
      <c r="K290" t="s">
        <v>13853</v>
      </c>
      <c r="L290">
        <v>270107</v>
      </c>
      <c r="M290" t="s">
        <v>13588</v>
      </c>
      <c r="N290">
        <v>270107006</v>
      </c>
      <c r="O290" t="s">
        <v>13613</v>
      </c>
      <c r="P290">
        <v>0</v>
      </c>
      <c r="Q290">
        <v>276642.40130080644</v>
      </c>
      <c r="R290">
        <v>0</v>
      </c>
    </row>
    <row r="291" spans="1:18" x14ac:dyDescent="0.25">
      <c r="A291">
        <v>5</v>
      </c>
      <c r="B291">
        <v>5405</v>
      </c>
      <c r="C291" t="s">
        <v>798</v>
      </c>
      <c r="D291" t="s">
        <v>1226</v>
      </c>
      <c r="E291">
        <v>2</v>
      </c>
      <c r="F291" t="s">
        <v>13854</v>
      </c>
      <c r="G291">
        <v>1</v>
      </c>
      <c r="H291" t="s">
        <v>8278</v>
      </c>
      <c r="I291">
        <v>1</v>
      </c>
      <c r="J291" t="s">
        <v>13799</v>
      </c>
      <c r="K291" t="s">
        <v>13851</v>
      </c>
      <c r="L291">
        <v>270107</v>
      </c>
      <c r="M291" t="s">
        <v>13588</v>
      </c>
      <c r="N291">
        <v>270107006</v>
      </c>
      <c r="O291" t="s">
        <v>13613</v>
      </c>
      <c r="P291">
        <v>0</v>
      </c>
      <c r="Q291">
        <v>276642.40130080644</v>
      </c>
      <c r="R291">
        <v>0</v>
      </c>
    </row>
    <row r="292" spans="1:18" x14ac:dyDescent="0.25">
      <c r="A292">
        <v>5</v>
      </c>
      <c r="B292">
        <v>5405</v>
      </c>
      <c r="C292" t="s">
        <v>798</v>
      </c>
      <c r="D292" t="s">
        <v>1226</v>
      </c>
      <c r="E292">
        <v>3</v>
      </c>
      <c r="F292" t="s">
        <v>13855</v>
      </c>
      <c r="G292">
        <v>1</v>
      </c>
      <c r="H292" t="s">
        <v>8278</v>
      </c>
      <c r="I292">
        <v>1</v>
      </c>
      <c r="J292" t="s">
        <v>13799</v>
      </c>
      <c r="K292" t="s">
        <v>13851</v>
      </c>
      <c r="L292">
        <v>270107</v>
      </c>
      <c r="M292" t="s">
        <v>13588</v>
      </c>
      <c r="N292">
        <v>270107006</v>
      </c>
      <c r="O292" t="s">
        <v>13613</v>
      </c>
      <c r="P292">
        <v>0</v>
      </c>
      <c r="Q292">
        <v>276642.40130080644</v>
      </c>
      <c r="R292">
        <v>0</v>
      </c>
    </row>
    <row r="293" spans="1:18" x14ac:dyDescent="0.25">
      <c r="A293">
        <v>5</v>
      </c>
      <c r="B293">
        <v>5405</v>
      </c>
      <c r="C293" t="s">
        <v>798</v>
      </c>
      <c r="D293" t="s">
        <v>1226</v>
      </c>
      <c r="E293">
        <v>5</v>
      </c>
      <c r="F293" t="s">
        <v>13856</v>
      </c>
      <c r="G293">
        <v>2</v>
      </c>
      <c r="H293" t="s">
        <v>13768</v>
      </c>
      <c r="I293">
        <v>3</v>
      </c>
      <c r="J293" t="s">
        <v>13804</v>
      </c>
      <c r="K293" t="s">
        <v>13853</v>
      </c>
      <c r="L293">
        <v>270107</v>
      </c>
      <c r="M293" t="s">
        <v>13588</v>
      </c>
      <c r="N293">
        <v>270107005</v>
      </c>
      <c r="O293" t="s">
        <v>13608</v>
      </c>
      <c r="P293">
        <v>0</v>
      </c>
      <c r="Q293">
        <v>226006.71523758807</v>
      </c>
      <c r="R293">
        <v>0</v>
      </c>
    </row>
    <row r="294" spans="1:18" x14ac:dyDescent="0.25">
      <c r="A294">
        <v>5</v>
      </c>
      <c r="B294">
        <v>5501</v>
      </c>
      <c r="C294" t="s">
        <v>798</v>
      </c>
      <c r="D294" t="s">
        <v>1229</v>
      </c>
      <c r="E294">
        <v>1</v>
      </c>
      <c r="F294" t="s">
        <v>13850</v>
      </c>
      <c r="G294">
        <v>1</v>
      </c>
      <c r="H294" t="s">
        <v>8278</v>
      </c>
      <c r="I294">
        <v>1</v>
      </c>
      <c r="J294" t="s">
        <v>13799</v>
      </c>
      <c r="K294" t="s">
        <v>13851</v>
      </c>
      <c r="L294">
        <v>270107</v>
      </c>
      <c r="M294" t="s">
        <v>13588</v>
      </c>
      <c r="N294">
        <v>270107006</v>
      </c>
      <c r="O294" t="s">
        <v>13613</v>
      </c>
      <c r="P294">
        <v>49785.907204497045</v>
      </c>
      <c r="Q294">
        <v>16497.55869113556</v>
      </c>
      <c r="R294">
        <v>69993.661444503494</v>
      </c>
    </row>
    <row r="295" spans="1:18" x14ac:dyDescent="0.25">
      <c r="A295">
        <v>5</v>
      </c>
      <c r="B295">
        <v>5501</v>
      </c>
      <c r="C295" t="s">
        <v>798</v>
      </c>
      <c r="D295" t="s">
        <v>1229</v>
      </c>
      <c r="E295">
        <v>1</v>
      </c>
      <c r="F295" t="s">
        <v>13850</v>
      </c>
      <c r="G295">
        <v>1</v>
      </c>
      <c r="H295" t="s">
        <v>8278</v>
      </c>
      <c r="I295">
        <v>1</v>
      </c>
      <c r="J295" t="s">
        <v>13799</v>
      </c>
      <c r="K295" t="s">
        <v>13852</v>
      </c>
      <c r="L295">
        <v>270107</v>
      </c>
      <c r="M295" t="s">
        <v>13588</v>
      </c>
      <c r="N295">
        <v>270107006</v>
      </c>
      <c r="O295" t="s">
        <v>13613</v>
      </c>
      <c r="P295">
        <v>0</v>
      </c>
      <c r="Q295">
        <v>0</v>
      </c>
      <c r="R295">
        <v>3982.6879298087983</v>
      </c>
    </row>
    <row r="296" spans="1:18" x14ac:dyDescent="0.25">
      <c r="A296">
        <v>5</v>
      </c>
      <c r="B296">
        <v>5501</v>
      </c>
      <c r="C296" t="s">
        <v>798</v>
      </c>
      <c r="D296" t="s">
        <v>1229</v>
      </c>
      <c r="E296">
        <v>1</v>
      </c>
      <c r="F296" t="s">
        <v>13850</v>
      </c>
      <c r="G296">
        <v>2</v>
      </c>
      <c r="H296" t="s">
        <v>13768</v>
      </c>
      <c r="I296">
        <v>1</v>
      </c>
      <c r="J296" t="s">
        <v>13799</v>
      </c>
      <c r="K296" t="s">
        <v>13853</v>
      </c>
      <c r="L296">
        <v>270107</v>
      </c>
      <c r="M296" t="s">
        <v>13588</v>
      </c>
      <c r="N296">
        <v>270107006</v>
      </c>
      <c r="O296" t="s">
        <v>13613</v>
      </c>
      <c r="P296">
        <v>45365.714411189918</v>
      </c>
      <c r="Q296">
        <v>11418.00717510898</v>
      </c>
      <c r="R296">
        <v>61800.557638596212</v>
      </c>
    </row>
    <row r="297" spans="1:18" x14ac:dyDescent="0.25">
      <c r="A297">
        <v>5</v>
      </c>
      <c r="B297">
        <v>5501</v>
      </c>
      <c r="C297" t="s">
        <v>798</v>
      </c>
      <c r="D297" t="s">
        <v>1229</v>
      </c>
      <c r="E297">
        <v>1</v>
      </c>
      <c r="F297" t="s">
        <v>13850</v>
      </c>
      <c r="G297">
        <v>2</v>
      </c>
      <c r="H297" t="s">
        <v>13768</v>
      </c>
      <c r="I297">
        <v>1</v>
      </c>
      <c r="J297" t="s">
        <v>13799</v>
      </c>
      <c r="K297" t="s">
        <v>13857</v>
      </c>
      <c r="L297">
        <v>270107</v>
      </c>
      <c r="M297" t="s">
        <v>13588</v>
      </c>
      <c r="N297">
        <v>270107006</v>
      </c>
      <c r="O297" t="s">
        <v>13613</v>
      </c>
      <c r="P297">
        <v>4420.1927933071302</v>
      </c>
      <c r="Q297">
        <v>5079.5515160265804</v>
      </c>
      <c r="R297">
        <v>12175.79173571608</v>
      </c>
    </row>
    <row r="298" spans="1:18" x14ac:dyDescent="0.25">
      <c r="A298">
        <v>5</v>
      </c>
      <c r="B298">
        <v>5501</v>
      </c>
      <c r="C298" t="s">
        <v>798</v>
      </c>
      <c r="D298" t="s">
        <v>1229</v>
      </c>
      <c r="E298">
        <v>2</v>
      </c>
      <c r="F298" t="s">
        <v>13854</v>
      </c>
      <c r="G298">
        <v>1</v>
      </c>
      <c r="H298" t="s">
        <v>8278</v>
      </c>
      <c r="I298">
        <v>1</v>
      </c>
      <c r="J298" t="s">
        <v>13799</v>
      </c>
      <c r="K298" t="s">
        <v>13851</v>
      </c>
      <c r="L298">
        <v>270107</v>
      </c>
      <c r="M298" t="s">
        <v>13588</v>
      </c>
      <c r="N298">
        <v>270107006</v>
      </c>
      <c r="O298" t="s">
        <v>13613</v>
      </c>
      <c r="P298">
        <v>49785.907204497045</v>
      </c>
      <c r="Q298">
        <v>16497.55869113556</v>
      </c>
      <c r="R298">
        <v>69993.661444503494</v>
      </c>
    </row>
    <row r="299" spans="1:18" x14ac:dyDescent="0.25">
      <c r="A299">
        <v>5</v>
      </c>
      <c r="B299">
        <v>5501</v>
      </c>
      <c r="C299" t="s">
        <v>798</v>
      </c>
      <c r="D299" t="s">
        <v>1229</v>
      </c>
      <c r="E299">
        <v>2</v>
      </c>
      <c r="F299" t="s">
        <v>13854</v>
      </c>
      <c r="G299">
        <v>1</v>
      </c>
      <c r="H299" t="s">
        <v>8278</v>
      </c>
      <c r="I299">
        <v>1</v>
      </c>
      <c r="J299" t="s">
        <v>13799</v>
      </c>
      <c r="K299" t="s">
        <v>13852</v>
      </c>
      <c r="L299">
        <v>270107</v>
      </c>
      <c r="M299" t="s">
        <v>13588</v>
      </c>
      <c r="N299">
        <v>270107006</v>
      </c>
      <c r="O299" t="s">
        <v>13613</v>
      </c>
      <c r="P299">
        <v>0</v>
      </c>
      <c r="Q299">
        <v>0</v>
      </c>
      <c r="R299">
        <v>3982.6879298087983</v>
      </c>
    </row>
    <row r="300" spans="1:18" x14ac:dyDescent="0.25">
      <c r="A300">
        <v>5</v>
      </c>
      <c r="B300">
        <v>5501</v>
      </c>
      <c r="C300" t="s">
        <v>798</v>
      </c>
      <c r="D300" t="s">
        <v>1229</v>
      </c>
      <c r="E300">
        <v>3</v>
      </c>
      <c r="F300" t="s">
        <v>13855</v>
      </c>
      <c r="G300">
        <v>1</v>
      </c>
      <c r="H300" t="s">
        <v>8278</v>
      </c>
      <c r="I300">
        <v>1</v>
      </c>
      <c r="J300" t="s">
        <v>13799</v>
      </c>
      <c r="K300" t="s">
        <v>13851</v>
      </c>
      <c r="L300">
        <v>270107</v>
      </c>
      <c r="M300" t="s">
        <v>13588</v>
      </c>
      <c r="N300">
        <v>270107006</v>
      </c>
      <c r="O300" t="s">
        <v>13613</v>
      </c>
      <c r="P300">
        <v>49785.907204497045</v>
      </c>
      <c r="Q300">
        <v>16497.55869113556</v>
      </c>
      <c r="R300">
        <v>69993.661444503494</v>
      </c>
    </row>
    <row r="301" spans="1:18" x14ac:dyDescent="0.25">
      <c r="A301">
        <v>5</v>
      </c>
      <c r="B301">
        <v>5501</v>
      </c>
      <c r="C301" t="s">
        <v>798</v>
      </c>
      <c r="D301" t="s">
        <v>1229</v>
      </c>
      <c r="E301">
        <v>3</v>
      </c>
      <c r="F301" t="s">
        <v>13855</v>
      </c>
      <c r="G301">
        <v>1</v>
      </c>
      <c r="H301" t="s">
        <v>8278</v>
      </c>
      <c r="I301">
        <v>1</v>
      </c>
      <c r="J301" t="s">
        <v>13799</v>
      </c>
      <c r="K301" t="s">
        <v>13852</v>
      </c>
      <c r="L301">
        <v>270107</v>
      </c>
      <c r="M301" t="s">
        <v>13588</v>
      </c>
      <c r="N301">
        <v>270107006</v>
      </c>
      <c r="O301" t="s">
        <v>13613</v>
      </c>
      <c r="P301">
        <v>0</v>
      </c>
      <c r="Q301">
        <v>0</v>
      </c>
      <c r="R301">
        <v>3982.6879298087983</v>
      </c>
    </row>
    <row r="302" spans="1:18" x14ac:dyDescent="0.25">
      <c r="A302">
        <v>5</v>
      </c>
      <c r="B302">
        <v>5501</v>
      </c>
      <c r="C302" t="s">
        <v>798</v>
      </c>
      <c r="D302" t="s">
        <v>1229</v>
      </c>
      <c r="E302">
        <v>5</v>
      </c>
      <c r="F302" t="s">
        <v>13856</v>
      </c>
      <c r="G302">
        <v>2</v>
      </c>
      <c r="H302" t="s">
        <v>13768</v>
      </c>
      <c r="I302">
        <v>3</v>
      </c>
      <c r="J302" t="s">
        <v>13804</v>
      </c>
      <c r="K302" t="s">
        <v>13853</v>
      </c>
      <c r="L302">
        <v>270107</v>
      </c>
      <c r="M302" t="s">
        <v>13588</v>
      </c>
      <c r="N302">
        <v>270107005</v>
      </c>
      <c r="O302" t="s">
        <v>13608</v>
      </c>
      <c r="P302">
        <v>34852.111284337188</v>
      </c>
      <c r="Q302">
        <v>10159.103032053161</v>
      </c>
      <c r="R302">
        <v>56021.394862855966</v>
      </c>
    </row>
    <row r="303" spans="1:18" x14ac:dyDescent="0.25">
      <c r="A303">
        <v>5</v>
      </c>
      <c r="B303">
        <v>5501</v>
      </c>
      <c r="C303" t="s">
        <v>798</v>
      </c>
      <c r="D303" t="s">
        <v>1229</v>
      </c>
      <c r="E303">
        <v>5</v>
      </c>
      <c r="F303" t="s">
        <v>13856</v>
      </c>
      <c r="G303">
        <v>2</v>
      </c>
      <c r="H303" t="s">
        <v>13768</v>
      </c>
      <c r="I303">
        <v>3</v>
      </c>
      <c r="J303" t="s">
        <v>13804</v>
      </c>
      <c r="K303" t="s">
        <v>13857</v>
      </c>
      <c r="L303">
        <v>270107</v>
      </c>
      <c r="M303" t="s">
        <v>13588</v>
      </c>
      <c r="N303">
        <v>270107005</v>
      </c>
      <c r="O303" t="s">
        <v>13608</v>
      </c>
      <c r="P303">
        <v>1179.1572429239586</v>
      </c>
      <c r="Q303">
        <v>0</v>
      </c>
      <c r="R303">
        <v>17954.954511456323</v>
      </c>
    </row>
    <row r="304" spans="1:18" x14ac:dyDescent="0.25">
      <c r="A304">
        <v>5</v>
      </c>
      <c r="B304">
        <v>5502</v>
      </c>
      <c r="C304" t="s">
        <v>798</v>
      </c>
      <c r="D304" t="s">
        <v>1232</v>
      </c>
      <c r="E304">
        <v>1</v>
      </c>
      <c r="F304" t="s">
        <v>13850</v>
      </c>
      <c r="G304">
        <v>1</v>
      </c>
      <c r="H304" t="s">
        <v>8278</v>
      </c>
      <c r="I304">
        <v>1</v>
      </c>
      <c r="J304" t="s">
        <v>13799</v>
      </c>
      <c r="K304" t="s">
        <v>13851</v>
      </c>
      <c r="L304">
        <v>270107</v>
      </c>
      <c r="M304" t="s">
        <v>13588</v>
      </c>
      <c r="N304">
        <v>270107006</v>
      </c>
      <c r="O304" t="s">
        <v>13613</v>
      </c>
      <c r="P304">
        <v>59929.131483715319</v>
      </c>
      <c r="Q304">
        <v>30640.03206439779</v>
      </c>
      <c r="R304">
        <v>71858.927526585641</v>
      </c>
    </row>
    <row r="305" spans="1:18" x14ac:dyDescent="0.25">
      <c r="A305">
        <v>5</v>
      </c>
      <c r="B305">
        <v>5502</v>
      </c>
      <c r="C305" t="s">
        <v>798</v>
      </c>
      <c r="D305" t="s">
        <v>1232</v>
      </c>
      <c r="E305">
        <v>1</v>
      </c>
      <c r="F305" t="s">
        <v>13850</v>
      </c>
      <c r="G305">
        <v>1</v>
      </c>
      <c r="H305" t="s">
        <v>8278</v>
      </c>
      <c r="I305">
        <v>1</v>
      </c>
      <c r="J305" t="s">
        <v>13799</v>
      </c>
      <c r="K305" t="s">
        <v>13852</v>
      </c>
      <c r="L305">
        <v>270107</v>
      </c>
      <c r="M305" t="s">
        <v>13588</v>
      </c>
      <c r="N305">
        <v>270107006</v>
      </c>
      <c r="O305" t="s">
        <v>13613</v>
      </c>
      <c r="P305">
        <v>1390.9831121833533</v>
      </c>
      <c r="Q305">
        <v>0</v>
      </c>
      <c r="R305">
        <v>12120.40902974466</v>
      </c>
    </row>
    <row r="306" spans="1:18" x14ac:dyDescent="0.25">
      <c r="A306">
        <v>5</v>
      </c>
      <c r="B306">
        <v>5502</v>
      </c>
      <c r="C306" t="s">
        <v>798</v>
      </c>
      <c r="D306" t="s">
        <v>1232</v>
      </c>
      <c r="E306">
        <v>1</v>
      </c>
      <c r="F306" t="s">
        <v>13850</v>
      </c>
      <c r="G306">
        <v>2</v>
      </c>
      <c r="H306" t="s">
        <v>13768</v>
      </c>
      <c r="I306">
        <v>1</v>
      </c>
      <c r="J306" t="s">
        <v>13799</v>
      </c>
      <c r="K306" t="s">
        <v>13853</v>
      </c>
      <c r="L306">
        <v>270107</v>
      </c>
      <c r="M306" t="s">
        <v>13588</v>
      </c>
      <c r="N306">
        <v>270107006</v>
      </c>
      <c r="O306" t="s">
        <v>13613</v>
      </c>
      <c r="P306">
        <v>59929.131483715319</v>
      </c>
      <c r="Q306">
        <v>30640.03206439779</v>
      </c>
      <c r="R306">
        <v>63435.054801877857</v>
      </c>
    </row>
    <row r="307" spans="1:18" x14ac:dyDescent="0.25">
      <c r="A307">
        <v>5</v>
      </c>
      <c r="B307">
        <v>5502</v>
      </c>
      <c r="C307" t="s">
        <v>798</v>
      </c>
      <c r="D307" t="s">
        <v>1232</v>
      </c>
      <c r="E307">
        <v>1</v>
      </c>
      <c r="F307" t="s">
        <v>13850</v>
      </c>
      <c r="G307">
        <v>2</v>
      </c>
      <c r="H307" t="s">
        <v>13768</v>
      </c>
      <c r="I307">
        <v>1</v>
      </c>
      <c r="J307" t="s">
        <v>13799</v>
      </c>
      <c r="K307" t="s">
        <v>13857</v>
      </c>
      <c r="L307">
        <v>270107</v>
      </c>
      <c r="M307" t="s">
        <v>13588</v>
      </c>
      <c r="N307">
        <v>270107006</v>
      </c>
      <c r="O307" t="s">
        <v>13613</v>
      </c>
      <c r="P307">
        <v>1390.9831121833533</v>
      </c>
      <c r="Q307">
        <v>0</v>
      </c>
      <c r="R307">
        <v>20544.28175445243</v>
      </c>
    </row>
    <row r="308" spans="1:18" x14ac:dyDescent="0.25">
      <c r="A308">
        <v>5</v>
      </c>
      <c r="B308">
        <v>5502</v>
      </c>
      <c r="C308" t="s">
        <v>798</v>
      </c>
      <c r="D308" t="s">
        <v>1232</v>
      </c>
      <c r="E308">
        <v>2</v>
      </c>
      <c r="F308" t="s">
        <v>13854</v>
      </c>
      <c r="G308">
        <v>1</v>
      </c>
      <c r="H308" t="s">
        <v>8278</v>
      </c>
      <c r="I308">
        <v>1</v>
      </c>
      <c r="J308" t="s">
        <v>13799</v>
      </c>
      <c r="K308" t="s">
        <v>13851</v>
      </c>
      <c r="L308">
        <v>270107</v>
      </c>
      <c r="M308" t="s">
        <v>13588</v>
      </c>
      <c r="N308">
        <v>270107006</v>
      </c>
      <c r="O308" t="s">
        <v>13613</v>
      </c>
      <c r="P308">
        <v>61320.114595898674</v>
      </c>
      <c r="Q308">
        <v>30640.03206439779</v>
      </c>
      <c r="R308">
        <v>78842.794359284148</v>
      </c>
    </row>
    <row r="309" spans="1:18" x14ac:dyDescent="0.25">
      <c r="A309">
        <v>5</v>
      </c>
      <c r="B309">
        <v>5502</v>
      </c>
      <c r="C309" t="s">
        <v>798</v>
      </c>
      <c r="D309" t="s">
        <v>1232</v>
      </c>
      <c r="E309">
        <v>2</v>
      </c>
      <c r="F309" t="s">
        <v>13854</v>
      </c>
      <c r="G309">
        <v>1</v>
      </c>
      <c r="H309" t="s">
        <v>8278</v>
      </c>
      <c r="I309">
        <v>1</v>
      </c>
      <c r="J309" t="s">
        <v>13799</v>
      </c>
      <c r="K309" t="s">
        <v>13852</v>
      </c>
      <c r="L309">
        <v>270107</v>
      </c>
      <c r="M309" t="s">
        <v>13588</v>
      </c>
      <c r="N309">
        <v>270107006</v>
      </c>
      <c r="O309" t="s">
        <v>13613</v>
      </c>
      <c r="P309">
        <v>0</v>
      </c>
      <c r="Q309">
        <v>0</v>
      </c>
      <c r="R309">
        <v>5136.5421970461548</v>
      </c>
    </row>
    <row r="310" spans="1:18" x14ac:dyDescent="0.25">
      <c r="A310">
        <v>5</v>
      </c>
      <c r="B310">
        <v>5502</v>
      </c>
      <c r="C310" t="s">
        <v>798</v>
      </c>
      <c r="D310" t="s">
        <v>1232</v>
      </c>
      <c r="E310">
        <v>3</v>
      </c>
      <c r="F310" t="s">
        <v>13855</v>
      </c>
      <c r="G310">
        <v>1</v>
      </c>
      <c r="H310" t="s">
        <v>8278</v>
      </c>
      <c r="I310">
        <v>1</v>
      </c>
      <c r="J310" t="s">
        <v>13799</v>
      </c>
      <c r="K310" t="s">
        <v>13851</v>
      </c>
      <c r="L310">
        <v>270107</v>
      </c>
      <c r="M310" t="s">
        <v>13588</v>
      </c>
      <c r="N310">
        <v>270107006</v>
      </c>
      <c r="O310" t="s">
        <v>13613</v>
      </c>
      <c r="P310">
        <v>59929.131483715319</v>
      </c>
      <c r="Q310">
        <v>30640.03206439779</v>
      </c>
      <c r="R310">
        <v>71858.927526585641</v>
      </c>
    </row>
    <row r="311" spans="1:18" x14ac:dyDescent="0.25">
      <c r="A311">
        <v>5</v>
      </c>
      <c r="B311">
        <v>5502</v>
      </c>
      <c r="C311" t="s">
        <v>798</v>
      </c>
      <c r="D311" t="s">
        <v>1232</v>
      </c>
      <c r="E311">
        <v>3</v>
      </c>
      <c r="F311" t="s">
        <v>13855</v>
      </c>
      <c r="G311">
        <v>1</v>
      </c>
      <c r="H311" t="s">
        <v>8278</v>
      </c>
      <c r="I311">
        <v>1</v>
      </c>
      <c r="J311" t="s">
        <v>13799</v>
      </c>
      <c r="K311" t="s">
        <v>13852</v>
      </c>
      <c r="L311">
        <v>270107</v>
      </c>
      <c r="M311" t="s">
        <v>13588</v>
      </c>
      <c r="N311">
        <v>270107006</v>
      </c>
      <c r="O311" t="s">
        <v>13613</v>
      </c>
      <c r="P311">
        <v>1390.9831121833533</v>
      </c>
      <c r="Q311">
        <v>0</v>
      </c>
      <c r="R311">
        <v>12120.40902974466</v>
      </c>
    </row>
    <row r="312" spans="1:18" x14ac:dyDescent="0.25">
      <c r="A312">
        <v>5</v>
      </c>
      <c r="B312">
        <v>5502</v>
      </c>
      <c r="C312" t="s">
        <v>798</v>
      </c>
      <c r="D312" t="s">
        <v>1232</v>
      </c>
      <c r="E312">
        <v>5</v>
      </c>
      <c r="F312" t="s">
        <v>13856</v>
      </c>
      <c r="G312">
        <v>2</v>
      </c>
      <c r="H312" t="s">
        <v>13768</v>
      </c>
      <c r="I312">
        <v>3</v>
      </c>
      <c r="J312" t="s">
        <v>13804</v>
      </c>
      <c r="K312" t="s">
        <v>13853</v>
      </c>
      <c r="L312">
        <v>270107</v>
      </c>
      <c r="M312" t="s">
        <v>13588</v>
      </c>
      <c r="N312">
        <v>270107005</v>
      </c>
      <c r="O312" t="s">
        <v>13608</v>
      </c>
      <c r="P312">
        <v>48243.365500603133</v>
      </c>
      <c r="Q312">
        <v>21632.387885495333</v>
      </c>
      <c r="R312">
        <v>83979.336556330294</v>
      </c>
    </row>
    <row r="313" spans="1:18" x14ac:dyDescent="0.25">
      <c r="A313">
        <v>5</v>
      </c>
      <c r="B313">
        <v>5502</v>
      </c>
      <c r="C313" t="s">
        <v>798</v>
      </c>
      <c r="D313" t="s">
        <v>1232</v>
      </c>
      <c r="E313">
        <v>5</v>
      </c>
      <c r="F313" t="s">
        <v>13856</v>
      </c>
      <c r="G313">
        <v>2</v>
      </c>
      <c r="H313" t="s">
        <v>13768</v>
      </c>
      <c r="I313">
        <v>3</v>
      </c>
      <c r="J313" t="s">
        <v>13804</v>
      </c>
      <c r="K313" t="s">
        <v>13857</v>
      </c>
      <c r="L313">
        <v>270107</v>
      </c>
      <c r="M313" t="s">
        <v>13588</v>
      </c>
      <c r="N313">
        <v>270107005</v>
      </c>
      <c r="O313" t="s">
        <v>13608</v>
      </c>
      <c r="P313">
        <v>1390.9831121833533</v>
      </c>
      <c r="Q313">
        <v>0</v>
      </c>
      <c r="R313">
        <v>0</v>
      </c>
    </row>
    <row r="314" spans="1:18" x14ac:dyDescent="0.25">
      <c r="A314">
        <v>5</v>
      </c>
      <c r="B314">
        <v>5504</v>
      </c>
      <c r="C314" t="s">
        <v>798</v>
      </c>
      <c r="D314" t="s">
        <v>1238</v>
      </c>
      <c r="E314">
        <v>1</v>
      </c>
      <c r="F314" t="s">
        <v>13850</v>
      </c>
      <c r="G314">
        <v>1</v>
      </c>
      <c r="H314" t="s">
        <v>8278</v>
      </c>
      <c r="I314">
        <v>1</v>
      </c>
      <c r="J314" t="s">
        <v>13799</v>
      </c>
      <c r="K314" t="s">
        <v>13851</v>
      </c>
      <c r="L314">
        <v>270107</v>
      </c>
      <c r="M314" t="s">
        <v>13588</v>
      </c>
      <c r="N314">
        <v>270107006</v>
      </c>
      <c r="O314" t="s">
        <v>13613</v>
      </c>
      <c r="P314">
        <v>0</v>
      </c>
      <c r="Q314">
        <v>56233.76846456201</v>
      </c>
      <c r="R314">
        <v>243260.82168841053</v>
      </c>
    </row>
    <row r="315" spans="1:18" x14ac:dyDescent="0.25">
      <c r="A315">
        <v>5</v>
      </c>
      <c r="B315">
        <v>5504</v>
      </c>
      <c r="C315" t="s">
        <v>798</v>
      </c>
      <c r="D315" t="s">
        <v>1238</v>
      </c>
      <c r="E315">
        <v>1</v>
      </c>
      <c r="F315" t="s">
        <v>13850</v>
      </c>
      <c r="G315">
        <v>2</v>
      </c>
      <c r="H315" t="s">
        <v>13768</v>
      </c>
      <c r="I315">
        <v>1</v>
      </c>
      <c r="J315" t="s">
        <v>13799</v>
      </c>
      <c r="K315" t="s">
        <v>13853</v>
      </c>
      <c r="L315">
        <v>270107</v>
      </c>
      <c r="M315" t="s">
        <v>13588</v>
      </c>
      <c r="N315">
        <v>270107006</v>
      </c>
      <c r="O315" t="s">
        <v>13613</v>
      </c>
      <c r="P315">
        <v>0</v>
      </c>
      <c r="Q315">
        <v>56233.76846456201</v>
      </c>
      <c r="R315">
        <v>209956.87454177669</v>
      </c>
    </row>
    <row r="316" spans="1:18" x14ac:dyDescent="0.25">
      <c r="A316">
        <v>5</v>
      </c>
      <c r="B316">
        <v>5504</v>
      </c>
      <c r="C316" t="s">
        <v>798</v>
      </c>
      <c r="D316" t="s">
        <v>1238</v>
      </c>
      <c r="E316">
        <v>1</v>
      </c>
      <c r="F316" t="s">
        <v>13850</v>
      </c>
      <c r="G316">
        <v>2</v>
      </c>
      <c r="H316" t="s">
        <v>13768</v>
      </c>
      <c r="I316">
        <v>1</v>
      </c>
      <c r="J316" t="s">
        <v>13799</v>
      </c>
      <c r="K316" t="s">
        <v>13857</v>
      </c>
      <c r="L316">
        <v>270107</v>
      </c>
      <c r="M316" t="s">
        <v>13588</v>
      </c>
      <c r="N316">
        <v>270107006</v>
      </c>
      <c r="O316" t="s">
        <v>13613</v>
      </c>
      <c r="P316">
        <v>0</v>
      </c>
      <c r="Q316">
        <v>0</v>
      </c>
      <c r="R316">
        <v>33303.947146633858</v>
      </c>
    </row>
    <row r="317" spans="1:18" x14ac:dyDescent="0.25">
      <c r="A317">
        <v>5</v>
      </c>
      <c r="B317">
        <v>5504</v>
      </c>
      <c r="C317" t="s">
        <v>798</v>
      </c>
      <c r="D317" t="s">
        <v>1238</v>
      </c>
      <c r="E317">
        <v>2</v>
      </c>
      <c r="F317" t="s">
        <v>13854</v>
      </c>
      <c r="G317">
        <v>1</v>
      </c>
      <c r="H317" t="s">
        <v>8278</v>
      </c>
      <c r="I317">
        <v>1</v>
      </c>
      <c r="J317" t="s">
        <v>13799</v>
      </c>
      <c r="K317" t="s">
        <v>13851</v>
      </c>
      <c r="L317">
        <v>270107</v>
      </c>
      <c r="M317" t="s">
        <v>13588</v>
      </c>
      <c r="N317">
        <v>270107006</v>
      </c>
      <c r="O317" t="s">
        <v>13613</v>
      </c>
      <c r="P317">
        <v>0</v>
      </c>
      <c r="Q317">
        <v>56233.76846456201</v>
      </c>
      <c r="R317">
        <v>243260.82168841053</v>
      </c>
    </row>
    <row r="318" spans="1:18" x14ac:dyDescent="0.25">
      <c r="A318">
        <v>5</v>
      </c>
      <c r="B318">
        <v>5504</v>
      </c>
      <c r="C318" t="s">
        <v>798</v>
      </c>
      <c r="D318" t="s">
        <v>1238</v>
      </c>
      <c r="E318">
        <v>3</v>
      </c>
      <c r="F318" t="s">
        <v>13855</v>
      </c>
      <c r="G318">
        <v>1</v>
      </c>
      <c r="H318" t="s">
        <v>8278</v>
      </c>
      <c r="I318">
        <v>1</v>
      </c>
      <c r="J318" t="s">
        <v>13799</v>
      </c>
      <c r="K318" t="s">
        <v>13851</v>
      </c>
      <c r="L318">
        <v>270107</v>
      </c>
      <c r="M318" t="s">
        <v>13588</v>
      </c>
      <c r="N318">
        <v>270107006</v>
      </c>
      <c r="O318" t="s">
        <v>13613</v>
      </c>
      <c r="P318">
        <v>0</v>
      </c>
      <c r="Q318">
        <v>56233.76846456201</v>
      </c>
      <c r="R318">
        <v>243260.82168841053</v>
      </c>
    </row>
    <row r="319" spans="1:18" x14ac:dyDescent="0.25">
      <c r="A319">
        <v>5</v>
      </c>
      <c r="B319">
        <v>5504</v>
      </c>
      <c r="C319" t="s">
        <v>798</v>
      </c>
      <c r="D319" t="s">
        <v>1238</v>
      </c>
      <c r="E319">
        <v>5</v>
      </c>
      <c r="F319" t="s">
        <v>13856</v>
      </c>
      <c r="G319">
        <v>2</v>
      </c>
      <c r="H319" t="s">
        <v>13768</v>
      </c>
      <c r="I319">
        <v>3</v>
      </c>
      <c r="J319" t="s">
        <v>13804</v>
      </c>
      <c r="K319" t="s">
        <v>13853</v>
      </c>
      <c r="L319">
        <v>270107</v>
      </c>
      <c r="M319" t="s">
        <v>13588</v>
      </c>
      <c r="N319">
        <v>270107005</v>
      </c>
      <c r="O319" t="s">
        <v>13608</v>
      </c>
      <c r="P319">
        <v>0</v>
      </c>
      <c r="Q319">
        <v>41978.289185329733</v>
      </c>
      <c r="R319">
        <v>204701.69636534055</v>
      </c>
    </row>
    <row r="320" spans="1:18" x14ac:dyDescent="0.25">
      <c r="A320">
        <v>5</v>
      </c>
      <c r="B320">
        <v>5504</v>
      </c>
      <c r="C320" t="s">
        <v>798</v>
      </c>
      <c r="D320" t="s">
        <v>1238</v>
      </c>
      <c r="E320">
        <v>5</v>
      </c>
      <c r="F320" t="s">
        <v>13856</v>
      </c>
      <c r="G320">
        <v>2</v>
      </c>
      <c r="H320" t="s">
        <v>13768</v>
      </c>
      <c r="I320">
        <v>3</v>
      </c>
      <c r="J320" t="s">
        <v>13804</v>
      </c>
      <c r="K320" t="s">
        <v>13857</v>
      </c>
      <c r="L320">
        <v>270107</v>
      </c>
      <c r="M320" t="s">
        <v>13588</v>
      </c>
      <c r="N320">
        <v>270107005</v>
      </c>
      <c r="O320" t="s">
        <v>13608</v>
      </c>
      <c r="P320">
        <v>0</v>
      </c>
      <c r="Q320">
        <v>0</v>
      </c>
      <c r="R320">
        <v>38559.125323070009</v>
      </c>
    </row>
    <row r="321" spans="1:18" x14ac:dyDescent="0.25">
      <c r="A321">
        <v>5</v>
      </c>
      <c r="B321">
        <v>5506</v>
      </c>
      <c r="C321" t="s">
        <v>798</v>
      </c>
      <c r="D321" t="s">
        <v>1241</v>
      </c>
      <c r="E321">
        <v>1</v>
      </c>
      <c r="F321" t="s">
        <v>13850</v>
      </c>
      <c r="G321">
        <v>1</v>
      </c>
      <c r="H321" t="s">
        <v>8278</v>
      </c>
      <c r="I321">
        <v>1</v>
      </c>
      <c r="J321" t="s">
        <v>13799</v>
      </c>
      <c r="K321" t="s">
        <v>13851</v>
      </c>
      <c r="L321">
        <v>270107</v>
      </c>
      <c r="M321" t="s">
        <v>13588</v>
      </c>
      <c r="N321">
        <v>270107006</v>
      </c>
      <c r="O321" t="s">
        <v>13613</v>
      </c>
      <c r="P321">
        <v>0</v>
      </c>
      <c r="Q321">
        <v>37400.18801704004</v>
      </c>
      <c r="R321">
        <v>0</v>
      </c>
    </row>
    <row r="322" spans="1:18" x14ac:dyDescent="0.25">
      <c r="A322">
        <v>5</v>
      </c>
      <c r="B322">
        <v>5506</v>
      </c>
      <c r="C322" t="s">
        <v>798</v>
      </c>
      <c r="D322" t="s">
        <v>1241</v>
      </c>
      <c r="E322">
        <v>1</v>
      </c>
      <c r="F322" t="s">
        <v>13850</v>
      </c>
      <c r="G322">
        <v>2</v>
      </c>
      <c r="H322" t="s">
        <v>13768</v>
      </c>
      <c r="I322">
        <v>1</v>
      </c>
      <c r="J322" t="s">
        <v>13799</v>
      </c>
      <c r="K322" t="s">
        <v>13853</v>
      </c>
      <c r="L322">
        <v>270107</v>
      </c>
      <c r="M322" t="s">
        <v>13588</v>
      </c>
      <c r="N322">
        <v>270107006</v>
      </c>
      <c r="O322" t="s">
        <v>13613</v>
      </c>
      <c r="P322">
        <v>0</v>
      </c>
      <c r="Q322">
        <v>37400.18801704004</v>
      </c>
      <c r="R322">
        <v>0</v>
      </c>
    </row>
    <row r="323" spans="1:18" x14ac:dyDescent="0.25">
      <c r="A323">
        <v>5</v>
      </c>
      <c r="B323">
        <v>5506</v>
      </c>
      <c r="C323" t="s">
        <v>798</v>
      </c>
      <c r="D323" t="s">
        <v>1241</v>
      </c>
      <c r="E323">
        <v>2</v>
      </c>
      <c r="F323" t="s">
        <v>13854</v>
      </c>
      <c r="G323">
        <v>1</v>
      </c>
      <c r="H323" t="s">
        <v>8278</v>
      </c>
      <c r="I323">
        <v>1</v>
      </c>
      <c r="J323" t="s">
        <v>13799</v>
      </c>
      <c r="K323" t="s">
        <v>13851</v>
      </c>
      <c r="L323">
        <v>270107</v>
      </c>
      <c r="M323" t="s">
        <v>13588</v>
      </c>
      <c r="N323">
        <v>270107006</v>
      </c>
      <c r="O323" t="s">
        <v>13613</v>
      </c>
      <c r="P323">
        <v>0</v>
      </c>
      <c r="Q323">
        <v>37400.18801704004</v>
      </c>
      <c r="R323">
        <v>0</v>
      </c>
    </row>
    <row r="324" spans="1:18" x14ac:dyDescent="0.25">
      <c r="A324">
        <v>5</v>
      </c>
      <c r="B324">
        <v>5506</v>
      </c>
      <c r="C324" t="s">
        <v>798</v>
      </c>
      <c r="D324" t="s">
        <v>1241</v>
      </c>
      <c r="E324">
        <v>3</v>
      </c>
      <c r="F324" t="s">
        <v>13855</v>
      </c>
      <c r="G324">
        <v>1</v>
      </c>
      <c r="H324" t="s">
        <v>8278</v>
      </c>
      <c r="I324">
        <v>1</v>
      </c>
      <c r="J324" t="s">
        <v>13799</v>
      </c>
      <c r="K324" t="s">
        <v>13851</v>
      </c>
      <c r="L324">
        <v>270107</v>
      </c>
      <c r="M324" t="s">
        <v>13588</v>
      </c>
      <c r="N324">
        <v>270107006</v>
      </c>
      <c r="O324" t="s">
        <v>13613</v>
      </c>
      <c r="P324">
        <v>0</v>
      </c>
      <c r="Q324">
        <v>37400.18801704004</v>
      </c>
      <c r="R324">
        <v>0</v>
      </c>
    </row>
    <row r="325" spans="1:18" x14ac:dyDescent="0.25">
      <c r="A325">
        <v>5</v>
      </c>
      <c r="B325">
        <v>5506</v>
      </c>
      <c r="C325" t="s">
        <v>798</v>
      </c>
      <c r="D325" t="s">
        <v>1241</v>
      </c>
      <c r="E325">
        <v>5</v>
      </c>
      <c r="F325" t="s">
        <v>13856</v>
      </c>
      <c r="G325">
        <v>2</v>
      </c>
      <c r="H325" t="s">
        <v>13768</v>
      </c>
      <c r="I325">
        <v>3</v>
      </c>
      <c r="J325" t="s">
        <v>13804</v>
      </c>
      <c r="K325" t="s">
        <v>13853</v>
      </c>
      <c r="L325">
        <v>270107</v>
      </c>
      <c r="M325" t="s">
        <v>13588</v>
      </c>
      <c r="N325">
        <v>270107005</v>
      </c>
      <c r="O325" t="s">
        <v>13608</v>
      </c>
      <c r="P325">
        <v>0</v>
      </c>
      <c r="Q325">
        <v>30895.329633193032</v>
      </c>
      <c r="R325">
        <v>0</v>
      </c>
    </row>
    <row r="326" spans="1:18" x14ac:dyDescent="0.25">
      <c r="A326">
        <v>5</v>
      </c>
      <c r="B326">
        <v>5601</v>
      </c>
      <c r="C326" t="s">
        <v>798</v>
      </c>
      <c r="D326" t="s">
        <v>1244</v>
      </c>
      <c r="E326">
        <v>1</v>
      </c>
      <c r="F326" t="s">
        <v>13850</v>
      </c>
      <c r="G326">
        <v>1</v>
      </c>
      <c r="H326" t="s">
        <v>8278</v>
      </c>
      <c r="I326">
        <v>1</v>
      </c>
      <c r="J326" t="s">
        <v>13799</v>
      </c>
      <c r="K326" t="s">
        <v>13851</v>
      </c>
      <c r="L326">
        <v>270107</v>
      </c>
      <c r="M326" t="s">
        <v>13588</v>
      </c>
      <c r="N326">
        <v>270107006</v>
      </c>
      <c r="O326" t="s">
        <v>13613</v>
      </c>
      <c r="P326">
        <v>59795.831561037856</v>
      </c>
      <c r="Q326">
        <v>71301.992204789451</v>
      </c>
      <c r="R326">
        <v>79214.949759559022</v>
      </c>
    </row>
    <row r="327" spans="1:18" x14ac:dyDescent="0.25">
      <c r="A327">
        <v>5</v>
      </c>
      <c r="B327">
        <v>5601</v>
      </c>
      <c r="C327" t="s">
        <v>798</v>
      </c>
      <c r="D327" t="s">
        <v>1244</v>
      </c>
      <c r="E327">
        <v>1</v>
      </c>
      <c r="F327" t="s">
        <v>13850</v>
      </c>
      <c r="G327">
        <v>1</v>
      </c>
      <c r="H327" t="s">
        <v>8278</v>
      </c>
      <c r="I327">
        <v>1</v>
      </c>
      <c r="J327" t="s">
        <v>13799</v>
      </c>
      <c r="K327" t="s">
        <v>13852</v>
      </c>
      <c r="L327">
        <v>270107</v>
      </c>
      <c r="M327" t="s">
        <v>13588</v>
      </c>
      <c r="N327">
        <v>270107006</v>
      </c>
      <c r="O327" t="s">
        <v>13613</v>
      </c>
      <c r="P327">
        <v>382.81582305401957</v>
      </c>
      <c r="Q327">
        <v>8772.8824356231289</v>
      </c>
      <c r="R327">
        <v>14206.154918246499</v>
      </c>
    </row>
    <row r="328" spans="1:18" x14ac:dyDescent="0.25">
      <c r="A328">
        <v>5</v>
      </c>
      <c r="B328">
        <v>5601</v>
      </c>
      <c r="C328" t="s">
        <v>798</v>
      </c>
      <c r="D328" t="s">
        <v>1244</v>
      </c>
      <c r="E328">
        <v>1</v>
      </c>
      <c r="F328" t="s">
        <v>13850</v>
      </c>
      <c r="G328">
        <v>2</v>
      </c>
      <c r="H328" t="s">
        <v>13768</v>
      </c>
      <c r="I328">
        <v>1</v>
      </c>
      <c r="J328" t="s">
        <v>13799</v>
      </c>
      <c r="K328" t="s">
        <v>13853</v>
      </c>
      <c r="L328">
        <v>270107</v>
      </c>
      <c r="M328" t="s">
        <v>13588</v>
      </c>
      <c r="N328">
        <v>270107006</v>
      </c>
      <c r="O328" t="s">
        <v>13613</v>
      </c>
      <c r="P328">
        <v>49062.101233517649</v>
      </c>
      <c r="Q328">
        <v>69719.320339851067</v>
      </c>
      <c r="R328">
        <v>75345.243811550827</v>
      </c>
    </row>
    <row r="329" spans="1:18" x14ac:dyDescent="0.25">
      <c r="A329">
        <v>5</v>
      </c>
      <c r="B329">
        <v>5601</v>
      </c>
      <c r="C329" t="s">
        <v>798</v>
      </c>
      <c r="D329" t="s">
        <v>1244</v>
      </c>
      <c r="E329">
        <v>1</v>
      </c>
      <c r="F329" t="s">
        <v>13850</v>
      </c>
      <c r="G329">
        <v>2</v>
      </c>
      <c r="H329" t="s">
        <v>13768</v>
      </c>
      <c r="I329">
        <v>1</v>
      </c>
      <c r="J329" t="s">
        <v>13799</v>
      </c>
      <c r="K329" t="s">
        <v>13857</v>
      </c>
      <c r="L329">
        <v>270107</v>
      </c>
      <c r="M329" t="s">
        <v>13588</v>
      </c>
      <c r="N329">
        <v>270107006</v>
      </c>
      <c r="O329" t="s">
        <v>13613</v>
      </c>
      <c r="P329">
        <v>11116.546150574224</v>
      </c>
      <c r="Q329">
        <v>10355.55430056154</v>
      </c>
      <c r="R329">
        <v>18075.860866254698</v>
      </c>
    </row>
    <row r="330" spans="1:18" x14ac:dyDescent="0.25">
      <c r="A330">
        <v>5</v>
      </c>
      <c r="B330">
        <v>5601</v>
      </c>
      <c r="C330" t="s">
        <v>798</v>
      </c>
      <c r="D330" t="s">
        <v>1244</v>
      </c>
      <c r="E330">
        <v>2</v>
      </c>
      <c r="F330" t="s">
        <v>13854</v>
      </c>
      <c r="G330">
        <v>1</v>
      </c>
      <c r="H330" t="s">
        <v>8278</v>
      </c>
      <c r="I330">
        <v>1</v>
      </c>
      <c r="J330" t="s">
        <v>13799</v>
      </c>
      <c r="K330" t="s">
        <v>13851</v>
      </c>
      <c r="L330">
        <v>270107</v>
      </c>
      <c r="M330" t="s">
        <v>13588</v>
      </c>
      <c r="N330">
        <v>270107006</v>
      </c>
      <c r="O330" t="s">
        <v>13613</v>
      </c>
      <c r="P330">
        <v>59795.831561037856</v>
      </c>
      <c r="Q330">
        <v>77631.177999295847</v>
      </c>
      <c r="R330">
        <v>85344.840415085127</v>
      </c>
    </row>
    <row r="331" spans="1:18" x14ac:dyDescent="0.25">
      <c r="A331">
        <v>5</v>
      </c>
      <c r="B331">
        <v>5601</v>
      </c>
      <c r="C331" t="s">
        <v>798</v>
      </c>
      <c r="D331" t="s">
        <v>1244</v>
      </c>
      <c r="E331">
        <v>2</v>
      </c>
      <c r="F331" t="s">
        <v>13854</v>
      </c>
      <c r="G331">
        <v>1</v>
      </c>
      <c r="H331" t="s">
        <v>8278</v>
      </c>
      <c r="I331">
        <v>1</v>
      </c>
      <c r="J331" t="s">
        <v>13799</v>
      </c>
      <c r="K331" t="s">
        <v>13852</v>
      </c>
      <c r="L331">
        <v>270107</v>
      </c>
      <c r="M331" t="s">
        <v>13588</v>
      </c>
      <c r="N331">
        <v>270107006</v>
      </c>
      <c r="O331" t="s">
        <v>13613</v>
      </c>
      <c r="P331">
        <v>382.81582305401957</v>
      </c>
      <c r="Q331">
        <v>2443.6966411167195</v>
      </c>
      <c r="R331">
        <v>8076.2642627204168</v>
      </c>
    </row>
    <row r="332" spans="1:18" x14ac:dyDescent="0.25">
      <c r="A332">
        <v>5</v>
      </c>
      <c r="B332">
        <v>5601</v>
      </c>
      <c r="C332" t="s">
        <v>798</v>
      </c>
      <c r="D332" t="s">
        <v>1244</v>
      </c>
      <c r="E332">
        <v>3</v>
      </c>
      <c r="F332" t="s">
        <v>13855</v>
      </c>
      <c r="G332">
        <v>1</v>
      </c>
      <c r="H332" t="s">
        <v>8278</v>
      </c>
      <c r="I332">
        <v>1</v>
      </c>
      <c r="J332" t="s">
        <v>13799</v>
      </c>
      <c r="K332" t="s">
        <v>13851</v>
      </c>
      <c r="L332">
        <v>270107</v>
      </c>
      <c r="M332" t="s">
        <v>13588</v>
      </c>
      <c r="N332">
        <v>270107006</v>
      </c>
      <c r="O332" t="s">
        <v>13613</v>
      </c>
      <c r="P332">
        <v>59795.831561037856</v>
      </c>
      <c r="Q332">
        <v>73745.688845906174</v>
      </c>
      <c r="R332">
        <v>79214.949759559022</v>
      </c>
    </row>
    <row r="333" spans="1:18" x14ac:dyDescent="0.25">
      <c r="A333">
        <v>5</v>
      </c>
      <c r="B333">
        <v>5601</v>
      </c>
      <c r="C333" t="s">
        <v>798</v>
      </c>
      <c r="D333" t="s">
        <v>1244</v>
      </c>
      <c r="E333">
        <v>3</v>
      </c>
      <c r="F333" t="s">
        <v>13855</v>
      </c>
      <c r="G333">
        <v>1</v>
      </c>
      <c r="H333" t="s">
        <v>8278</v>
      </c>
      <c r="I333">
        <v>1</v>
      </c>
      <c r="J333" t="s">
        <v>13799</v>
      </c>
      <c r="K333" t="s">
        <v>13852</v>
      </c>
      <c r="L333">
        <v>270107</v>
      </c>
      <c r="M333" t="s">
        <v>13588</v>
      </c>
      <c r="N333">
        <v>270107006</v>
      </c>
      <c r="O333" t="s">
        <v>13613</v>
      </c>
      <c r="P333">
        <v>382.81582305401957</v>
      </c>
      <c r="Q333">
        <v>6329.1857945064085</v>
      </c>
      <c r="R333">
        <v>14206.154918246499</v>
      </c>
    </row>
    <row r="334" spans="1:18" x14ac:dyDescent="0.25">
      <c r="A334">
        <v>5</v>
      </c>
      <c r="B334">
        <v>5601</v>
      </c>
      <c r="C334" t="s">
        <v>798</v>
      </c>
      <c r="D334" t="s">
        <v>1244</v>
      </c>
      <c r="E334">
        <v>5</v>
      </c>
      <c r="F334" t="s">
        <v>13856</v>
      </c>
      <c r="G334">
        <v>2</v>
      </c>
      <c r="H334" t="s">
        <v>13768</v>
      </c>
      <c r="I334">
        <v>3</v>
      </c>
      <c r="J334" t="s">
        <v>13804</v>
      </c>
      <c r="K334" t="s">
        <v>13853</v>
      </c>
      <c r="L334">
        <v>270107</v>
      </c>
      <c r="M334" t="s">
        <v>13588</v>
      </c>
      <c r="N334">
        <v>270107005</v>
      </c>
      <c r="O334" t="s">
        <v>13608</v>
      </c>
      <c r="P334">
        <v>33209.272649936196</v>
      </c>
      <c r="Q334">
        <v>48037.834657302097</v>
      </c>
      <c r="R334">
        <v>76010.682122538536</v>
      </c>
    </row>
    <row r="335" spans="1:18" x14ac:dyDescent="0.25">
      <c r="A335">
        <v>5</v>
      </c>
      <c r="B335">
        <v>5601</v>
      </c>
      <c r="C335" t="s">
        <v>798</v>
      </c>
      <c r="D335" t="s">
        <v>1244</v>
      </c>
      <c r="E335">
        <v>5</v>
      </c>
      <c r="F335" t="s">
        <v>13856</v>
      </c>
      <c r="G335">
        <v>2</v>
      </c>
      <c r="H335" t="s">
        <v>13768</v>
      </c>
      <c r="I335">
        <v>3</v>
      </c>
      <c r="J335" t="s">
        <v>13804</v>
      </c>
      <c r="K335" t="s">
        <v>13857</v>
      </c>
      <c r="L335">
        <v>270107</v>
      </c>
      <c r="M335" t="s">
        <v>13588</v>
      </c>
      <c r="N335">
        <v>270107005</v>
      </c>
      <c r="O335" t="s">
        <v>13608</v>
      </c>
      <c r="P335">
        <v>1150.574223734581</v>
      </c>
      <c r="Q335">
        <v>0</v>
      </c>
      <c r="R335">
        <v>15588.938440420874</v>
      </c>
    </row>
    <row r="336" spans="1:18" x14ac:dyDescent="0.25">
      <c r="A336">
        <v>5</v>
      </c>
      <c r="B336">
        <v>5602</v>
      </c>
      <c r="C336" t="s">
        <v>798</v>
      </c>
      <c r="D336" t="s">
        <v>1247</v>
      </c>
      <c r="E336">
        <v>1</v>
      </c>
      <c r="F336" t="s">
        <v>13850</v>
      </c>
      <c r="G336">
        <v>1</v>
      </c>
      <c r="H336" t="s">
        <v>8278</v>
      </c>
      <c r="I336">
        <v>1</v>
      </c>
      <c r="J336" t="s">
        <v>13799</v>
      </c>
      <c r="K336" t="s">
        <v>13851</v>
      </c>
      <c r="L336">
        <v>270107</v>
      </c>
      <c r="M336" t="s">
        <v>13588</v>
      </c>
      <c r="N336">
        <v>270107006</v>
      </c>
      <c r="O336" t="s">
        <v>13613</v>
      </c>
      <c r="P336">
        <v>0</v>
      </c>
      <c r="Q336">
        <v>114099.1038750297</v>
      </c>
      <c r="R336">
        <v>0</v>
      </c>
    </row>
    <row r="337" spans="1:18" x14ac:dyDescent="0.25">
      <c r="A337">
        <v>5</v>
      </c>
      <c r="B337">
        <v>5602</v>
      </c>
      <c r="C337" t="s">
        <v>798</v>
      </c>
      <c r="D337" t="s">
        <v>1247</v>
      </c>
      <c r="E337">
        <v>1</v>
      </c>
      <c r="F337" t="s">
        <v>13850</v>
      </c>
      <c r="G337">
        <v>2</v>
      </c>
      <c r="H337" t="s">
        <v>13768</v>
      </c>
      <c r="I337">
        <v>1</v>
      </c>
      <c r="J337" t="s">
        <v>13799</v>
      </c>
      <c r="K337" t="s">
        <v>13853</v>
      </c>
      <c r="L337">
        <v>270107</v>
      </c>
      <c r="M337" t="s">
        <v>13588</v>
      </c>
      <c r="N337">
        <v>270107006</v>
      </c>
      <c r="O337" t="s">
        <v>13613</v>
      </c>
      <c r="P337">
        <v>0</v>
      </c>
      <c r="Q337">
        <v>103571.0665322081</v>
      </c>
      <c r="R337">
        <v>0</v>
      </c>
    </row>
    <row r="338" spans="1:18" x14ac:dyDescent="0.25">
      <c r="A338">
        <v>5</v>
      </c>
      <c r="B338">
        <v>5602</v>
      </c>
      <c r="C338" t="s">
        <v>798</v>
      </c>
      <c r="D338" t="s">
        <v>1247</v>
      </c>
      <c r="E338">
        <v>1</v>
      </c>
      <c r="F338" t="s">
        <v>13850</v>
      </c>
      <c r="G338">
        <v>2</v>
      </c>
      <c r="H338" t="s">
        <v>13768</v>
      </c>
      <c r="I338">
        <v>1</v>
      </c>
      <c r="J338" t="s">
        <v>13799</v>
      </c>
      <c r="K338" t="s">
        <v>13857</v>
      </c>
      <c r="L338">
        <v>270107</v>
      </c>
      <c r="M338" t="s">
        <v>13588</v>
      </c>
      <c r="N338">
        <v>270107006</v>
      </c>
      <c r="O338" t="s">
        <v>13613</v>
      </c>
      <c r="P338">
        <v>0</v>
      </c>
      <c r="Q338">
        <v>10528.037342821612</v>
      </c>
      <c r="R338">
        <v>0</v>
      </c>
    </row>
    <row r="339" spans="1:18" x14ac:dyDescent="0.25">
      <c r="A339">
        <v>5</v>
      </c>
      <c r="B339">
        <v>5602</v>
      </c>
      <c r="C339" t="s">
        <v>798</v>
      </c>
      <c r="D339" t="s">
        <v>1247</v>
      </c>
      <c r="E339">
        <v>2</v>
      </c>
      <c r="F339" t="s">
        <v>13854</v>
      </c>
      <c r="G339">
        <v>1</v>
      </c>
      <c r="H339" t="s">
        <v>8278</v>
      </c>
      <c r="I339">
        <v>1</v>
      </c>
      <c r="J339" t="s">
        <v>13799</v>
      </c>
      <c r="K339" t="s">
        <v>13851</v>
      </c>
      <c r="L339">
        <v>270107</v>
      </c>
      <c r="M339" t="s">
        <v>13588</v>
      </c>
      <c r="N339">
        <v>270107006</v>
      </c>
      <c r="O339" t="s">
        <v>13613</v>
      </c>
      <c r="P339">
        <v>0</v>
      </c>
      <c r="Q339">
        <v>114099.1038750297</v>
      </c>
      <c r="R339">
        <v>0</v>
      </c>
    </row>
    <row r="340" spans="1:18" x14ac:dyDescent="0.25">
      <c r="A340">
        <v>5</v>
      </c>
      <c r="B340">
        <v>5602</v>
      </c>
      <c r="C340" t="s">
        <v>798</v>
      </c>
      <c r="D340" t="s">
        <v>1247</v>
      </c>
      <c r="E340">
        <v>3</v>
      </c>
      <c r="F340" t="s">
        <v>13855</v>
      </c>
      <c r="G340">
        <v>1</v>
      </c>
      <c r="H340" t="s">
        <v>8278</v>
      </c>
      <c r="I340">
        <v>1</v>
      </c>
      <c r="J340" t="s">
        <v>13799</v>
      </c>
      <c r="K340" t="s">
        <v>13851</v>
      </c>
      <c r="L340">
        <v>270107</v>
      </c>
      <c r="M340" t="s">
        <v>13588</v>
      </c>
      <c r="N340">
        <v>270107006</v>
      </c>
      <c r="O340" t="s">
        <v>13613</v>
      </c>
      <c r="P340">
        <v>0</v>
      </c>
      <c r="Q340">
        <v>114099.1038750297</v>
      </c>
      <c r="R340">
        <v>0</v>
      </c>
    </row>
    <row r="341" spans="1:18" x14ac:dyDescent="0.25">
      <c r="A341">
        <v>5</v>
      </c>
      <c r="B341">
        <v>5602</v>
      </c>
      <c r="C341" t="s">
        <v>798</v>
      </c>
      <c r="D341" t="s">
        <v>1247</v>
      </c>
      <c r="E341">
        <v>5</v>
      </c>
      <c r="F341" t="s">
        <v>13856</v>
      </c>
      <c r="G341">
        <v>2</v>
      </c>
      <c r="H341" t="s">
        <v>13768</v>
      </c>
      <c r="I341">
        <v>3</v>
      </c>
      <c r="J341" t="s">
        <v>13804</v>
      </c>
      <c r="K341" t="s">
        <v>13853</v>
      </c>
      <c r="L341">
        <v>270107</v>
      </c>
      <c r="M341" t="s">
        <v>13588</v>
      </c>
      <c r="N341">
        <v>270107005</v>
      </c>
      <c r="O341" t="s">
        <v>13608</v>
      </c>
      <c r="P341">
        <v>0</v>
      </c>
      <c r="Q341">
        <v>82514.991846564881</v>
      </c>
      <c r="R341">
        <v>0</v>
      </c>
    </row>
    <row r="342" spans="1:18" x14ac:dyDescent="0.25">
      <c r="A342">
        <v>5</v>
      </c>
      <c r="B342">
        <v>5602</v>
      </c>
      <c r="C342" t="s">
        <v>798</v>
      </c>
      <c r="D342" t="s">
        <v>1247</v>
      </c>
      <c r="E342">
        <v>5</v>
      </c>
      <c r="F342" t="s">
        <v>13856</v>
      </c>
      <c r="G342">
        <v>2</v>
      </c>
      <c r="H342" t="s">
        <v>13768</v>
      </c>
      <c r="I342">
        <v>3</v>
      </c>
      <c r="J342" t="s">
        <v>13804</v>
      </c>
      <c r="K342" t="s">
        <v>13857</v>
      </c>
      <c r="L342">
        <v>270107</v>
      </c>
      <c r="M342" t="s">
        <v>13588</v>
      </c>
      <c r="N342">
        <v>270107005</v>
      </c>
      <c r="O342" t="s">
        <v>13608</v>
      </c>
      <c r="P342">
        <v>0</v>
      </c>
      <c r="Q342">
        <v>10528.037342821612</v>
      </c>
      <c r="R342">
        <v>0</v>
      </c>
    </row>
    <row r="343" spans="1:18" x14ac:dyDescent="0.25">
      <c r="A343">
        <v>5</v>
      </c>
      <c r="B343">
        <v>5603</v>
      </c>
      <c r="C343" t="s">
        <v>798</v>
      </c>
      <c r="D343" t="s">
        <v>1250</v>
      </c>
      <c r="E343">
        <v>1</v>
      </c>
      <c r="F343" t="s">
        <v>13850</v>
      </c>
      <c r="G343">
        <v>1</v>
      </c>
      <c r="H343" t="s">
        <v>8278</v>
      </c>
      <c r="I343">
        <v>1</v>
      </c>
      <c r="J343" t="s">
        <v>13799</v>
      </c>
      <c r="K343" t="s">
        <v>13851</v>
      </c>
      <c r="L343">
        <v>270107</v>
      </c>
      <c r="M343" t="s">
        <v>13588</v>
      </c>
      <c r="N343">
        <v>270107006</v>
      </c>
      <c r="O343" t="s">
        <v>13613</v>
      </c>
      <c r="P343">
        <v>0</v>
      </c>
      <c r="Q343">
        <v>135603.06266033626</v>
      </c>
      <c r="R343">
        <v>0</v>
      </c>
    </row>
    <row r="344" spans="1:18" x14ac:dyDescent="0.25">
      <c r="A344">
        <v>5</v>
      </c>
      <c r="B344">
        <v>5603</v>
      </c>
      <c r="C344" t="s">
        <v>798</v>
      </c>
      <c r="D344" t="s">
        <v>1250</v>
      </c>
      <c r="E344">
        <v>1</v>
      </c>
      <c r="F344" t="s">
        <v>13850</v>
      </c>
      <c r="G344">
        <v>2</v>
      </c>
      <c r="H344" t="s">
        <v>13768</v>
      </c>
      <c r="I344">
        <v>1</v>
      </c>
      <c r="J344" t="s">
        <v>13799</v>
      </c>
      <c r="K344" t="s">
        <v>13853</v>
      </c>
      <c r="L344">
        <v>270107</v>
      </c>
      <c r="M344" t="s">
        <v>13588</v>
      </c>
      <c r="N344">
        <v>270107006</v>
      </c>
      <c r="O344" t="s">
        <v>13613</v>
      </c>
      <c r="P344">
        <v>0</v>
      </c>
      <c r="Q344">
        <v>135603.06266033626</v>
      </c>
      <c r="R344">
        <v>0</v>
      </c>
    </row>
    <row r="345" spans="1:18" x14ac:dyDescent="0.25">
      <c r="A345">
        <v>5</v>
      </c>
      <c r="B345">
        <v>5603</v>
      </c>
      <c r="C345" t="s">
        <v>798</v>
      </c>
      <c r="D345" t="s">
        <v>1250</v>
      </c>
      <c r="E345">
        <v>2</v>
      </c>
      <c r="F345" t="s">
        <v>13854</v>
      </c>
      <c r="G345">
        <v>1</v>
      </c>
      <c r="H345" t="s">
        <v>8278</v>
      </c>
      <c r="I345">
        <v>1</v>
      </c>
      <c r="J345" t="s">
        <v>13799</v>
      </c>
      <c r="K345" t="s">
        <v>13851</v>
      </c>
      <c r="L345">
        <v>270107</v>
      </c>
      <c r="M345" t="s">
        <v>13588</v>
      </c>
      <c r="N345">
        <v>270107006</v>
      </c>
      <c r="O345" t="s">
        <v>13613</v>
      </c>
      <c r="P345">
        <v>0</v>
      </c>
      <c r="Q345">
        <v>135603.06266033626</v>
      </c>
      <c r="R345">
        <v>0</v>
      </c>
    </row>
    <row r="346" spans="1:18" x14ac:dyDescent="0.25">
      <c r="A346">
        <v>5</v>
      </c>
      <c r="B346">
        <v>5603</v>
      </c>
      <c r="C346" t="s">
        <v>798</v>
      </c>
      <c r="D346" t="s">
        <v>1250</v>
      </c>
      <c r="E346">
        <v>3</v>
      </c>
      <c r="F346" t="s">
        <v>13855</v>
      </c>
      <c r="G346">
        <v>1</v>
      </c>
      <c r="H346" t="s">
        <v>8278</v>
      </c>
      <c r="I346">
        <v>1</v>
      </c>
      <c r="J346" t="s">
        <v>13799</v>
      </c>
      <c r="K346" t="s">
        <v>13851</v>
      </c>
      <c r="L346">
        <v>270107</v>
      </c>
      <c r="M346" t="s">
        <v>13588</v>
      </c>
      <c r="N346">
        <v>270107006</v>
      </c>
      <c r="O346" t="s">
        <v>13613</v>
      </c>
      <c r="P346">
        <v>0</v>
      </c>
      <c r="Q346">
        <v>135603.06266033626</v>
      </c>
      <c r="R346">
        <v>0</v>
      </c>
    </row>
    <row r="347" spans="1:18" x14ac:dyDescent="0.25">
      <c r="A347">
        <v>5</v>
      </c>
      <c r="B347">
        <v>5603</v>
      </c>
      <c r="C347" t="s">
        <v>798</v>
      </c>
      <c r="D347" t="s">
        <v>1250</v>
      </c>
      <c r="E347">
        <v>5</v>
      </c>
      <c r="F347" t="s">
        <v>13856</v>
      </c>
      <c r="G347">
        <v>2</v>
      </c>
      <c r="H347" t="s">
        <v>13768</v>
      </c>
      <c r="I347">
        <v>3</v>
      </c>
      <c r="J347" t="s">
        <v>13804</v>
      </c>
      <c r="K347" t="s">
        <v>13853</v>
      </c>
      <c r="L347">
        <v>270107</v>
      </c>
      <c r="M347" t="s">
        <v>13588</v>
      </c>
      <c r="N347">
        <v>270107005</v>
      </c>
      <c r="O347" t="s">
        <v>13608</v>
      </c>
      <c r="P347">
        <v>0</v>
      </c>
      <c r="Q347">
        <v>78999.163685955966</v>
      </c>
      <c r="R347">
        <v>0</v>
      </c>
    </row>
    <row r="348" spans="1:18" x14ac:dyDescent="0.25">
      <c r="A348">
        <v>5</v>
      </c>
      <c r="B348">
        <v>5603</v>
      </c>
      <c r="C348" t="s">
        <v>798</v>
      </c>
      <c r="D348" t="s">
        <v>1250</v>
      </c>
      <c r="E348">
        <v>5</v>
      </c>
      <c r="F348" t="s">
        <v>13856</v>
      </c>
      <c r="G348">
        <v>2</v>
      </c>
      <c r="H348" t="s">
        <v>13768</v>
      </c>
      <c r="I348">
        <v>3</v>
      </c>
      <c r="J348" t="s">
        <v>13804</v>
      </c>
      <c r="K348" t="s">
        <v>13857</v>
      </c>
      <c r="L348">
        <v>270107</v>
      </c>
      <c r="M348" t="s">
        <v>13588</v>
      </c>
      <c r="N348">
        <v>270107005</v>
      </c>
      <c r="O348" t="s">
        <v>13608</v>
      </c>
      <c r="P348">
        <v>0</v>
      </c>
      <c r="Q348">
        <v>13940.898435671976</v>
      </c>
      <c r="R348">
        <v>0</v>
      </c>
    </row>
    <row r="349" spans="1:18" x14ac:dyDescent="0.25">
      <c r="A349">
        <v>5</v>
      </c>
      <c r="B349">
        <v>5604</v>
      </c>
      <c r="C349" t="s">
        <v>798</v>
      </c>
      <c r="D349" t="s">
        <v>1253</v>
      </c>
      <c r="E349">
        <v>1</v>
      </c>
      <c r="F349" t="s">
        <v>13850</v>
      </c>
      <c r="G349">
        <v>1</v>
      </c>
      <c r="H349" t="s">
        <v>8278</v>
      </c>
      <c r="I349">
        <v>1</v>
      </c>
      <c r="J349" t="s">
        <v>13799</v>
      </c>
      <c r="K349" t="s">
        <v>13851</v>
      </c>
      <c r="L349">
        <v>270107</v>
      </c>
      <c r="M349" t="s">
        <v>13588</v>
      </c>
      <c r="N349">
        <v>270107006</v>
      </c>
      <c r="O349" t="s">
        <v>13613</v>
      </c>
      <c r="P349">
        <v>0</v>
      </c>
      <c r="Q349">
        <v>46804.756871880061</v>
      </c>
      <c r="R349">
        <v>0</v>
      </c>
    </row>
    <row r="350" spans="1:18" x14ac:dyDescent="0.25">
      <c r="A350">
        <v>5</v>
      </c>
      <c r="B350">
        <v>5604</v>
      </c>
      <c r="C350" t="s">
        <v>798</v>
      </c>
      <c r="D350" t="s">
        <v>1253</v>
      </c>
      <c r="E350">
        <v>1</v>
      </c>
      <c r="F350" t="s">
        <v>13850</v>
      </c>
      <c r="G350">
        <v>2</v>
      </c>
      <c r="H350" t="s">
        <v>13768</v>
      </c>
      <c r="I350">
        <v>1</v>
      </c>
      <c r="J350" t="s">
        <v>13799</v>
      </c>
      <c r="K350" t="s">
        <v>13853</v>
      </c>
      <c r="L350">
        <v>270107</v>
      </c>
      <c r="M350" t="s">
        <v>13588</v>
      </c>
      <c r="N350">
        <v>270107006</v>
      </c>
      <c r="O350" t="s">
        <v>13613</v>
      </c>
      <c r="P350">
        <v>0</v>
      </c>
      <c r="Q350">
        <v>46804.756871880061</v>
      </c>
      <c r="R350">
        <v>0</v>
      </c>
    </row>
    <row r="351" spans="1:18" x14ac:dyDescent="0.25">
      <c r="A351">
        <v>5</v>
      </c>
      <c r="B351">
        <v>5604</v>
      </c>
      <c r="C351" t="s">
        <v>798</v>
      </c>
      <c r="D351" t="s">
        <v>1253</v>
      </c>
      <c r="E351">
        <v>2</v>
      </c>
      <c r="F351" t="s">
        <v>13854</v>
      </c>
      <c r="G351">
        <v>1</v>
      </c>
      <c r="H351" t="s">
        <v>8278</v>
      </c>
      <c r="I351">
        <v>1</v>
      </c>
      <c r="J351" t="s">
        <v>13799</v>
      </c>
      <c r="K351" t="s">
        <v>13851</v>
      </c>
      <c r="L351">
        <v>270107</v>
      </c>
      <c r="M351" t="s">
        <v>13588</v>
      </c>
      <c r="N351">
        <v>270107006</v>
      </c>
      <c r="O351" t="s">
        <v>13613</v>
      </c>
      <c r="P351">
        <v>0</v>
      </c>
      <c r="Q351">
        <v>46804.756871880061</v>
      </c>
      <c r="R351">
        <v>0</v>
      </c>
    </row>
    <row r="352" spans="1:18" x14ac:dyDescent="0.25">
      <c r="A352">
        <v>5</v>
      </c>
      <c r="B352">
        <v>5604</v>
      </c>
      <c r="C352" t="s">
        <v>798</v>
      </c>
      <c r="D352" t="s">
        <v>1253</v>
      </c>
      <c r="E352">
        <v>3</v>
      </c>
      <c r="F352" t="s">
        <v>13855</v>
      </c>
      <c r="G352">
        <v>1</v>
      </c>
      <c r="H352" t="s">
        <v>8278</v>
      </c>
      <c r="I352">
        <v>1</v>
      </c>
      <c r="J352" t="s">
        <v>13799</v>
      </c>
      <c r="K352" t="s">
        <v>13851</v>
      </c>
      <c r="L352">
        <v>270107</v>
      </c>
      <c r="M352" t="s">
        <v>13588</v>
      </c>
      <c r="N352">
        <v>270107006</v>
      </c>
      <c r="O352" t="s">
        <v>13613</v>
      </c>
      <c r="P352">
        <v>0</v>
      </c>
      <c r="Q352">
        <v>46804.756871880061</v>
      </c>
      <c r="R352">
        <v>0</v>
      </c>
    </row>
    <row r="353" spans="1:18" x14ac:dyDescent="0.25">
      <c r="A353">
        <v>5</v>
      </c>
      <c r="B353">
        <v>5605</v>
      </c>
      <c r="C353" t="s">
        <v>798</v>
      </c>
      <c r="D353" t="s">
        <v>1256</v>
      </c>
      <c r="E353">
        <v>1</v>
      </c>
      <c r="F353" t="s">
        <v>13850</v>
      </c>
      <c r="G353">
        <v>1</v>
      </c>
      <c r="H353" t="s">
        <v>8278</v>
      </c>
      <c r="I353">
        <v>1</v>
      </c>
      <c r="J353" t="s">
        <v>13799</v>
      </c>
      <c r="K353" t="s">
        <v>13851</v>
      </c>
      <c r="L353">
        <v>270107</v>
      </c>
      <c r="M353" t="s">
        <v>13588</v>
      </c>
      <c r="N353">
        <v>270107006</v>
      </c>
      <c r="O353" t="s">
        <v>13613</v>
      </c>
      <c r="P353">
        <v>0</v>
      </c>
      <c r="Q353">
        <v>162468.52544141802</v>
      </c>
      <c r="R353">
        <v>0</v>
      </c>
    </row>
    <row r="354" spans="1:18" x14ac:dyDescent="0.25">
      <c r="A354">
        <v>5</v>
      </c>
      <c r="B354">
        <v>5605</v>
      </c>
      <c r="C354" t="s">
        <v>798</v>
      </c>
      <c r="D354" t="s">
        <v>1256</v>
      </c>
      <c r="E354">
        <v>1</v>
      </c>
      <c r="F354" t="s">
        <v>13850</v>
      </c>
      <c r="G354">
        <v>2</v>
      </c>
      <c r="H354" t="s">
        <v>13768</v>
      </c>
      <c r="I354">
        <v>1</v>
      </c>
      <c r="J354" t="s">
        <v>13799</v>
      </c>
      <c r="K354" t="s">
        <v>13853</v>
      </c>
      <c r="L354">
        <v>270107</v>
      </c>
      <c r="M354" t="s">
        <v>13588</v>
      </c>
      <c r="N354">
        <v>270107006</v>
      </c>
      <c r="O354" t="s">
        <v>13613</v>
      </c>
      <c r="P354">
        <v>0</v>
      </c>
      <c r="Q354">
        <v>162468.52544141802</v>
      </c>
      <c r="R354">
        <v>0</v>
      </c>
    </row>
    <row r="355" spans="1:18" x14ac:dyDescent="0.25">
      <c r="A355">
        <v>5</v>
      </c>
      <c r="B355">
        <v>5605</v>
      </c>
      <c r="C355" t="s">
        <v>798</v>
      </c>
      <c r="D355" t="s">
        <v>1256</v>
      </c>
      <c r="E355">
        <v>2</v>
      </c>
      <c r="F355" t="s">
        <v>13854</v>
      </c>
      <c r="G355">
        <v>1</v>
      </c>
      <c r="H355" t="s">
        <v>8278</v>
      </c>
      <c r="I355">
        <v>1</v>
      </c>
      <c r="J355" t="s">
        <v>13799</v>
      </c>
      <c r="K355" t="s">
        <v>13851</v>
      </c>
      <c r="L355">
        <v>270107</v>
      </c>
      <c r="M355" t="s">
        <v>13588</v>
      </c>
      <c r="N355">
        <v>270107006</v>
      </c>
      <c r="O355" t="s">
        <v>13613</v>
      </c>
      <c r="P355">
        <v>0</v>
      </c>
      <c r="Q355">
        <v>162468.52544141802</v>
      </c>
      <c r="R355">
        <v>0</v>
      </c>
    </row>
    <row r="356" spans="1:18" x14ac:dyDescent="0.25">
      <c r="A356">
        <v>5</v>
      </c>
      <c r="B356">
        <v>5605</v>
      </c>
      <c r="C356" t="s">
        <v>798</v>
      </c>
      <c r="D356" t="s">
        <v>1256</v>
      </c>
      <c r="E356">
        <v>3</v>
      </c>
      <c r="F356" t="s">
        <v>13855</v>
      </c>
      <c r="G356">
        <v>1</v>
      </c>
      <c r="H356" t="s">
        <v>8278</v>
      </c>
      <c r="I356">
        <v>1</v>
      </c>
      <c r="J356" t="s">
        <v>13799</v>
      </c>
      <c r="K356" t="s">
        <v>13851</v>
      </c>
      <c r="L356">
        <v>270107</v>
      </c>
      <c r="M356" t="s">
        <v>13588</v>
      </c>
      <c r="N356">
        <v>270107006</v>
      </c>
      <c r="O356" t="s">
        <v>13613</v>
      </c>
      <c r="P356">
        <v>0</v>
      </c>
      <c r="Q356">
        <v>162468.52544141802</v>
      </c>
      <c r="R356">
        <v>0</v>
      </c>
    </row>
    <row r="357" spans="1:18" x14ac:dyDescent="0.25">
      <c r="A357">
        <v>5</v>
      </c>
      <c r="B357">
        <v>5605</v>
      </c>
      <c r="C357" t="s">
        <v>798</v>
      </c>
      <c r="D357" t="s">
        <v>1256</v>
      </c>
      <c r="E357">
        <v>5</v>
      </c>
      <c r="F357" t="s">
        <v>13856</v>
      </c>
      <c r="G357">
        <v>2</v>
      </c>
      <c r="H357" t="s">
        <v>13768</v>
      </c>
      <c r="I357">
        <v>3</v>
      </c>
      <c r="J357" t="s">
        <v>13804</v>
      </c>
      <c r="K357" t="s">
        <v>13853</v>
      </c>
      <c r="L357">
        <v>270107</v>
      </c>
      <c r="M357" t="s">
        <v>13588</v>
      </c>
      <c r="N357">
        <v>270107005</v>
      </c>
      <c r="O357" t="s">
        <v>13608</v>
      </c>
      <c r="P357">
        <v>0</v>
      </c>
      <c r="Q357">
        <v>73921.52129052981</v>
      </c>
      <c r="R357">
        <v>0</v>
      </c>
    </row>
    <row r="358" spans="1:18" x14ac:dyDescent="0.25">
      <c r="A358">
        <v>5</v>
      </c>
      <c r="B358">
        <v>5605</v>
      </c>
      <c r="C358" t="s">
        <v>798</v>
      </c>
      <c r="D358" t="s">
        <v>1256</v>
      </c>
      <c r="E358">
        <v>5</v>
      </c>
      <c r="F358" t="s">
        <v>13856</v>
      </c>
      <c r="G358">
        <v>2</v>
      </c>
      <c r="H358" t="s">
        <v>13768</v>
      </c>
      <c r="I358">
        <v>3</v>
      </c>
      <c r="J358" t="s">
        <v>13804</v>
      </c>
      <c r="K358" t="s">
        <v>13857</v>
      </c>
      <c r="L358">
        <v>270107</v>
      </c>
      <c r="M358" t="s">
        <v>13588</v>
      </c>
      <c r="N358">
        <v>270107005</v>
      </c>
      <c r="O358" t="s">
        <v>13608</v>
      </c>
      <c r="P358">
        <v>0</v>
      </c>
      <c r="Q358">
        <v>17443.950177935942</v>
      </c>
      <c r="R358">
        <v>0</v>
      </c>
    </row>
    <row r="359" spans="1:18" x14ac:dyDescent="0.25">
      <c r="A359">
        <v>5</v>
      </c>
      <c r="B359">
        <v>5606</v>
      </c>
      <c r="C359" t="s">
        <v>798</v>
      </c>
      <c r="D359" t="s">
        <v>1259</v>
      </c>
      <c r="E359">
        <v>1</v>
      </c>
      <c r="F359" t="s">
        <v>13850</v>
      </c>
      <c r="G359">
        <v>1</v>
      </c>
      <c r="H359" t="s">
        <v>8278</v>
      </c>
      <c r="I359">
        <v>1</v>
      </c>
      <c r="J359" t="s">
        <v>13799</v>
      </c>
      <c r="K359" t="s">
        <v>13851</v>
      </c>
      <c r="L359">
        <v>270107</v>
      </c>
      <c r="M359" t="s">
        <v>13588</v>
      </c>
      <c r="N359">
        <v>270107006</v>
      </c>
      <c r="O359" t="s">
        <v>13613</v>
      </c>
      <c r="P359">
        <v>0</v>
      </c>
      <c r="Q359">
        <v>124871.41500474834</v>
      </c>
      <c r="R359">
        <v>0</v>
      </c>
    </row>
    <row r="360" spans="1:18" x14ac:dyDescent="0.25">
      <c r="A360">
        <v>5</v>
      </c>
      <c r="B360">
        <v>5606</v>
      </c>
      <c r="C360" t="s">
        <v>798</v>
      </c>
      <c r="D360" t="s">
        <v>1259</v>
      </c>
      <c r="E360">
        <v>1</v>
      </c>
      <c r="F360" t="s">
        <v>13850</v>
      </c>
      <c r="G360">
        <v>2</v>
      </c>
      <c r="H360" t="s">
        <v>13768</v>
      </c>
      <c r="I360">
        <v>1</v>
      </c>
      <c r="J360" t="s">
        <v>13799</v>
      </c>
      <c r="K360" t="s">
        <v>13853</v>
      </c>
      <c r="L360">
        <v>270107</v>
      </c>
      <c r="M360" t="s">
        <v>13588</v>
      </c>
      <c r="N360">
        <v>270107006</v>
      </c>
      <c r="O360" t="s">
        <v>13613</v>
      </c>
      <c r="P360">
        <v>0</v>
      </c>
      <c r="Q360">
        <v>124871.41500474834</v>
      </c>
      <c r="R360">
        <v>0</v>
      </c>
    </row>
    <row r="361" spans="1:18" x14ac:dyDescent="0.25">
      <c r="A361">
        <v>5</v>
      </c>
      <c r="B361">
        <v>5606</v>
      </c>
      <c r="C361" t="s">
        <v>798</v>
      </c>
      <c r="D361" t="s">
        <v>1259</v>
      </c>
      <c r="E361">
        <v>2</v>
      </c>
      <c r="F361" t="s">
        <v>13854</v>
      </c>
      <c r="G361">
        <v>1</v>
      </c>
      <c r="H361" t="s">
        <v>8278</v>
      </c>
      <c r="I361">
        <v>1</v>
      </c>
      <c r="J361" t="s">
        <v>13799</v>
      </c>
      <c r="K361" t="s">
        <v>13851</v>
      </c>
      <c r="L361">
        <v>270107</v>
      </c>
      <c r="M361" t="s">
        <v>13588</v>
      </c>
      <c r="N361">
        <v>270107006</v>
      </c>
      <c r="O361" t="s">
        <v>13613</v>
      </c>
      <c r="P361">
        <v>0</v>
      </c>
      <c r="Q361">
        <v>124871.41500474834</v>
      </c>
      <c r="R361">
        <v>0</v>
      </c>
    </row>
    <row r="362" spans="1:18" x14ac:dyDescent="0.25">
      <c r="A362">
        <v>5</v>
      </c>
      <c r="B362">
        <v>5606</v>
      </c>
      <c r="C362" t="s">
        <v>798</v>
      </c>
      <c r="D362" t="s">
        <v>1259</v>
      </c>
      <c r="E362">
        <v>3</v>
      </c>
      <c r="F362" t="s">
        <v>13855</v>
      </c>
      <c r="G362">
        <v>1</v>
      </c>
      <c r="H362" t="s">
        <v>8278</v>
      </c>
      <c r="I362">
        <v>1</v>
      </c>
      <c r="J362" t="s">
        <v>13799</v>
      </c>
      <c r="K362" t="s">
        <v>13851</v>
      </c>
      <c r="L362">
        <v>270107</v>
      </c>
      <c r="M362" t="s">
        <v>13588</v>
      </c>
      <c r="N362">
        <v>270107006</v>
      </c>
      <c r="O362" t="s">
        <v>13613</v>
      </c>
      <c r="P362">
        <v>0</v>
      </c>
      <c r="Q362">
        <v>124871.41500474834</v>
      </c>
      <c r="R362">
        <v>0</v>
      </c>
    </row>
    <row r="363" spans="1:18" x14ac:dyDescent="0.25">
      <c r="A363">
        <v>5</v>
      </c>
      <c r="B363">
        <v>5606</v>
      </c>
      <c r="C363" t="s">
        <v>798</v>
      </c>
      <c r="D363" t="s">
        <v>1259</v>
      </c>
      <c r="E363">
        <v>5</v>
      </c>
      <c r="F363" t="s">
        <v>13856</v>
      </c>
      <c r="G363">
        <v>2</v>
      </c>
      <c r="H363" t="s">
        <v>13768</v>
      </c>
      <c r="I363">
        <v>3</v>
      </c>
      <c r="J363" t="s">
        <v>13804</v>
      </c>
      <c r="K363" t="s">
        <v>13853</v>
      </c>
      <c r="L363">
        <v>270107</v>
      </c>
      <c r="M363" t="s">
        <v>13588</v>
      </c>
      <c r="N363">
        <v>270107005</v>
      </c>
      <c r="O363" t="s">
        <v>13608</v>
      </c>
      <c r="P363">
        <v>0</v>
      </c>
      <c r="Q363">
        <v>124871.41500474834</v>
      </c>
      <c r="R363">
        <v>0</v>
      </c>
    </row>
    <row r="364" spans="1:18" x14ac:dyDescent="0.25">
      <c r="A364">
        <v>5</v>
      </c>
      <c r="B364">
        <v>5701</v>
      </c>
      <c r="C364" t="s">
        <v>798</v>
      </c>
      <c r="D364" t="s">
        <v>1262</v>
      </c>
      <c r="E364">
        <v>1</v>
      </c>
      <c r="F364" t="s">
        <v>13850</v>
      </c>
      <c r="G364">
        <v>1</v>
      </c>
      <c r="H364" t="s">
        <v>8278</v>
      </c>
      <c r="I364">
        <v>1</v>
      </c>
      <c r="J364" t="s">
        <v>13799</v>
      </c>
      <c r="K364" t="s">
        <v>13851</v>
      </c>
      <c r="L364">
        <v>270107</v>
      </c>
      <c r="M364" t="s">
        <v>13588</v>
      </c>
      <c r="N364">
        <v>270107006</v>
      </c>
      <c r="O364" t="s">
        <v>13613</v>
      </c>
      <c r="P364">
        <v>47498.245522834193</v>
      </c>
      <c r="Q364">
        <v>100370.40549030786</v>
      </c>
      <c r="R364">
        <v>113841.41986186944</v>
      </c>
    </row>
    <row r="365" spans="1:18" x14ac:dyDescent="0.25">
      <c r="A365">
        <v>5</v>
      </c>
      <c r="B365">
        <v>5701</v>
      </c>
      <c r="C365" t="s">
        <v>798</v>
      </c>
      <c r="D365" t="s">
        <v>1262</v>
      </c>
      <c r="E365">
        <v>1</v>
      </c>
      <c r="F365" t="s">
        <v>13850</v>
      </c>
      <c r="G365">
        <v>1</v>
      </c>
      <c r="H365" t="s">
        <v>8278</v>
      </c>
      <c r="I365">
        <v>1</v>
      </c>
      <c r="J365" t="s">
        <v>13799</v>
      </c>
      <c r="K365" t="s">
        <v>13852</v>
      </c>
      <c r="L365">
        <v>270107</v>
      </c>
      <c r="M365" t="s">
        <v>13588</v>
      </c>
      <c r="N365">
        <v>270107006</v>
      </c>
      <c r="O365" t="s">
        <v>13613</v>
      </c>
      <c r="P365">
        <v>3436.1760195461752</v>
      </c>
      <c r="Q365">
        <v>0</v>
      </c>
      <c r="R365">
        <v>3288.5046930254221</v>
      </c>
    </row>
    <row r="366" spans="1:18" x14ac:dyDescent="0.25">
      <c r="A366">
        <v>5</v>
      </c>
      <c r="B366">
        <v>5701</v>
      </c>
      <c r="C366" t="s">
        <v>798</v>
      </c>
      <c r="D366" t="s">
        <v>1262</v>
      </c>
      <c r="E366">
        <v>1</v>
      </c>
      <c r="F366" t="s">
        <v>13850</v>
      </c>
      <c r="G366">
        <v>2</v>
      </c>
      <c r="H366" t="s">
        <v>13768</v>
      </c>
      <c r="I366">
        <v>1</v>
      </c>
      <c r="J366" t="s">
        <v>13799</v>
      </c>
      <c r="K366" t="s">
        <v>13853</v>
      </c>
      <c r="L366">
        <v>270107</v>
      </c>
      <c r="M366" t="s">
        <v>13588</v>
      </c>
      <c r="N366">
        <v>270107006</v>
      </c>
      <c r="O366" t="s">
        <v>13613</v>
      </c>
      <c r="P366">
        <v>47498.245522834193</v>
      </c>
      <c r="Q366">
        <v>90888.057998685443</v>
      </c>
      <c r="R366">
        <v>107942.62633318148</v>
      </c>
    </row>
    <row r="367" spans="1:18" x14ac:dyDescent="0.25">
      <c r="A367">
        <v>5</v>
      </c>
      <c r="B367">
        <v>5701</v>
      </c>
      <c r="C367" t="s">
        <v>798</v>
      </c>
      <c r="D367" t="s">
        <v>1262</v>
      </c>
      <c r="E367">
        <v>1</v>
      </c>
      <c r="F367" t="s">
        <v>13850</v>
      </c>
      <c r="G367">
        <v>2</v>
      </c>
      <c r="H367" t="s">
        <v>13768</v>
      </c>
      <c r="I367">
        <v>1</v>
      </c>
      <c r="J367" t="s">
        <v>13799</v>
      </c>
      <c r="K367" t="s">
        <v>13857</v>
      </c>
      <c r="L367">
        <v>270107</v>
      </c>
      <c r="M367" t="s">
        <v>13588</v>
      </c>
      <c r="N367">
        <v>270107006</v>
      </c>
      <c r="O367" t="s">
        <v>13613</v>
      </c>
      <c r="P367">
        <v>3436.1760195461752</v>
      </c>
      <c r="Q367">
        <v>9482.347491622435</v>
      </c>
      <c r="R367">
        <v>9187.2982217133613</v>
      </c>
    </row>
    <row r="368" spans="1:18" x14ac:dyDescent="0.25">
      <c r="A368">
        <v>5</v>
      </c>
      <c r="B368">
        <v>5701</v>
      </c>
      <c r="C368" t="s">
        <v>798</v>
      </c>
      <c r="D368" t="s">
        <v>1262</v>
      </c>
      <c r="E368">
        <v>2</v>
      </c>
      <c r="F368" t="s">
        <v>13854</v>
      </c>
      <c r="G368">
        <v>1</v>
      </c>
      <c r="H368" t="s">
        <v>8278</v>
      </c>
      <c r="I368">
        <v>1</v>
      </c>
      <c r="J368" t="s">
        <v>13799</v>
      </c>
      <c r="K368" t="s">
        <v>13851</v>
      </c>
      <c r="L368">
        <v>270107</v>
      </c>
      <c r="M368" t="s">
        <v>13588</v>
      </c>
      <c r="N368">
        <v>270107006</v>
      </c>
      <c r="O368" t="s">
        <v>13613</v>
      </c>
      <c r="P368">
        <v>47498.245522834193</v>
      </c>
      <c r="Q368">
        <v>100370.40549030786</v>
      </c>
      <c r="R368">
        <v>117129.92455489487</v>
      </c>
    </row>
    <row r="369" spans="1:18" x14ac:dyDescent="0.25">
      <c r="A369">
        <v>5</v>
      </c>
      <c r="B369">
        <v>5701</v>
      </c>
      <c r="C369" t="s">
        <v>798</v>
      </c>
      <c r="D369" t="s">
        <v>1262</v>
      </c>
      <c r="E369">
        <v>2</v>
      </c>
      <c r="F369" t="s">
        <v>13854</v>
      </c>
      <c r="G369">
        <v>1</v>
      </c>
      <c r="H369" t="s">
        <v>8278</v>
      </c>
      <c r="I369">
        <v>1</v>
      </c>
      <c r="J369" t="s">
        <v>13799</v>
      </c>
      <c r="K369" t="s">
        <v>13852</v>
      </c>
      <c r="L369">
        <v>270107</v>
      </c>
      <c r="M369" t="s">
        <v>13588</v>
      </c>
      <c r="N369">
        <v>270107006</v>
      </c>
      <c r="O369" t="s">
        <v>13613</v>
      </c>
      <c r="P369">
        <v>3436.1760195461752</v>
      </c>
      <c r="Q369">
        <v>0</v>
      </c>
      <c r="R369">
        <v>0</v>
      </c>
    </row>
    <row r="370" spans="1:18" x14ac:dyDescent="0.25">
      <c r="A370">
        <v>5</v>
      </c>
      <c r="B370">
        <v>5701</v>
      </c>
      <c r="C370" t="s">
        <v>798</v>
      </c>
      <c r="D370" t="s">
        <v>1262</v>
      </c>
      <c r="E370">
        <v>3</v>
      </c>
      <c r="F370" t="s">
        <v>13855</v>
      </c>
      <c r="G370">
        <v>1</v>
      </c>
      <c r="H370" t="s">
        <v>8278</v>
      </c>
      <c r="I370">
        <v>1</v>
      </c>
      <c r="J370" t="s">
        <v>13799</v>
      </c>
      <c r="K370" t="s">
        <v>13851</v>
      </c>
      <c r="L370">
        <v>270107</v>
      </c>
      <c r="M370" t="s">
        <v>13588</v>
      </c>
      <c r="N370">
        <v>270107006</v>
      </c>
      <c r="O370" t="s">
        <v>13613</v>
      </c>
      <c r="P370">
        <v>47498.245522834193</v>
      </c>
      <c r="Q370">
        <v>100370.40549030786</v>
      </c>
      <c r="R370">
        <v>113841.41986186944</v>
      </c>
    </row>
    <row r="371" spans="1:18" x14ac:dyDescent="0.25">
      <c r="A371">
        <v>5</v>
      </c>
      <c r="B371">
        <v>5701</v>
      </c>
      <c r="C371" t="s">
        <v>798</v>
      </c>
      <c r="D371" t="s">
        <v>1262</v>
      </c>
      <c r="E371">
        <v>3</v>
      </c>
      <c r="F371" t="s">
        <v>13855</v>
      </c>
      <c r="G371">
        <v>1</v>
      </c>
      <c r="H371" t="s">
        <v>8278</v>
      </c>
      <c r="I371">
        <v>1</v>
      </c>
      <c r="J371" t="s">
        <v>13799</v>
      </c>
      <c r="K371" t="s">
        <v>13852</v>
      </c>
      <c r="L371">
        <v>270107</v>
      </c>
      <c r="M371" t="s">
        <v>13588</v>
      </c>
      <c r="N371">
        <v>270107006</v>
      </c>
      <c r="O371" t="s">
        <v>13613</v>
      </c>
      <c r="P371">
        <v>3436.1760195461752</v>
      </c>
      <c r="Q371">
        <v>0</v>
      </c>
      <c r="R371">
        <v>3288.5046930254221</v>
      </c>
    </row>
    <row r="372" spans="1:18" x14ac:dyDescent="0.25">
      <c r="A372">
        <v>5</v>
      </c>
      <c r="B372">
        <v>5701</v>
      </c>
      <c r="C372" t="s">
        <v>798</v>
      </c>
      <c r="D372" t="s">
        <v>1262</v>
      </c>
      <c r="E372">
        <v>5</v>
      </c>
      <c r="F372" t="s">
        <v>13856</v>
      </c>
      <c r="G372">
        <v>2</v>
      </c>
      <c r="H372" t="s">
        <v>13768</v>
      </c>
      <c r="I372">
        <v>3</v>
      </c>
      <c r="J372" t="s">
        <v>13804</v>
      </c>
      <c r="K372" t="s">
        <v>13853</v>
      </c>
      <c r="L372">
        <v>270107</v>
      </c>
      <c r="M372" t="s">
        <v>13588</v>
      </c>
      <c r="N372">
        <v>270107005</v>
      </c>
      <c r="O372" t="s">
        <v>13608</v>
      </c>
      <c r="P372">
        <v>34840.017674732931</v>
      </c>
      <c r="Q372">
        <v>60143.023328924282</v>
      </c>
      <c r="R372">
        <v>110047.23317822165</v>
      </c>
    </row>
    <row r="373" spans="1:18" x14ac:dyDescent="0.25">
      <c r="A373">
        <v>5</v>
      </c>
      <c r="B373">
        <v>5701</v>
      </c>
      <c r="C373" t="s">
        <v>798</v>
      </c>
      <c r="D373" t="s">
        <v>1262</v>
      </c>
      <c r="E373">
        <v>5</v>
      </c>
      <c r="F373" t="s">
        <v>13856</v>
      </c>
      <c r="G373">
        <v>2</v>
      </c>
      <c r="H373" t="s">
        <v>13768</v>
      </c>
      <c r="I373">
        <v>3</v>
      </c>
      <c r="J373" t="s">
        <v>13804</v>
      </c>
      <c r="K373" t="s">
        <v>13857</v>
      </c>
      <c r="L373">
        <v>270107</v>
      </c>
      <c r="M373" t="s">
        <v>13588</v>
      </c>
      <c r="N373">
        <v>270107005</v>
      </c>
      <c r="O373" t="s">
        <v>13608</v>
      </c>
      <c r="P373">
        <v>2516.0502170353234</v>
      </c>
      <c r="Q373">
        <v>13207.869611656022</v>
      </c>
      <c r="R373">
        <v>7082.6913766732005</v>
      </c>
    </row>
    <row r="374" spans="1:18" x14ac:dyDescent="0.25">
      <c r="A374">
        <v>5</v>
      </c>
      <c r="B374">
        <v>5703</v>
      </c>
      <c r="C374" t="s">
        <v>798</v>
      </c>
      <c r="D374" t="s">
        <v>1268</v>
      </c>
      <c r="E374">
        <v>1</v>
      </c>
      <c r="F374" t="s">
        <v>13850</v>
      </c>
      <c r="G374">
        <v>1</v>
      </c>
      <c r="H374" t="s">
        <v>8278</v>
      </c>
      <c r="I374">
        <v>1</v>
      </c>
      <c r="J374" t="s">
        <v>13799</v>
      </c>
      <c r="K374" t="s">
        <v>13851</v>
      </c>
      <c r="L374">
        <v>270107</v>
      </c>
      <c r="M374" t="s">
        <v>13588</v>
      </c>
      <c r="N374">
        <v>270107006</v>
      </c>
      <c r="O374" t="s">
        <v>13613</v>
      </c>
      <c r="P374">
        <v>0</v>
      </c>
      <c r="Q374">
        <v>156214.86024771037</v>
      </c>
      <c r="R374">
        <v>0</v>
      </c>
    </row>
    <row r="375" spans="1:18" x14ac:dyDescent="0.25">
      <c r="A375">
        <v>5</v>
      </c>
      <c r="B375">
        <v>5703</v>
      </c>
      <c r="C375" t="s">
        <v>798</v>
      </c>
      <c r="D375" t="s">
        <v>1268</v>
      </c>
      <c r="E375">
        <v>1</v>
      </c>
      <c r="F375" t="s">
        <v>13850</v>
      </c>
      <c r="G375">
        <v>1</v>
      </c>
      <c r="H375" t="s">
        <v>8278</v>
      </c>
      <c r="I375">
        <v>1</v>
      </c>
      <c r="J375" t="s">
        <v>13799</v>
      </c>
      <c r="K375" t="s">
        <v>13852</v>
      </c>
      <c r="L375">
        <v>270107</v>
      </c>
      <c r="M375" t="s">
        <v>13588</v>
      </c>
      <c r="N375">
        <v>270107006</v>
      </c>
      <c r="O375" t="s">
        <v>13613</v>
      </c>
      <c r="P375">
        <v>0</v>
      </c>
      <c r="Q375">
        <v>21868.065771366211</v>
      </c>
      <c r="R375">
        <v>0</v>
      </c>
    </row>
    <row r="376" spans="1:18" x14ac:dyDescent="0.25">
      <c r="A376">
        <v>5</v>
      </c>
      <c r="B376">
        <v>5703</v>
      </c>
      <c r="C376" t="s">
        <v>798</v>
      </c>
      <c r="D376" t="s">
        <v>1268</v>
      </c>
      <c r="E376">
        <v>1</v>
      </c>
      <c r="F376" t="s">
        <v>13850</v>
      </c>
      <c r="G376">
        <v>2</v>
      </c>
      <c r="H376" t="s">
        <v>13768</v>
      </c>
      <c r="I376">
        <v>1</v>
      </c>
      <c r="J376" t="s">
        <v>13799</v>
      </c>
      <c r="K376" t="s">
        <v>13853</v>
      </c>
      <c r="L376">
        <v>270107</v>
      </c>
      <c r="M376" t="s">
        <v>13588</v>
      </c>
      <c r="N376">
        <v>270107006</v>
      </c>
      <c r="O376" t="s">
        <v>13613</v>
      </c>
      <c r="P376">
        <v>0</v>
      </c>
      <c r="Q376">
        <v>143418.50946709063</v>
      </c>
      <c r="R376">
        <v>0</v>
      </c>
    </row>
    <row r="377" spans="1:18" x14ac:dyDescent="0.25">
      <c r="A377">
        <v>5</v>
      </c>
      <c r="B377">
        <v>5703</v>
      </c>
      <c r="C377" t="s">
        <v>798</v>
      </c>
      <c r="D377" t="s">
        <v>1268</v>
      </c>
      <c r="E377">
        <v>1</v>
      </c>
      <c r="F377" t="s">
        <v>13850</v>
      </c>
      <c r="G377">
        <v>2</v>
      </c>
      <c r="H377" t="s">
        <v>13768</v>
      </c>
      <c r="I377">
        <v>1</v>
      </c>
      <c r="J377" t="s">
        <v>13799</v>
      </c>
      <c r="K377" t="s">
        <v>13857</v>
      </c>
      <c r="L377">
        <v>270107</v>
      </c>
      <c r="M377" t="s">
        <v>13588</v>
      </c>
      <c r="N377">
        <v>270107006</v>
      </c>
      <c r="O377" t="s">
        <v>13613</v>
      </c>
      <c r="P377">
        <v>0</v>
      </c>
      <c r="Q377">
        <v>21868.065771366211</v>
      </c>
      <c r="R377">
        <v>0</v>
      </c>
    </row>
    <row r="378" spans="1:18" x14ac:dyDescent="0.25">
      <c r="A378">
        <v>5</v>
      </c>
      <c r="B378">
        <v>5703</v>
      </c>
      <c r="C378" t="s">
        <v>798</v>
      </c>
      <c r="D378" t="s">
        <v>1268</v>
      </c>
      <c r="E378">
        <v>2</v>
      </c>
      <c r="F378" t="s">
        <v>13854</v>
      </c>
      <c r="G378">
        <v>1</v>
      </c>
      <c r="H378" t="s">
        <v>8278</v>
      </c>
      <c r="I378">
        <v>1</v>
      </c>
      <c r="J378" t="s">
        <v>13799</v>
      </c>
      <c r="K378" t="s">
        <v>13851</v>
      </c>
      <c r="L378">
        <v>270107</v>
      </c>
      <c r="M378" t="s">
        <v>13588</v>
      </c>
      <c r="N378">
        <v>270107006</v>
      </c>
      <c r="O378" t="s">
        <v>13613</v>
      </c>
      <c r="P378">
        <v>0</v>
      </c>
      <c r="Q378">
        <v>156214.86024771037</v>
      </c>
      <c r="R378">
        <v>0</v>
      </c>
    </row>
    <row r="379" spans="1:18" x14ac:dyDescent="0.25">
      <c r="A379">
        <v>5</v>
      </c>
      <c r="B379">
        <v>5703</v>
      </c>
      <c r="C379" t="s">
        <v>798</v>
      </c>
      <c r="D379" t="s">
        <v>1268</v>
      </c>
      <c r="E379">
        <v>2</v>
      </c>
      <c r="F379" t="s">
        <v>13854</v>
      </c>
      <c r="G379">
        <v>1</v>
      </c>
      <c r="H379" t="s">
        <v>8278</v>
      </c>
      <c r="I379">
        <v>1</v>
      </c>
      <c r="J379" t="s">
        <v>13799</v>
      </c>
      <c r="K379" t="s">
        <v>13852</v>
      </c>
      <c r="L379">
        <v>270107</v>
      </c>
      <c r="M379" t="s">
        <v>13588</v>
      </c>
      <c r="N379">
        <v>270107006</v>
      </c>
      <c r="O379" t="s">
        <v>13613</v>
      </c>
      <c r="P379">
        <v>0</v>
      </c>
      <c r="Q379">
        <v>21868.065771366211</v>
      </c>
      <c r="R379">
        <v>0</v>
      </c>
    </row>
    <row r="380" spans="1:18" x14ac:dyDescent="0.25">
      <c r="A380">
        <v>5</v>
      </c>
      <c r="B380">
        <v>5703</v>
      </c>
      <c r="C380" t="s">
        <v>798</v>
      </c>
      <c r="D380" t="s">
        <v>1268</v>
      </c>
      <c r="E380">
        <v>3</v>
      </c>
      <c r="F380" t="s">
        <v>13855</v>
      </c>
      <c r="G380">
        <v>1</v>
      </c>
      <c r="H380" t="s">
        <v>8278</v>
      </c>
      <c r="I380">
        <v>1</v>
      </c>
      <c r="J380" t="s">
        <v>13799</v>
      </c>
      <c r="K380" t="s">
        <v>13851</v>
      </c>
      <c r="L380">
        <v>270107</v>
      </c>
      <c r="M380" t="s">
        <v>13588</v>
      </c>
      <c r="N380">
        <v>270107006</v>
      </c>
      <c r="O380" t="s">
        <v>13613</v>
      </c>
      <c r="P380">
        <v>0</v>
      </c>
      <c r="Q380">
        <v>178082.92601907661</v>
      </c>
      <c r="R380">
        <v>0</v>
      </c>
    </row>
    <row r="381" spans="1:18" x14ac:dyDescent="0.25">
      <c r="A381">
        <v>5</v>
      </c>
      <c r="B381">
        <v>5703</v>
      </c>
      <c r="C381" t="s">
        <v>798</v>
      </c>
      <c r="D381" t="s">
        <v>1268</v>
      </c>
      <c r="E381">
        <v>5</v>
      </c>
      <c r="F381" t="s">
        <v>13856</v>
      </c>
      <c r="G381">
        <v>2</v>
      </c>
      <c r="H381" t="s">
        <v>13768</v>
      </c>
      <c r="I381">
        <v>3</v>
      </c>
      <c r="J381" t="s">
        <v>13804</v>
      </c>
      <c r="K381" t="s">
        <v>13853</v>
      </c>
      <c r="L381">
        <v>270107</v>
      </c>
      <c r="M381" t="s">
        <v>13588</v>
      </c>
      <c r="N381">
        <v>270107005</v>
      </c>
      <c r="O381" t="s">
        <v>13608</v>
      </c>
      <c r="P381">
        <v>0</v>
      </c>
      <c r="Q381">
        <v>94330.023410683541</v>
      </c>
      <c r="R381">
        <v>0</v>
      </c>
    </row>
    <row r="382" spans="1:18" x14ac:dyDescent="0.25">
      <c r="A382">
        <v>5</v>
      </c>
      <c r="B382">
        <v>5703</v>
      </c>
      <c r="C382" t="s">
        <v>798</v>
      </c>
      <c r="D382" t="s">
        <v>1268</v>
      </c>
      <c r="E382">
        <v>5</v>
      </c>
      <c r="F382" t="s">
        <v>13856</v>
      </c>
      <c r="G382">
        <v>2</v>
      </c>
      <c r="H382" t="s">
        <v>13768</v>
      </c>
      <c r="I382">
        <v>3</v>
      </c>
      <c r="J382" t="s">
        <v>13804</v>
      </c>
      <c r="K382" t="s">
        <v>13857</v>
      </c>
      <c r="L382">
        <v>270107</v>
      </c>
      <c r="M382" t="s">
        <v>13588</v>
      </c>
      <c r="N382">
        <v>270107005</v>
      </c>
      <c r="O382" t="s">
        <v>13608</v>
      </c>
      <c r="P382">
        <v>0</v>
      </c>
      <c r="Q382">
        <v>21868.065771366211</v>
      </c>
      <c r="R382">
        <v>0</v>
      </c>
    </row>
    <row r="383" spans="1:18" x14ac:dyDescent="0.25">
      <c r="A383">
        <v>5</v>
      </c>
      <c r="B383">
        <v>5706</v>
      </c>
      <c r="C383" t="s">
        <v>798</v>
      </c>
      <c r="D383" t="s">
        <v>1277</v>
      </c>
      <c r="E383">
        <v>1</v>
      </c>
      <c r="F383" t="s">
        <v>13850</v>
      </c>
      <c r="G383">
        <v>1</v>
      </c>
      <c r="H383" t="s">
        <v>8278</v>
      </c>
      <c r="I383">
        <v>1</v>
      </c>
      <c r="J383" t="s">
        <v>13799</v>
      </c>
      <c r="K383" t="s">
        <v>13851</v>
      </c>
      <c r="L383">
        <v>270107</v>
      </c>
      <c r="M383" t="s">
        <v>13588</v>
      </c>
      <c r="N383">
        <v>270107006</v>
      </c>
      <c r="O383" t="s">
        <v>13613</v>
      </c>
      <c r="P383">
        <v>0</v>
      </c>
      <c r="Q383">
        <v>55137.621427764629</v>
      </c>
      <c r="R383">
        <v>0</v>
      </c>
    </row>
    <row r="384" spans="1:18" x14ac:dyDescent="0.25">
      <c r="A384">
        <v>5</v>
      </c>
      <c r="B384">
        <v>5706</v>
      </c>
      <c r="C384" t="s">
        <v>798</v>
      </c>
      <c r="D384" t="s">
        <v>1277</v>
      </c>
      <c r="E384">
        <v>1</v>
      </c>
      <c r="F384" t="s">
        <v>13850</v>
      </c>
      <c r="G384">
        <v>2</v>
      </c>
      <c r="H384" t="s">
        <v>13768</v>
      </c>
      <c r="I384">
        <v>1</v>
      </c>
      <c r="J384" t="s">
        <v>13799</v>
      </c>
      <c r="K384" t="s">
        <v>13853</v>
      </c>
      <c r="L384">
        <v>270107</v>
      </c>
      <c r="M384" t="s">
        <v>13588</v>
      </c>
      <c r="N384">
        <v>270107006</v>
      </c>
      <c r="O384" t="s">
        <v>13613</v>
      </c>
      <c r="P384">
        <v>0</v>
      </c>
      <c r="Q384">
        <v>45547.765386229075</v>
      </c>
      <c r="R384">
        <v>0</v>
      </c>
    </row>
    <row r="385" spans="1:18" x14ac:dyDescent="0.25">
      <c r="A385">
        <v>5</v>
      </c>
      <c r="B385">
        <v>5706</v>
      </c>
      <c r="C385" t="s">
        <v>798</v>
      </c>
      <c r="D385" t="s">
        <v>1277</v>
      </c>
      <c r="E385">
        <v>1</v>
      </c>
      <c r="F385" t="s">
        <v>13850</v>
      </c>
      <c r="G385">
        <v>2</v>
      </c>
      <c r="H385" t="s">
        <v>13768</v>
      </c>
      <c r="I385">
        <v>1</v>
      </c>
      <c r="J385" t="s">
        <v>13799</v>
      </c>
      <c r="K385" t="s">
        <v>13857</v>
      </c>
      <c r="L385">
        <v>270107</v>
      </c>
      <c r="M385" t="s">
        <v>13588</v>
      </c>
      <c r="N385">
        <v>270107006</v>
      </c>
      <c r="O385" t="s">
        <v>13613</v>
      </c>
      <c r="P385">
        <v>0</v>
      </c>
      <c r="Q385">
        <v>9589.8560415355569</v>
      </c>
      <c r="R385">
        <v>0</v>
      </c>
    </row>
    <row r="386" spans="1:18" x14ac:dyDescent="0.25">
      <c r="A386">
        <v>5</v>
      </c>
      <c r="B386">
        <v>5706</v>
      </c>
      <c r="C386" t="s">
        <v>798</v>
      </c>
      <c r="D386" t="s">
        <v>1277</v>
      </c>
      <c r="E386">
        <v>2</v>
      </c>
      <c r="F386" t="s">
        <v>13854</v>
      </c>
      <c r="G386">
        <v>1</v>
      </c>
      <c r="H386" t="s">
        <v>8278</v>
      </c>
      <c r="I386">
        <v>1</v>
      </c>
      <c r="J386" t="s">
        <v>13799</v>
      </c>
      <c r="K386" t="s">
        <v>13851</v>
      </c>
      <c r="L386">
        <v>270107</v>
      </c>
      <c r="M386" t="s">
        <v>13588</v>
      </c>
      <c r="N386">
        <v>270107006</v>
      </c>
      <c r="O386" t="s">
        <v>13613</v>
      </c>
      <c r="P386">
        <v>0</v>
      </c>
      <c r="Q386">
        <v>55137.621427764629</v>
      </c>
      <c r="R386">
        <v>0</v>
      </c>
    </row>
    <row r="387" spans="1:18" x14ac:dyDescent="0.25">
      <c r="A387">
        <v>5</v>
      </c>
      <c r="B387">
        <v>5706</v>
      </c>
      <c r="C387" t="s">
        <v>798</v>
      </c>
      <c r="D387" t="s">
        <v>1277</v>
      </c>
      <c r="E387">
        <v>3</v>
      </c>
      <c r="F387" t="s">
        <v>13855</v>
      </c>
      <c r="G387">
        <v>1</v>
      </c>
      <c r="H387" t="s">
        <v>8278</v>
      </c>
      <c r="I387">
        <v>1</v>
      </c>
      <c r="J387" t="s">
        <v>13799</v>
      </c>
      <c r="K387" t="s">
        <v>13851</v>
      </c>
      <c r="L387">
        <v>270107</v>
      </c>
      <c r="M387" t="s">
        <v>13588</v>
      </c>
      <c r="N387">
        <v>270107006</v>
      </c>
      <c r="O387" t="s">
        <v>13613</v>
      </c>
      <c r="P387">
        <v>0</v>
      </c>
      <c r="Q387">
        <v>55137.621427764629</v>
      </c>
      <c r="R387">
        <v>0</v>
      </c>
    </row>
    <row r="388" spans="1:18" x14ac:dyDescent="0.25">
      <c r="A388">
        <v>5</v>
      </c>
      <c r="B388">
        <v>5706</v>
      </c>
      <c r="C388" t="s">
        <v>798</v>
      </c>
      <c r="D388" t="s">
        <v>1277</v>
      </c>
      <c r="E388">
        <v>5</v>
      </c>
      <c r="F388" t="s">
        <v>13856</v>
      </c>
      <c r="G388">
        <v>2</v>
      </c>
      <c r="H388" t="s">
        <v>13768</v>
      </c>
      <c r="I388">
        <v>3</v>
      </c>
      <c r="J388" t="s">
        <v>13804</v>
      </c>
      <c r="K388" t="s">
        <v>13853</v>
      </c>
      <c r="L388">
        <v>270107</v>
      </c>
      <c r="M388" t="s">
        <v>13588</v>
      </c>
      <c r="N388">
        <v>270107005</v>
      </c>
      <c r="O388" t="s">
        <v>13608</v>
      </c>
      <c r="P388">
        <v>0</v>
      </c>
      <c r="Q388">
        <v>35957.909344693515</v>
      </c>
      <c r="R388">
        <v>0</v>
      </c>
    </row>
    <row r="389" spans="1:18" x14ac:dyDescent="0.25">
      <c r="A389">
        <v>5</v>
      </c>
      <c r="B389">
        <v>5801</v>
      </c>
      <c r="C389" t="s">
        <v>798</v>
      </c>
      <c r="D389" t="s">
        <v>1280</v>
      </c>
      <c r="E389">
        <v>1</v>
      </c>
      <c r="F389" t="s">
        <v>13850</v>
      </c>
      <c r="G389">
        <v>1</v>
      </c>
      <c r="H389" t="s">
        <v>8278</v>
      </c>
      <c r="I389">
        <v>1</v>
      </c>
      <c r="J389" t="s">
        <v>13799</v>
      </c>
      <c r="K389" t="s">
        <v>13851</v>
      </c>
      <c r="L389">
        <v>270107</v>
      </c>
      <c r="M389" t="s">
        <v>13588</v>
      </c>
      <c r="N389">
        <v>270107006</v>
      </c>
      <c r="O389" t="s">
        <v>13613</v>
      </c>
      <c r="P389">
        <v>51589.606517772241</v>
      </c>
      <c r="Q389">
        <v>63750.304788502399</v>
      </c>
      <c r="R389">
        <v>42236.310545269022</v>
      </c>
    </row>
    <row r="390" spans="1:18" x14ac:dyDescent="0.25">
      <c r="A390">
        <v>5</v>
      </c>
      <c r="B390">
        <v>5801</v>
      </c>
      <c r="C390" t="s">
        <v>798</v>
      </c>
      <c r="D390" t="s">
        <v>1280</v>
      </c>
      <c r="E390">
        <v>1</v>
      </c>
      <c r="F390" t="s">
        <v>13850</v>
      </c>
      <c r="G390">
        <v>1</v>
      </c>
      <c r="H390" t="s">
        <v>8278</v>
      </c>
      <c r="I390">
        <v>1</v>
      </c>
      <c r="J390" t="s">
        <v>13799</v>
      </c>
      <c r="K390" t="s">
        <v>13852</v>
      </c>
      <c r="L390">
        <v>270107</v>
      </c>
      <c r="M390" t="s">
        <v>13588</v>
      </c>
      <c r="N390">
        <v>270107006</v>
      </c>
      <c r="O390" t="s">
        <v>13613</v>
      </c>
      <c r="P390">
        <v>5543.7045413657506</v>
      </c>
      <c r="Q390">
        <v>0</v>
      </c>
      <c r="R390">
        <v>0</v>
      </c>
    </row>
    <row r="391" spans="1:18" x14ac:dyDescent="0.25">
      <c r="A391">
        <v>5</v>
      </c>
      <c r="B391">
        <v>5801</v>
      </c>
      <c r="C391" t="s">
        <v>798</v>
      </c>
      <c r="D391" t="s">
        <v>1280</v>
      </c>
      <c r="E391">
        <v>1</v>
      </c>
      <c r="F391" t="s">
        <v>13850</v>
      </c>
      <c r="G391">
        <v>2</v>
      </c>
      <c r="H391" t="s">
        <v>13768</v>
      </c>
      <c r="I391">
        <v>1</v>
      </c>
      <c r="J391" t="s">
        <v>13799</v>
      </c>
      <c r="K391" t="s">
        <v>13853</v>
      </c>
      <c r="L391">
        <v>270107</v>
      </c>
      <c r="M391" t="s">
        <v>13588</v>
      </c>
      <c r="N391">
        <v>270107006</v>
      </c>
      <c r="O391" t="s">
        <v>13613</v>
      </c>
      <c r="P391">
        <v>47830.836053355262</v>
      </c>
      <c r="Q391">
        <v>58780.979197692061</v>
      </c>
      <c r="R391">
        <v>38520.308304384504</v>
      </c>
    </row>
    <row r="392" spans="1:18" x14ac:dyDescent="0.25">
      <c r="A392">
        <v>5</v>
      </c>
      <c r="B392">
        <v>5801</v>
      </c>
      <c r="C392" t="s">
        <v>798</v>
      </c>
      <c r="D392" t="s">
        <v>1280</v>
      </c>
      <c r="E392">
        <v>1</v>
      </c>
      <c r="F392" t="s">
        <v>13850</v>
      </c>
      <c r="G392">
        <v>2</v>
      </c>
      <c r="H392" t="s">
        <v>13768</v>
      </c>
      <c r="I392">
        <v>1</v>
      </c>
      <c r="J392" t="s">
        <v>13799</v>
      </c>
      <c r="K392" t="s">
        <v>13857</v>
      </c>
      <c r="L392">
        <v>270107</v>
      </c>
      <c r="M392" t="s">
        <v>13588</v>
      </c>
      <c r="N392">
        <v>270107006</v>
      </c>
      <c r="O392" t="s">
        <v>13613</v>
      </c>
      <c r="P392">
        <v>9302.4750057827241</v>
      </c>
      <c r="Q392">
        <v>4969.3255908103392</v>
      </c>
      <c r="R392">
        <v>3716.0022408845152</v>
      </c>
    </row>
    <row r="393" spans="1:18" x14ac:dyDescent="0.25">
      <c r="A393">
        <v>5</v>
      </c>
      <c r="B393">
        <v>5801</v>
      </c>
      <c r="C393" t="s">
        <v>798</v>
      </c>
      <c r="D393" t="s">
        <v>1280</v>
      </c>
      <c r="E393">
        <v>2</v>
      </c>
      <c r="F393" t="s">
        <v>13854</v>
      </c>
      <c r="G393">
        <v>1</v>
      </c>
      <c r="H393" t="s">
        <v>8278</v>
      </c>
      <c r="I393">
        <v>1</v>
      </c>
      <c r="J393" t="s">
        <v>13799</v>
      </c>
      <c r="K393" t="s">
        <v>13851</v>
      </c>
      <c r="L393">
        <v>270107</v>
      </c>
      <c r="M393" t="s">
        <v>13588</v>
      </c>
      <c r="N393">
        <v>270107006</v>
      </c>
      <c r="O393" t="s">
        <v>13613</v>
      </c>
      <c r="P393">
        <v>54682.721221311265</v>
      </c>
      <c r="Q393">
        <v>63750.304788502399</v>
      </c>
      <c r="R393">
        <v>42236.310545269022</v>
      </c>
    </row>
    <row r="394" spans="1:18" x14ac:dyDescent="0.25">
      <c r="A394">
        <v>5</v>
      </c>
      <c r="B394">
        <v>5801</v>
      </c>
      <c r="C394" t="s">
        <v>798</v>
      </c>
      <c r="D394" t="s">
        <v>1280</v>
      </c>
      <c r="E394">
        <v>2</v>
      </c>
      <c r="F394" t="s">
        <v>13854</v>
      </c>
      <c r="G394">
        <v>1</v>
      </c>
      <c r="H394" t="s">
        <v>8278</v>
      </c>
      <c r="I394">
        <v>1</v>
      </c>
      <c r="J394" t="s">
        <v>13799</v>
      </c>
      <c r="K394" t="s">
        <v>13852</v>
      </c>
      <c r="L394">
        <v>270107</v>
      </c>
      <c r="M394" t="s">
        <v>13588</v>
      </c>
      <c r="N394">
        <v>270107006</v>
      </c>
      <c r="O394" t="s">
        <v>13613</v>
      </c>
      <c r="P394">
        <v>2450.5898378267239</v>
      </c>
      <c r="Q394">
        <v>0</v>
      </c>
      <c r="R394">
        <v>0</v>
      </c>
    </row>
    <row r="395" spans="1:18" x14ac:dyDescent="0.25">
      <c r="A395">
        <v>5</v>
      </c>
      <c r="B395">
        <v>5801</v>
      </c>
      <c r="C395" t="s">
        <v>798</v>
      </c>
      <c r="D395" t="s">
        <v>1280</v>
      </c>
      <c r="E395">
        <v>3</v>
      </c>
      <c r="F395" t="s">
        <v>13855</v>
      </c>
      <c r="G395">
        <v>1</v>
      </c>
      <c r="H395" t="s">
        <v>8278</v>
      </c>
      <c r="I395">
        <v>1</v>
      </c>
      <c r="J395" t="s">
        <v>13799</v>
      </c>
      <c r="K395" t="s">
        <v>13851</v>
      </c>
      <c r="L395">
        <v>270107</v>
      </c>
      <c r="M395" t="s">
        <v>13588</v>
      </c>
      <c r="N395">
        <v>270107006</v>
      </c>
      <c r="O395" t="s">
        <v>13613</v>
      </c>
      <c r="P395">
        <v>51589.606517772241</v>
      </c>
      <c r="Q395">
        <v>63750.304788502399</v>
      </c>
      <c r="R395">
        <v>42236.310545269022</v>
      </c>
    </row>
    <row r="396" spans="1:18" x14ac:dyDescent="0.25">
      <c r="A396">
        <v>5</v>
      </c>
      <c r="B396">
        <v>5801</v>
      </c>
      <c r="C396" t="s">
        <v>798</v>
      </c>
      <c r="D396" t="s">
        <v>1280</v>
      </c>
      <c r="E396">
        <v>3</v>
      </c>
      <c r="F396" t="s">
        <v>13855</v>
      </c>
      <c r="G396">
        <v>1</v>
      </c>
      <c r="H396" t="s">
        <v>8278</v>
      </c>
      <c r="I396">
        <v>1</v>
      </c>
      <c r="J396" t="s">
        <v>13799</v>
      </c>
      <c r="K396" t="s">
        <v>13852</v>
      </c>
      <c r="L396">
        <v>270107</v>
      </c>
      <c r="M396" t="s">
        <v>13588</v>
      </c>
      <c r="N396">
        <v>270107006</v>
      </c>
      <c r="O396" t="s">
        <v>13613</v>
      </c>
      <c r="P396">
        <v>5543.7045413657506</v>
      </c>
      <c r="Q396">
        <v>0</v>
      </c>
      <c r="R396">
        <v>0</v>
      </c>
    </row>
    <row r="397" spans="1:18" x14ac:dyDescent="0.25">
      <c r="A397">
        <v>5</v>
      </c>
      <c r="B397">
        <v>5801</v>
      </c>
      <c r="C397" t="s">
        <v>798</v>
      </c>
      <c r="D397" t="s">
        <v>1280</v>
      </c>
      <c r="E397">
        <v>5</v>
      </c>
      <c r="F397" t="s">
        <v>13856</v>
      </c>
      <c r="G397">
        <v>2</v>
      </c>
      <c r="H397" t="s">
        <v>13768</v>
      </c>
      <c r="I397">
        <v>3</v>
      </c>
      <c r="J397" t="s">
        <v>13804</v>
      </c>
      <c r="K397" t="s">
        <v>13853</v>
      </c>
      <c r="L397">
        <v>270107</v>
      </c>
      <c r="M397" t="s">
        <v>13588</v>
      </c>
      <c r="N397">
        <v>270107005</v>
      </c>
      <c r="O397" t="s">
        <v>13608</v>
      </c>
      <c r="P397">
        <v>38199.388316327844</v>
      </c>
      <c r="Q397">
        <v>30336.736243522337</v>
      </c>
      <c r="R397">
        <v>42236.310545269022</v>
      </c>
    </row>
    <row r="398" spans="1:18" x14ac:dyDescent="0.25">
      <c r="A398">
        <v>5</v>
      </c>
      <c r="B398">
        <v>5801</v>
      </c>
      <c r="C398" t="s">
        <v>798</v>
      </c>
      <c r="D398" t="s">
        <v>1280</v>
      </c>
      <c r="E398">
        <v>5</v>
      </c>
      <c r="F398" t="s">
        <v>13856</v>
      </c>
      <c r="G398">
        <v>2</v>
      </c>
      <c r="H398" t="s">
        <v>13768</v>
      </c>
      <c r="I398">
        <v>3</v>
      </c>
      <c r="J398" t="s">
        <v>13804</v>
      </c>
      <c r="K398" t="s">
        <v>13857</v>
      </c>
      <c r="L398">
        <v>270107</v>
      </c>
      <c r="M398" t="s">
        <v>13588</v>
      </c>
      <c r="N398">
        <v>270107005</v>
      </c>
      <c r="O398" t="s">
        <v>13608</v>
      </c>
      <c r="P398">
        <v>1634.583258372099</v>
      </c>
      <c r="Q398">
        <v>2035.8555613335029</v>
      </c>
      <c r="R398">
        <v>0</v>
      </c>
    </row>
    <row r="399" spans="1:18" x14ac:dyDescent="0.25">
      <c r="A399">
        <v>5</v>
      </c>
      <c r="B399">
        <v>5802</v>
      </c>
      <c r="C399" t="s">
        <v>798</v>
      </c>
      <c r="D399" t="s">
        <v>1283</v>
      </c>
      <c r="E399">
        <v>1</v>
      </c>
      <c r="F399" t="s">
        <v>13850</v>
      </c>
      <c r="G399">
        <v>1</v>
      </c>
      <c r="H399" t="s">
        <v>8278</v>
      </c>
      <c r="I399">
        <v>1</v>
      </c>
      <c r="J399" t="s">
        <v>13799</v>
      </c>
      <c r="K399" t="s">
        <v>13851</v>
      </c>
      <c r="L399">
        <v>270107</v>
      </c>
      <c r="M399" t="s">
        <v>13588</v>
      </c>
      <c r="N399">
        <v>270107006</v>
      </c>
      <c r="O399" t="s">
        <v>13613</v>
      </c>
      <c r="P399">
        <v>47289.260472332353</v>
      </c>
      <c r="Q399">
        <v>32133.357415848262</v>
      </c>
      <c r="R399">
        <v>53190.224167520006</v>
      </c>
    </row>
    <row r="400" spans="1:18" x14ac:dyDescent="0.25">
      <c r="A400">
        <v>5</v>
      </c>
      <c r="B400">
        <v>5802</v>
      </c>
      <c r="C400" t="s">
        <v>798</v>
      </c>
      <c r="D400" t="s">
        <v>1283</v>
      </c>
      <c r="E400">
        <v>1</v>
      </c>
      <c r="F400" t="s">
        <v>13850</v>
      </c>
      <c r="G400">
        <v>1</v>
      </c>
      <c r="H400" t="s">
        <v>8278</v>
      </c>
      <c r="I400">
        <v>1</v>
      </c>
      <c r="J400" t="s">
        <v>13799</v>
      </c>
      <c r="K400" t="s">
        <v>13852</v>
      </c>
      <c r="L400">
        <v>270107</v>
      </c>
      <c r="M400" t="s">
        <v>13588</v>
      </c>
      <c r="N400">
        <v>270107006</v>
      </c>
      <c r="O400" t="s">
        <v>13613</v>
      </c>
      <c r="P400">
        <v>2749.5259438027924</v>
      </c>
      <c r="Q400">
        <v>0</v>
      </c>
      <c r="R400">
        <v>6328.7888643699353</v>
      </c>
    </row>
    <row r="401" spans="1:18" x14ac:dyDescent="0.25">
      <c r="A401">
        <v>5</v>
      </c>
      <c r="B401">
        <v>5802</v>
      </c>
      <c r="C401" t="s">
        <v>798</v>
      </c>
      <c r="D401" t="s">
        <v>1283</v>
      </c>
      <c r="E401">
        <v>1</v>
      </c>
      <c r="F401" t="s">
        <v>13850</v>
      </c>
      <c r="G401">
        <v>2</v>
      </c>
      <c r="H401" t="s">
        <v>13768</v>
      </c>
      <c r="I401">
        <v>1</v>
      </c>
      <c r="J401" t="s">
        <v>13799</v>
      </c>
      <c r="K401" t="s">
        <v>13853</v>
      </c>
      <c r="L401">
        <v>270107</v>
      </c>
      <c r="M401" t="s">
        <v>13588</v>
      </c>
      <c r="N401">
        <v>270107006</v>
      </c>
      <c r="O401" t="s">
        <v>13613</v>
      </c>
      <c r="P401">
        <v>47289.260472332353</v>
      </c>
      <c r="Q401">
        <v>32133.357415848262</v>
      </c>
      <c r="R401">
        <v>47704.924255593061</v>
      </c>
    </row>
    <row r="402" spans="1:18" x14ac:dyDescent="0.25">
      <c r="A402">
        <v>5</v>
      </c>
      <c r="B402">
        <v>5802</v>
      </c>
      <c r="C402" t="s">
        <v>798</v>
      </c>
      <c r="D402" t="s">
        <v>1283</v>
      </c>
      <c r="E402">
        <v>1</v>
      </c>
      <c r="F402" t="s">
        <v>13850</v>
      </c>
      <c r="G402">
        <v>2</v>
      </c>
      <c r="H402" t="s">
        <v>13768</v>
      </c>
      <c r="I402">
        <v>1</v>
      </c>
      <c r="J402" t="s">
        <v>13799</v>
      </c>
      <c r="K402" t="s">
        <v>13857</v>
      </c>
      <c r="L402">
        <v>270107</v>
      </c>
      <c r="M402" t="s">
        <v>13588</v>
      </c>
      <c r="N402">
        <v>270107006</v>
      </c>
      <c r="O402" t="s">
        <v>13613</v>
      </c>
      <c r="P402">
        <v>2749.5259438027924</v>
      </c>
      <c r="Q402">
        <v>0</v>
      </c>
      <c r="R402">
        <v>11814.088776296881</v>
      </c>
    </row>
    <row r="403" spans="1:18" x14ac:dyDescent="0.25">
      <c r="A403">
        <v>5</v>
      </c>
      <c r="B403">
        <v>5802</v>
      </c>
      <c r="C403" t="s">
        <v>798</v>
      </c>
      <c r="D403" t="s">
        <v>1283</v>
      </c>
      <c r="E403">
        <v>2</v>
      </c>
      <c r="F403" t="s">
        <v>13854</v>
      </c>
      <c r="G403">
        <v>1</v>
      </c>
      <c r="H403" t="s">
        <v>8278</v>
      </c>
      <c r="I403">
        <v>1</v>
      </c>
      <c r="J403" t="s">
        <v>13799</v>
      </c>
      <c r="K403" t="s">
        <v>13851</v>
      </c>
      <c r="L403">
        <v>270107</v>
      </c>
      <c r="M403" t="s">
        <v>13588</v>
      </c>
      <c r="N403">
        <v>270107006</v>
      </c>
      <c r="O403" t="s">
        <v>13613</v>
      </c>
      <c r="P403">
        <v>47289.260472332353</v>
      </c>
      <c r="Q403">
        <v>32133.357415848262</v>
      </c>
      <c r="R403">
        <v>53190.224167520006</v>
      </c>
    </row>
    <row r="404" spans="1:18" x14ac:dyDescent="0.25">
      <c r="A404">
        <v>5</v>
      </c>
      <c r="B404">
        <v>5802</v>
      </c>
      <c r="C404" t="s">
        <v>798</v>
      </c>
      <c r="D404" t="s">
        <v>1283</v>
      </c>
      <c r="E404">
        <v>2</v>
      </c>
      <c r="F404" t="s">
        <v>13854</v>
      </c>
      <c r="G404">
        <v>1</v>
      </c>
      <c r="H404" t="s">
        <v>8278</v>
      </c>
      <c r="I404">
        <v>1</v>
      </c>
      <c r="J404" t="s">
        <v>13799</v>
      </c>
      <c r="K404" t="s">
        <v>13852</v>
      </c>
      <c r="L404">
        <v>270107</v>
      </c>
      <c r="M404" t="s">
        <v>13588</v>
      </c>
      <c r="N404">
        <v>270107006</v>
      </c>
      <c r="O404" t="s">
        <v>13613</v>
      </c>
      <c r="P404">
        <v>2749.5259438027924</v>
      </c>
      <c r="Q404">
        <v>0</v>
      </c>
      <c r="R404">
        <v>6328.7888643699353</v>
      </c>
    </row>
    <row r="405" spans="1:18" x14ac:dyDescent="0.25">
      <c r="A405">
        <v>5</v>
      </c>
      <c r="B405">
        <v>5802</v>
      </c>
      <c r="C405" t="s">
        <v>798</v>
      </c>
      <c r="D405" t="s">
        <v>1283</v>
      </c>
      <c r="E405">
        <v>3</v>
      </c>
      <c r="F405" t="s">
        <v>13855</v>
      </c>
      <c r="G405">
        <v>1</v>
      </c>
      <c r="H405" t="s">
        <v>8278</v>
      </c>
      <c r="I405">
        <v>1</v>
      </c>
      <c r="J405" t="s">
        <v>13799</v>
      </c>
      <c r="K405" t="s">
        <v>13851</v>
      </c>
      <c r="L405">
        <v>270107</v>
      </c>
      <c r="M405" t="s">
        <v>13588</v>
      </c>
      <c r="N405">
        <v>270107006</v>
      </c>
      <c r="O405" t="s">
        <v>13613</v>
      </c>
      <c r="P405">
        <v>47289.260472332353</v>
      </c>
      <c r="Q405">
        <v>32133.357415848262</v>
      </c>
      <c r="R405">
        <v>59519.013031889939</v>
      </c>
    </row>
    <row r="406" spans="1:18" x14ac:dyDescent="0.25">
      <c r="A406">
        <v>5</v>
      </c>
      <c r="B406">
        <v>5802</v>
      </c>
      <c r="C406" t="s">
        <v>798</v>
      </c>
      <c r="D406" t="s">
        <v>1283</v>
      </c>
      <c r="E406">
        <v>3</v>
      </c>
      <c r="F406" t="s">
        <v>13855</v>
      </c>
      <c r="G406">
        <v>1</v>
      </c>
      <c r="H406" t="s">
        <v>8278</v>
      </c>
      <c r="I406">
        <v>1</v>
      </c>
      <c r="J406" t="s">
        <v>13799</v>
      </c>
      <c r="K406" t="s">
        <v>13852</v>
      </c>
      <c r="L406">
        <v>270107</v>
      </c>
      <c r="M406" t="s">
        <v>13588</v>
      </c>
      <c r="N406">
        <v>270107006</v>
      </c>
      <c r="O406" t="s">
        <v>13613</v>
      </c>
      <c r="P406">
        <v>2749.5259438027924</v>
      </c>
      <c r="Q406">
        <v>0</v>
      </c>
      <c r="R406">
        <v>0</v>
      </c>
    </row>
    <row r="407" spans="1:18" x14ac:dyDescent="0.25">
      <c r="A407">
        <v>5</v>
      </c>
      <c r="B407">
        <v>5802</v>
      </c>
      <c r="C407" t="s">
        <v>798</v>
      </c>
      <c r="D407" t="s">
        <v>1283</v>
      </c>
      <c r="E407">
        <v>5</v>
      </c>
      <c r="F407" t="s">
        <v>13856</v>
      </c>
      <c r="G407">
        <v>2</v>
      </c>
      <c r="H407" t="s">
        <v>13768</v>
      </c>
      <c r="I407">
        <v>3</v>
      </c>
      <c r="J407" t="s">
        <v>13804</v>
      </c>
      <c r="K407" t="s">
        <v>13853</v>
      </c>
      <c r="L407">
        <v>270107</v>
      </c>
      <c r="M407" t="s">
        <v>13588</v>
      </c>
      <c r="N407">
        <v>270107005</v>
      </c>
      <c r="O407" t="s">
        <v>13608</v>
      </c>
      <c r="P407">
        <v>30434.407860713669</v>
      </c>
      <c r="Q407">
        <v>16618.919164982857</v>
      </c>
      <c r="R407">
        <v>53190.224167520006</v>
      </c>
    </row>
    <row r="408" spans="1:18" x14ac:dyDescent="0.25">
      <c r="A408">
        <v>5</v>
      </c>
      <c r="B408">
        <v>5802</v>
      </c>
      <c r="C408" t="s">
        <v>798</v>
      </c>
      <c r="D408" t="s">
        <v>1283</v>
      </c>
      <c r="E408">
        <v>5</v>
      </c>
      <c r="F408" t="s">
        <v>13856</v>
      </c>
      <c r="G408">
        <v>2</v>
      </c>
      <c r="H408" t="s">
        <v>13768</v>
      </c>
      <c r="I408">
        <v>3</v>
      </c>
      <c r="J408" t="s">
        <v>13804</v>
      </c>
      <c r="K408" t="s">
        <v>13857</v>
      </c>
      <c r="L408">
        <v>270107</v>
      </c>
      <c r="M408" t="s">
        <v>13588</v>
      </c>
      <c r="N408">
        <v>270107005</v>
      </c>
      <c r="O408" t="s">
        <v>13608</v>
      </c>
      <c r="P408">
        <v>0</v>
      </c>
      <c r="Q408">
        <v>0</v>
      </c>
      <c r="R408">
        <v>6328.7888643699353</v>
      </c>
    </row>
    <row r="409" spans="1:18" x14ac:dyDescent="0.25">
      <c r="A409">
        <v>5</v>
      </c>
      <c r="B409">
        <v>5803</v>
      </c>
      <c r="C409" t="s">
        <v>798</v>
      </c>
      <c r="D409" t="s">
        <v>1286</v>
      </c>
      <c r="E409">
        <v>1</v>
      </c>
      <c r="F409" t="s">
        <v>13850</v>
      </c>
      <c r="G409">
        <v>1</v>
      </c>
      <c r="H409" t="s">
        <v>8278</v>
      </c>
      <c r="I409">
        <v>1</v>
      </c>
      <c r="J409" t="s">
        <v>13799</v>
      </c>
      <c r="K409" t="s">
        <v>13851</v>
      </c>
      <c r="L409">
        <v>270107</v>
      </c>
      <c r="M409" t="s">
        <v>13588</v>
      </c>
      <c r="N409">
        <v>270107006</v>
      </c>
      <c r="O409" t="s">
        <v>13613</v>
      </c>
      <c r="P409">
        <v>0</v>
      </c>
      <c r="Q409">
        <v>66261.828108757196</v>
      </c>
      <c r="R409">
        <v>0</v>
      </c>
    </row>
    <row r="410" spans="1:18" x14ac:dyDescent="0.25">
      <c r="A410">
        <v>5</v>
      </c>
      <c r="B410">
        <v>5803</v>
      </c>
      <c r="C410" t="s">
        <v>798</v>
      </c>
      <c r="D410" t="s">
        <v>1286</v>
      </c>
      <c r="E410">
        <v>1</v>
      </c>
      <c r="F410" t="s">
        <v>13850</v>
      </c>
      <c r="G410">
        <v>2</v>
      </c>
      <c r="H410" t="s">
        <v>13768</v>
      </c>
      <c r="I410">
        <v>1</v>
      </c>
      <c r="J410" t="s">
        <v>13799</v>
      </c>
      <c r="K410" t="s">
        <v>13853</v>
      </c>
      <c r="L410">
        <v>270107</v>
      </c>
      <c r="M410" t="s">
        <v>13588</v>
      </c>
      <c r="N410">
        <v>270107006</v>
      </c>
      <c r="O410" t="s">
        <v>13613</v>
      </c>
      <c r="P410">
        <v>0</v>
      </c>
      <c r="Q410">
        <v>66261.828108757196</v>
      </c>
      <c r="R410">
        <v>0</v>
      </c>
    </row>
    <row r="411" spans="1:18" x14ac:dyDescent="0.25">
      <c r="A411">
        <v>5</v>
      </c>
      <c r="B411">
        <v>5803</v>
      </c>
      <c r="C411" t="s">
        <v>798</v>
      </c>
      <c r="D411" t="s">
        <v>1286</v>
      </c>
      <c r="E411">
        <v>2</v>
      </c>
      <c r="F411" t="s">
        <v>13854</v>
      </c>
      <c r="G411">
        <v>1</v>
      </c>
      <c r="H411" t="s">
        <v>8278</v>
      </c>
      <c r="I411">
        <v>1</v>
      </c>
      <c r="J411" t="s">
        <v>13799</v>
      </c>
      <c r="K411" t="s">
        <v>13851</v>
      </c>
      <c r="L411">
        <v>270107</v>
      </c>
      <c r="M411" t="s">
        <v>13588</v>
      </c>
      <c r="N411">
        <v>270107006</v>
      </c>
      <c r="O411" t="s">
        <v>13613</v>
      </c>
      <c r="P411">
        <v>0</v>
      </c>
      <c r="Q411">
        <v>66261.828108757196</v>
      </c>
      <c r="R411">
        <v>0</v>
      </c>
    </row>
    <row r="412" spans="1:18" x14ac:dyDescent="0.25">
      <c r="A412">
        <v>5</v>
      </c>
      <c r="B412">
        <v>5803</v>
      </c>
      <c r="C412" t="s">
        <v>798</v>
      </c>
      <c r="D412" t="s">
        <v>1286</v>
      </c>
      <c r="E412">
        <v>3</v>
      </c>
      <c r="F412" t="s">
        <v>13855</v>
      </c>
      <c r="G412">
        <v>1</v>
      </c>
      <c r="H412" t="s">
        <v>8278</v>
      </c>
      <c r="I412">
        <v>1</v>
      </c>
      <c r="J412" t="s">
        <v>13799</v>
      </c>
      <c r="K412" t="s">
        <v>13851</v>
      </c>
      <c r="L412">
        <v>270107</v>
      </c>
      <c r="M412" t="s">
        <v>13588</v>
      </c>
      <c r="N412">
        <v>270107006</v>
      </c>
      <c r="O412" t="s">
        <v>13613</v>
      </c>
      <c r="P412">
        <v>0</v>
      </c>
      <c r="Q412">
        <v>66261.828108757196</v>
      </c>
      <c r="R412">
        <v>0</v>
      </c>
    </row>
    <row r="413" spans="1:18" x14ac:dyDescent="0.25">
      <c r="A413">
        <v>5</v>
      </c>
      <c r="B413">
        <v>5803</v>
      </c>
      <c r="C413" t="s">
        <v>798</v>
      </c>
      <c r="D413" t="s">
        <v>1286</v>
      </c>
      <c r="E413">
        <v>5</v>
      </c>
      <c r="F413" t="s">
        <v>13856</v>
      </c>
      <c r="G413">
        <v>2</v>
      </c>
      <c r="H413" t="s">
        <v>13768</v>
      </c>
      <c r="I413">
        <v>3</v>
      </c>
      <c r="J413" t="s">
        <v>13804</v>
      </c>
      <c r="K413" t="s">
        <v>13853</v>
      </c>
      <c r="L413">
        <v>270107</v>
      </c>
      <c r="M413" t="s">
        <v>13588</v>
      </c>
      <c r="N413">
        <v>270107005</v>
      </c>
      <c r="O413" t="s">
        <v>13608</v>
      </c>
      <c r="P413">
        <v>0</v>
      </c>
      <c r="Q413">
        <v>66261.828108757196</v>
      </c>
      <c r="R413">
        <v>0</v>
      </c>
    </row>
    <row r="414" spans="1:18" x14ac:dyDescent="0.25">
      <c r="A414">
        <v>5</v>
      </c>
      <c r="B414">
        <v>5804</v>
      </c>
      <c r="C414" t="s">
        <v>798</v>
      </c>
      <c r="D414" t="s">
        <v>1289</v>
      </c>
      <c r="E414">
        <v>1</v>
      </c>
      <c r="F414" t="s">
        <v>13850</v>
      </c>
      <c r="G414">
        <v>1</v>
      </c>
      <c r="H414" t="s">
        <v>8278</v>
      </c>
      <c r="I414">
        <v>1</v>
      </c>
      <c r="J414" t="s">
        <v>13799</v>
      </c>
      <c r="K414" t="s">
        <v>13851</v>
      </c>
      <c r="L414">
        <v>270107</v>
      </c>
      <c r="M414" t="s">
        <v>13588</v>
      </c>
      <c r="N414">
        <v>270107006</v>
      </c>
      <c r="O414" t="s">
        <v>13613</v>
      </c>
      <c r="P414">
        <v>52922.750710809116</v>
      </c>
      <c r="Q414">
        <v>37676.907460272734</v>
      </c>
      <c r="R414">
        <v>57992.685322227495</v>
      </c>
    </row>
    <row r="415" spans="1:18" x14ac:dyDescent="0.25">
      <c r="A415">
        <v>5</v>
      </c>
      <c r="B415">
        <v>5804</v>
      </c>
      <c r="C415" t="s">
        <v>798</v>
      </c>
      <c r="D415" t="s">
        <v>1289</v>
      </c>
      <c r="E415">
        <v>1</v>
      </c>
      <c r="F415" t="s">
        <v>13850</v>
      </c>
      <c r="G415">
        <v>1</v>
      </c>
      <c r="H415" t="s">
        <v>8278</v>
      </c>
      <c r="I415">
        <v>1</v>
      </c>
      <c r="J415" t="s">
        <v>13799</v>
      </c>
      <c r="K415" t="s">
        <v>13852</v>
      </c>
      <c r="L415">
        <v>270107</v>
      </c>
      <c r="M415" t="s">
        <v>13588</v>
      </c>
      <c r="N415">
        <v>270107006</v>
      </c>
      <c r="O415" t="s">
        <v>13613</v>
      </c>
      <c r="P415">
        <v>0</v>
      </c>
      <c r="Q415">
        <v>2473.2660682854998</v>
      </c>
      <c r="R415">
        <v>0</v>
      </c>
    </row>
    <row r="416" spans="1:18" x14ac:dyDescent="0.25">
      <c r="A416">
        <v>5</v>
      </c>
      <c r="B416">
        <v>5804</v>
      </c>
      <c r="C416" t="s">
        <v>798</v>
      </c>
      <c r="D416" t="s">
        <v>1289</v>
      </c>
      <c r="E416">
        <v>1</v>
      </c>
      <c r="F416" t="s">
        <v>13850</v>
      </c>
      <c r="G416">
        <v>2</v>
      </c>
      <c r="H416" t="s">
        <v>13768</v>
      </c>
      <c r="I416">
        <v>1</v>
      </c>
      <c r="J416" t="s">
        <v>13799</v>
      </c>
      <c r="K416" t="s">
        <v>13853</v>
      </c>
      <c r="L416">
        <v>270107</v>
      </c>
      <c r="M416" t="s">
        <v>13588</v>
      </c>
      <c r="N416">
        <v>270107006</v>
      </c>
      <c r="O416" t="s">
        <v>13613</v>
      </c>
      <c r="P416">
        <v>48757.489598894834</v>
      </c>
      <c r="Q416">
        <v>34113.171395674282</v>
      </c>
      <c r="R416">
        <v>55739.911739354131</v>
      </c>
    </row>
    <row r="417" spans="1:18" x14ac:dyDescent="0.25">
      <c r="A417">
        <v>5</v>
      </c>
      <c r="B417">
        <v>5804</v>
      </c>
      <c r="C417" t="s">
        <v>798</v>
      </c>
      <c r="D417" t="s">
        <v>1289</v>
      </c>
      <c r="E417">
        <v>1</v>
      </c>
      <c r="F417" t="s">
        <v>13850</v>
      </c>
      <c r="G417">
        <v>2</v>
      </c>
      <c r="H417" t="s">
        <v>13768</v>
      </c>
      <c r="I417">
        <v>1</v>
      </c>
      <c r="J417" t="s">
        <v>13799</v>
      </c>
      <c r="K417" t="s">
        <v>13857</v>
      </c>
      <c r="L417">
        <v>270107</v>
      </c>
      <c r="M417" t="s">
        <v>13588</v>
      </c>
      <c r="N417">
        <v>270107006</v>
      </c>
      <c r="O417" t="s">
        <v>13613</v>
      </c>
      <c r="P417">
        <v>4165.2611119142848</v>
      </c>
      <c r="Q417">
        <v>6037.0021328839493</v>
      </c>
      <c r="R417">
        <v>2252.7735828733589</v>
      </c>
    </row>
    <row r="418" spans="1:18" x14ac:dyDescent="0.25">
      <c r="A418">
        <v>5</v>
      </c>
      <c r="B418">
        <v>5804</v>
      </c>
      <c r="C418" t="s">
        <v>798</v>
      </c>
      <c r="D418" t="s">
        <v>1289</v>
      </c>
      <c r="E418">
        <v>2</v>
      </c>
      <c r="F418" t="s">
        <v>13854</v>
      </c>
      <c r="G418">
        <v>1</v>
      </c>
      <c r="H418" t="s">
        <v>8278</v>
      </c>
      <c r="I418">
        <v>1</v>
      </c>
      <c r="J418" t="s">
        <v>13799</v>
      </c>
      <c r="K418" t="s">
        <v>13851</v>
      </c>
      <c r="L418">
        <v>270107</v>
      </c>
      <c r="M418" t="s">
        <v>13588</v>
      </c>
      <c r="N418">
        <v>270107006</v>
      </c>
      <c r="O418" t="s">
        <v>13613</v>
      </c>
      <c r="P418">
        <v>52922.750710809116</v>
      </c>
      <c r="Q418">
        <v>40150.173528558233</v>
      </c>
      <c r="R418">
        <v>57992.685322227495</v>
      </c>
    </row>
    <row r="419" spans="1:18" x14ac:dyDescent="0.25">
      <c r="A419">
        <v>5</v>
      </c>
      <c r="B419">
        <v>5804</v>
      </c>
      <c r="C419" t="s">
        <v>798</v>
      </c>
      <c r="D419" t="s">
        <v>1289</v>
      </c>
      <c r="E419">
        <v>3</v>
      </c>
      <c r="F419" t="s">
        <v>13855</v>
      </c>
      <c r="G419">
        <v>1</v>
      </c>
      <c r="H419" t="s">
        <v>8278</v>
      </c>
      <c r="I419">
        <v>1</v>
      </c>
      <c r="J419" t="s">
        <v>13799</v>
      </c>
      <c r="K419" t="s">
        <v>13851</v>
      </c>
      <c r="L419">
        <v>270107</v>
      </c>
      <c r="M419" t="s">
        <v>13588</v>
      </c>
      <c r="N419">
        <v>270107006</v>
      </c>
      <c r="O419" t="s">
        <v>13613</v>
      </c>
      <c r="P419">
        <v>52922.750710809116</v>
      </c>
      <c r="Q419">
        <v>37676.907460272734</v>
      </c>
      <c r="R419">
        <v>57992.685322227495</v>
      </c>
    </row>
    <row r="420" spans="1:18" x14ac:dyDescent="0.25">
      <c r="A420">
        <v>5</v>
      </c>
      <c r="B420">
        <v>5804</v>
      </c>
      <c r="C420" t="s">
        <v>798</v>
      </c>
      <c r="D420" t="s">
        <v>1289</v>
      </c>
      <c r="E420">
        <v>3</v>
      </c>
      <c r="F420" t="s">
        <v>13855</v>
      </c>
      <c r="G420">
        <v>1</v>
      </c>
      <c r="H420" t="s">
        <v>8278</v>
      </c>
      <c r="I420">
        <v>1</v>
      </c>
      <c r="J420" t="s">
        <v>13799</v>
      </c>
      <c r="K420" t="s">
        <v>13852</v>
      </c>
      <c r="L420">
        <v>270107</v>
      </c>
      <c r="M420" t="s">
        <v>13588</v>
      </c>
      <c r="N420">
        <v>270107006</v>
      </c>
      <c r="O420" t="s">
        <v>13613</v>
      </c>
      <c r="P420">
        <v>0</v>
      </c>
      <c r="Q420">
        <v>2473.2660682854998</v>
      </c>
      <c r="R420">
        <v>0</v>
      </c>
    </row>
    <row r="421" spans="1:18" x14ac:dyDescent="0.25">
      <c r="A421">
        <v>5</v>
      </c>
      <c r="B421">
        <v>5804</v>
      </c>
      <c r="C421" t="s">
        <v>798</v>
      </c>
      <c r="D421" t="s">
        <v>1289</v>
      </c>
      <c r="E421">
        <v>5</v>
      </c>
      <c r="F421" t="s">
        <v>13856</v>
      </c>
      <c r="G421">
        <v>2</v>
      </c>
      <c r="H421" t="s">
        <v>13768</v>
      </c>
      <c r="I421">
        <v>3</v>
      </c>
      <c r="J421" t="s">
        <v>13804</v>
      </c>
      <c r="K421" t="s">
        <v>13853</v>
      </c>
      <c r="L421">
        <v>270107</v>
      </c>
      <c r="M421" t="s">
        <v>13588</v>
      </c>
      <c r="N421">
        <v>270107005</v>
      </c>
      <c r="O421" t="s">
        <v>13608</v>
      </c>
      <c r="P421">
        <v>44831.574381957493</v>
      </c>
      <c r="Q421">
        <v>26088.302935467989</v>
      </c>
      <c r="R421">
        <v>57992.685322227495</v>
      </c>
    </row>
    <row r="422" spans="1:18" x14ac:dyDescent="0.25">
      <c r="A422">
        <v>5</v>
      </c>
      <c r="B422">
        <v>5804</v>
      </c>
      <c r="C422" t="s">
        <v>798</v>
      </c>
      <c r="D422" t="s">
        <v>1289</v>
      </c>
      <c r="E422">
        <v>5</v>
      </c>
      <c r="F422" t="s">
        <v>13856</v>
      </c>
      <c r="G422">
        <v>2</v>
      </c>
      <c r="H422" t="s">
        <v>13768</v>
      </c>
      <c r="I422">
        <v>3</v>
      </c>
      <c r="J422" t="s">
        <v>13804</v>
      </c>
      <c r="K422" t="s">
        <v>13857</v>
      </c>
      <c r="L422">
        <v>270107</v>
      </c>
      <c r="M422" t="s">
        <v>13588</v>
      </c>
      <c r="N422">
        <v>270107005</v>
      </c>
      <c r="O422" t="s">
        <v>13608</v>
      </c>
      <c r="P422">
        <v>0</v>
      </c>
      <c r="Q422">
        <v>1121.385350435653</v>
      </c>
      <c r="R422">
        <v>0</v>
      </c>
    </row>
    <row r="423" spans="1:18" x14ac:dyDescent="0.25">
      <c r="A423">
        <v>6</v>
      </c>
      <c r="B423">
        <v>6101</v>
      </c>
      <c r="C423" t="s">
        <v>1781</v>
      </c>
      <c r="D423" t="s">
        <v>1292</v>
      </c>
      <c r="E423">
        <v>1</v>
      </c>
      <c r="F423" t="s">
        <v>13850</v>
      </c>
      <c r="G423">
        <v>1</v>
      </c>
      <c r="H423" t="s">
        <v>8278</v>
      </c>
      <c r="I423">
        <v>1</v>
      </c>
      <c r="J423" t="s">
        <v>13799</v>
      </c>
      <c r="K423" t="s">
        <v>13851</v>
      </c>
      <c r="L423">
        <v>270107</v>
      </c>
      <c r="M423" t="s">
        <v>13588</v>
      </c>
      <c r="N423">
        <v>270107006</v>
      </c>
      <c r="O423" t="s">
        <v>13613</v>
      </c>
      <c r="P423">
        <v>56979.239465570397</v>
      </c>
      <c r="Q423">
        <v>55721.242226282564</v>
      </c>
      <c r="R423">
        <v>66194.310249452188</v>
      </c>
    </row>
    <row r="424" spans="1:18" x14ac:dyDescent="0.25">
      <c r="A424">
        <v>6</v>
      </c>
      <c r="B424">
        <v>6101</v>
      </c>
      <c r="C424" t="s">
        <v>1781</v>
      </c>
      <c r="D424" t="s">
        <v>1292</v>
      </c>
      <c r="E424">
        <v>1</v>
      </c>
      <c r="F424" t="s">
        <v>13850</v>
      </c>
      <c r="G424">
        <v>1</v>
      </c>
      <c r="H424" t="s">
        <v>8278</v>
      </c>
      <c r="I424">
        <v>1</v>
      </c>
      <c r="J424" t="s">
        <v>13799</v>
      </c>
      <c r="K424" t="s">
        <v>13852</v>
      </c>
      <c r="L424">
        <v>270107</v>
      </c>
      <c r="M424" t="s">
        <v>13588</v>
      </c>
      <c r="N424">
        <v>270107006</v>
      </c>
      <c r="O424" t="s">
        <v>13613</v>
      </c>
      <c r="P424">
        <v>1526.0020554984583</v>
      </c>
      <c r="Q424">
        <v>2842.4878744462217</v>
      </c>
      <c r="R424">
        <v>3439.1154162237681</v>
      </c>
    </row>
    <row r="425" spans="1:18" x14ac:dyDescent="0.25">
      <c r="A425">
        <v>6</v>
      </c>
      <c r="B425">
        <v>6101</v>
      </c>
      <c r="C425" t="s">
        <v>1781</v>
      </c>
      <c r="D425" t="s">
        <v>1292</v>
      </c>
      <c r="E425">
        <v>1</v>
      </c>
      <c r="F425" t="s">
        <v>13850</v>
      </c>
      <c r="G425">
        <v>2</v>
      </c>
      <c r="H425" t="s">
        <v>13768</v>
      </c>
      <c r="I425">
        <v>1</v>
      </c>
      <c r="J425" t="s">
        <v>13799</v>
      </c>
      <c r="K425" t="s">
        <v>13853</v>
      </c>
      <c r="L425">
        <v>270107</v>
      </c>
      <c r="M425" t="s">
        <v>13588</v>
      </c>
      <c r="N425">
        <v>270107006</v>
      </c>
      <c r="O425" t="s">
        <v>13613</v>
      </c>
      <c r="P425">
        <v>46514.285714285717</v>
      </c>
      <c r="Q425">
        <v>39600.468891271041</v>
      </c>
      <c r="R425">
        <v>53172.186153088922</v>
      </c>
    </row>
    <row r="426" spans="1:18" x14ac:dyDescent="0.25">
      <c r="A426">
        <v>6</v>
      </c>
      <c r="B426">
        <v>6101</v>
      </c>
      <c r="C426" t="s">
        <v>1781</v>
      </c>
      <c r="D426" t="s">
        <v>1292</v>
      </c>
      <c r="E426">
        <v>1</v>
      </c>
      <c r="F426" t="s">
        <v>13850</v>
      </c>
      <c r="G426">
        <v>2</v>
      </c>
      <c r="H426" t="s">
        <v>13768</v>
      </c>
      <c r="I426">
        <v>1</v>
      </c>
      <c r="J426" t="s">
        <v>13799</v>
      </c>
      <c r="K426" t="s">
        <v>13857</v>
      </c>
      <c r="L426">
        <v>270107</v>
      </c>
      <c r="M426" t="s">
        <v>13588</v>
      </c>
      <c r="N426">
        <v>270107006</v>
      </c>
      <c r="O426" t="s">
        <v>13613</v>
      </c>
      <c r="P426">
        <v>11990.955806783146</v>
      </c>
      <c r="Q426">
        <v>18963.261209457749</v>
      </c>
      <c r="R426">
        <v>16461.239512587057</v>
      </c>
    </row>
    <row r="427" spans="1:18" x14ac:dyDescent="0.25">
      <c r="A427">
        <v>6</v>
      </c>
      <c r="B427">
        <v>6101</v>
      </c>
      <c r="C427" t="s">
        <v>1781</v>
      </c>
      <c r="D427" t="s">
        <v>1292</v>
      </c>
      <c r="E427">
        <v>2</v>
      </c>
      <c r="F427" t="s">
        <v>13854</v>
      </c>
      <c r="G427">
        <v>1</v>
      </c>
      <c r="H427" t="s">
        <v>8278</v>
      </c>
      <c r="I427">
        <v>1</v>
      </c>
      <c r="J427" t="s">
        <v>13799</v>
      </c>
      <c r="K427" t="s">
        <v>13851</v>
      </c>
      <c r="L427">
        <v>270107</v>
      </c>
      <c r="M427" t="s">
        <v>13588</v>
      </c>
      <c r="N427">
        <v>270107006</v>
      </c>
      <c r="O427" t="s">
        <v>13613</v>
      </c>
      <c r="P427">
        <v>58415.621788283657</v>
      </c>
      <c r="Q427">
        <v>58022.88507550364</v>
      </c>
      <c r="R427">
        <v>67789.610711548507</v>
      </c>
    </row>
    <row r="428" spans="1:18" x14ac:dyDescent="0.25">
      <c r="A428">
        <v>6</v>
      </c>
      <c r="B428">
        <v>6101</v>
      </c>
      <c r="C428" t="s">
        <v>1781</v>
      </c>
      <c r="D428" t="s">
        <v>1292</v>
      </c>
      <c r="E428">
        <v>2</v>
      </c>
      <c r="F428" t="s">
        <v>13854</v>
      </c>
      <c r="G428">
        <v>1</v>
      </c>
      <c r="H428" t="s">
        <v>8278</v>
      </c>
      <c r="I428">
        <v>1</v>
      </c>
      <c r="J428" t="s">
        <v>13799</v>
      </c>
      <c r="K428" t="s">
        <v>13852</v>
      </c>
      <c r="L428">
        <v>270107</v>
      </c>
      <c r="M428" t="s">
        <v>13588</v>
      </c>
      <c r="N428">
        <v>270107006</v>
      </c>
      <c r="O428" t="s">
        <v>13613</v>
      </c>
      <c r="P428">
        <v>89.619732785200412</v>
      </c>
      <c r="Q428">
        <v>540.84502522514663</v>
      </c>
      <c r="R428">
        <v>1843.8149541274613</v>
      </c>
    </row>
    <row r="429" spans="1:18" x14ac:dyDescent="0.25">
      <c r="A429">
        <v>6</v>
      </c>
      <c r="B429">
        <v>6101</v>
      </c>
      <c r="C429" t="s">
        <v>1781</v>
      </c>
      <c r="D429" t="s">
        <v>1292</v>
      </c>
      <c r="E429">
        <v>3</v>
      </c>
      <c r="F429" t="s">
        <v>13855</v>
      </c>
      <c r="G429">
        <v>1</v>
      </c>
      <c r="H429" t="s">
        <v>8278</v>
      </c>
      <c r="I429">
        <v>1</v>
      </c>
      <c r="J429" t="s">
        <v>13799</v>
      </c>
      <c r="K429" t="s">
        <v>13851</v>
      </c>
      <c r="L429">
        <v>270107</v>
      </c>
      <c r="M429" t="s">
        <v>13588</v>
      </c>
      <c r="N429">
        <v>270107006</v>
      </c>
      <c r="O429" t="s">
        <v>13613</v>
      </c>
      <c r="P429">
        <v>56979.239465570397</v>
      </c>
      <c r="Q429">
        <v>55721.242226282564</v>
      </c>
      <c r="R429">
        <v>66738.18146959586</v>
      </c>
    </row>
    <row r="430" spans="1:18" x14ac:dyDescent="0.25">
      <c r="A430">
        <v>6</v>
      </c>
      <c r="B430">
        <v>6101</v>
      </c>
      <c r="C430" t="s">
        <v>1781</v>
      </c>
      <c r="D430" t="s">
        <v>1292</v>
      </c>
      <c r="E430">
        <v>3</v>
      </c>
      <c r="F430" t="s">
        <v>13855</v>
      </c>
      <c r="G430">
        <v>1</v>
      </c>
      <c r="H430" t="s">
        <v>8278</v>
      </c>
      <c r="I430">
        <v>1</v>
      </c>
      <c r="J430" t="s">
        <v>13799</v>
      </c>
      <c r="K430" t="s">
        <v>13852</v>
      </c>
      <c r="L430">
        <v>270107</v>
      </c>
      <c r="M430" t="s">
        <v>13588</v>
      </c>
      <c r="N430">
        <v>270107006</v>
      </c>
      <c r="O430" t="s">
        <v>13613</v>
      </c>
      <c r="P430">
        <v>1526.0020554984583</v>
      </c>
      <c r="Q430">
        <v>2842.4878744462217</v>
      </c>
      <c r="R430">
        <v>2895.244196080102</v>
      </c>
    </row>
    <row r="431" spans="1:18" x14ac:dyDescent="0.25">
      <c r="A431">
        <v>6</v>
      </c>
      <c r="B431">
        <v>6101</v>
      </c>
      <c r="C431" t="s">
        <v>1781</v>
      </c>
      <c r="D431" t="s">
        <v>1292</v>
      </c>
      <c r="E431">
        <v>5</v>
      </c>
      <c r="F431" t="s">
        <v>13856</v>
      </c>
      <c r="G431">
        <v>2</v>
      </c>
      <c r="H431" t="s">
        <v>13768</v>
      </c>
      <c r="I431">
        <v>3</v>
      </c>
      <c r="J431" t="s">
        <v>13804</v>
      </c>
      <c r="K431" t="s">
        <v>13853</v>
      </c>
      <c r="L431">
        <v>270107</v>
      </c>
      <c r="M431" t="s">
        <v>13588</v>
      </c>
      <c r="N431">
        <v>270107005</v>
      </c>
      <c r="O431" t="s">
        <v>13608</v>
      </c>
      <c r="P431">
        <v>38934.429599177798</v>
      </c>
      <c r="Q431">
        <v>35968.536218987079</v>
      </c>
      <c r="R431">
        <v>64691.115784966554</v>
      </c>
    </row>
    <row r="432" spans="1:18" x14ac:dyDescent="0.25">
      <c r="A432">
        <v>6</v>
      </c>
      <c r="B432">
        <v>6101</v>
      </c>
      <c r="C432" t="s">
        <v>1781</v>
      </c>
      <c r="D432" t="s">
        <v>1292</v>
      </c>
      <c r="E432">
        <v>5</v>
      </c>
      <c r="F432" t="s">
        <v>13856</v>
      </c>
      <c r="G432">
        <v>2</v>
      </c>
      <c r="H432" t="s">
        <v>13768</v>
      </c>
      <c r="I432">
        <v>3</v>
      </c>
      <c r="J432" t="s">
        <v>13804</v>
      </c>
      <c r="K432" t="s">
        <v>13857</v>
      </c>
      <c r="L432">
        <v>270107</v>
      </c>
      <c r="M432" t="s">
        <v>13588</v>
      </c>
      <c r="N432">
        <v>270107005</v>
      </c>
      <c r="O432" t="s">
        <v>13608</v>
      </c>
      <c r="P432">
        <v>5542.4460431654679</v>
      </c>
      <c r="Q432">
        <v>5199.6640647159447</v>
      </c>
      <c r="R432">
        <v>4942.3098807094011</v>
      </c>
    </row>
    <row r="433" spans="1:18" x14ac:dyDescent="0.25">
      <c r="A433">
        <v>6</v>
      </c>
      <c r="B433">
        <v>6102</v>
      </c>
      <c r="C433" t="s">
        <v>1781</v>
      </c>
      <c r="D433" t="s">
        <v>1295</v>
      </c>
      <c r="E433">
        <v>1</v>
      </c>
      <c r="F433" t="s">
        <v>13850</v>
      </c>
      <c r="G433">
        <v>1</v>
      </c>
      <c r="H433" t="s">
        <v>8278</v>
      </c>
      <c r="I433">
        <v>1</v>
      </c>
      <c r="J433" t="s">
        <v>13799</v>
      </c>
      <c r="K433" t="s">
        <v>13851</v>
      </c>
      <c r="L433">
        <v>270107</v>
      </c>
      <c r="M433" t="s">
        <v>13588</v>
      </c>
      <c r="N433">
        <v>270107006</v>
      </c>
      <c r="O433" t="s">
        <v>13613</v>
      </c>
      <c r="P433">
        <v>0</v>
      </c>
      <c r="Q433">
        <v>29199.438689247509</v>
      </c>
      <c r="R433">
        <v>39151.815888764533</v>
      </c>
    </row>
    <row r="434" spans="1:18" x14ac:dyDescent="0.25">
      <c r="A434">
        <v>6</v>
      </c>
      <c r="B434">
        <v>6102</v>
      </c>
      <c r="C434" t="s">
        <v>1781</v>
      </c>
      <c r="D434" t="s">
        <v>1295</v>
      </c>
      <c r="E434">
        <v>1</v>
      </c>
      <c r="F434" t="s">
        <v>13850</v>
      </c>
      <c r="G434">
        <v>2</v>
      </c>
      <c r="H434" t="s">
        <v>13768</v>
      </c>
      <c r="I434">
        <v>1</v>
      </c>
      <c r="J434" t="s">
        <v>13799</v>
      </c>
      <c r="K434" t="s">
        <v>13853</v>
      </c>
      <c r="L434">
        <v>270107</v>
      </c>
      <c r="M434" t="s">
        <v>13588</v>
      </c>
      <c r="N434">
        <v>270107006</v>
      </c>
      <c r="O434" t="s">
        <v>13613</v>
      </c>
      <c r="P434">
        <v>0</v>
      </c>
      <c r="Q434">
        <v>13425.587715836344</v>
      </c>
      <c r="R434">
        <v>34526.02473602727</v>
      </c>
    </row>
    <row r="435" spans="1:18" x14ac:dyDescent="0.25">
      <c r="A435">
        <v>6</v>
      </c>
      <c r="B435">
        <v>6102</v>
      </c>
      <c r="C435" t="s">
        <v>1781</v>
      </c>
      <c r="D435" t="s">
        <v>1295</v>
      </c>
      <c r="E435">
        <v>1</v>
      </c>
      <c r="F435" t="s">
        <v>13850</v>
      </c>
      <c r="G435">
        <v>2</v>
      </c>
      <c r="H435" t="s">
        <v>13768</v>
      </c>
      <c r="I435">
        <v>1</v>
      </c>
      <c r="J435" t="s">
        <v>13799</v>
      </c>
      <c r="K435" t="s">
        <v>13857</v>
      </c>
      <c r="L435">
        <v>270107</v>
      </c>
      <c r="M435" t="s">
        <v>13588</v>
      </c>
      <c r="N435">
        <v>270107006</v>
      </c>
      <c r="O435" t="s">
        <v>13613</v>
      </c>
      <c r="P435">
        <v>0</v>
      </c>
      <c r="Q435">
        <v>15773.85097341117</v>
      </c>
      <c r="R435">
        <v>4625.7911527372617</v>
      </c>
    </row>
    <row r="436" spans="1:18" x14ac:dyDescent="0.25">
      <c r="A436">
        <v>6</v>
      </c>
      <c r="B436">
        <v>6102</v>
      </c>
      <c r="C436" t="s">
        <v>1781</v>
      </c>
      <c r="D436" t="s">
        <v>1295</v>
      </c>
      <c r="E436">
        <v>2</v>
      </c>
      <c r="F436" t="s">
        <v>13854</v>
      </c>
      <c r="G436">
        <v>1</v>
      </c>
      <c r="H436" t="s">
        <v>8278</v>
      </c>
      <c r="I436">
        <v>1</v>
      </c>
      <c r="J436" t="s">
        <v>13799</v>
      </c>
      <c r="K436" t="s">
        <v>13851</v>
      </c>
      <c r="L436">
        <v>270107</v>
      </c>
      <c r="M436" t="s">
        <v>13588</v>
      </c>
      <c r="N436">
        <v>270107006</v>
      </c>
      <c r="O436" t="s">
        <v>13613</v>
      </c>
      <c r="P436">
        <v>0</v>
      </c>
      <c r="Q436">
        <v>29199.438689247509</v>
      </c>
      <c r="R436">
        <v>39151.815888764533</v>
      </c>
    </row>
    <row r="437" spans="1:18" x14ac:dyDescent="0.25">
      <c r="A437">
        <v>6</v>
      </c>
      <c r="B437">
        <v>6102</v>
      </c>
      <c r="C437" t="s">
        <v>1781</v>
      </c>
      <c r="D437" t="s">
        <v>1295</v>
      </c>
      <c r="E437">
        <v>3</v>
      </c>
      <c r="F437" t="s">
        <v>13855</v>
      </c>
      <c r="G437">
        <v>1</v>
      </c>
      <c r="H437" t="s">
        <v>8278</v>
      </c>
      <c r="I437">
        <v>1</v>
      </c>
      <c r="J437" t="s">
        <v>13799</v>
      </c>
      <c r="K437" t="s">
        <v>13851</v>
      </c>
      <c r="L437">
        <v>270107</v>
      </c>
      <c r="M437" t="s">
        <v>13588</v>
      </c>
      <c r="N437">
        <v>270107006</v>
      </c>
      <c r="O437" t="s">
        <v>13613</v>
      </c>
      <c r="P437">
        <v>0</v>
      </c>
      <c r="Q437">
        <v>29199.438689247509</v>
      </c>
      <c r="R437">
        <v>39151.815888764533</v>
      </c>
    </row>
    <row r="438" spans="1:18" x14ac:dyDescent="0.25">
      <c r="A438">
        <v>6</v>
      </c>
      <c r="B438">
        <v>6102</v>
      </c>
      <c r="C438" t="s">
        <v>1781</v>
      </c>
      <c r="D438" t="s">
        <v>1295</v>
      </c>
      <c r="E438">
        <v>5</v>
      </c>
      <c r="F438" t="s">
        <v>13856</v>
      </c>
      <c r="G438">
        <v>2</v>
      </c>
      <c r="H438" t="s">
        <v>13768</v>
      </c>
      <c r="I438">
        <v>3</v>
      </c>
      <c r="J438" t="s">
        <v>13804</v>
      </c>
      <c r="K438" t="s">
        <v>13853</v>
      </c>
      <c r="L438">
        <v>270107</v>
      </c>
      <c r="M438" t="s">
        <v>13588</v>
      </c>
      <c r="N438">
        <v>270107005</v>
      </c>
      <c r="O438" t="s">
        <v>13608</v>
      </c>
      <c r="P438">
        <v>0</v>
      </c>
      <c r="Q438">
        <v>6712.7938579181719</v>
      </c>
      <c r="R438">
        <v>39151.815888764533</v>
      </c>
    </row>
    <row r="439" spans="1:18" x14ac:dyDescent="0.25">
      <c r="A439">
        <v>6</v>
      </c>
      <c r="B439">
        <v>6103</v>
      </c>
      <c r="C439" t="s">
        <v>1781</v>
      </c>
      <c r="D439" t="s">
        <v>1298</v>
      </c>
      <c r="E439">
        <v>1</v>
      </c>
      <c r="F439" t="s">
        <v>13850</v>
      </c>
      <c r="G439">
        <v>1</v>
      </c>
      <c r="H439" t="s">
        <v>8278</v>
      </c>
      <c r="I439">
        <v>1</v>
      </c>
      <c r="J439" t="s">
        <v>13799</v>
      </c>
      <c r="K439" t="s">
        <v>13851</v>
      </c>
      <c r="L439">
        <v>270107</v>
      </c>
      <c r="M439" t="s">
        <v>13588</v>
      </c>
      <c r="N439">
        <v>270107006</v>
      </c>
      <c r="O439" t="s">
        <v>13613</v>
      </c>
      <c r="P439">
        <v>0</v>
      </c>
      <c r="Q439">
        <v>75419.159979858858</v>
      </c>
      <c r="R439">
        <v>0</v>
      </c>
    </row>
    <row r="440" spans="1:18" x14ac:dyDescent="0.25">
      <c r="A440">
        <v>6</v>
      </c>
      <c r="B440">
        <v>6103</v>
      </c>
      <c r="C440" t="s">
        <v>1781</v>
      </c>
      <c r="D440" t="s">
        <v>1298</v>
      </c>
      <c r="E440">
        <v>1</v>
      </c>
      <c r="F440" t="s">
        <v>13850</v>
      </c>
      <c r="G440">
        <v>2</v>
      </c>
      <c r="H440" t="s">
        <v>13768</v>
      </c>
      <c r="I440">
        <v>1</v>
      </c>
      <c r="J440" t="s">
        <v>13799</v>
      </c>
      <c r="K440" t="s">
        <v>13853</v>
      </c>
      <c r="L440">
        <v>270107</v>
      </c>
      <c r="M440" t="s">
        <v>13588</v>
      </c>
      <c r="N440">
        <v>270107006</v>
      </c>
      <c r="O440" t="s">
        <v>13613</v>
      </c>
      <c r="P440">
        <v>0</v>
      </c>
      <c r="Q440">
        <v>62587.65036301448</v>
      </c>
      <c r="R440">
        <v>0</v>
      </c>
    </row>
    <row r="441" spans="1:18" x14ac:dyDescent="0.25">
      <c r="A441">
        <v>6</v>
      </c>
      <c r="B441">
        <v>6103</v>
      </c>
      <c r="C441" t="s">
        <v>1781</v>
      </c>
      <c r="D441" t="s">
        <v>1298</v>
      </c>
      <c r="E441">
        <v>1</v>
      </c>
      <c r="F441" t="s">
        <v>13850</v>
      </c>
      <c r="G441">
        <v>2</v>
      </c>
      <c r="H441" t="s">
        <v>13768</v>
      </c>
      <c r="I441">
        <v>1</v>
      </c>
      <c r="J441" t="s">
        <v>13799</v>
      </c>
      <c r="K441" t="s">
        <v>13857</v>
      </c>
      <c r="L441">
        <v>270107</v>
      </c>
      <c r="M441" t="s">
        <v>13588</v>
      </c>
      <c r="N441">
        <v>270107006</v>
      </c>
      <c r="O441" t="s">
        <v>13613</v>
      </c>
      <c r="P441">
        <v>0</v>
      </c>
      <c r="Q441">
        <v>12831.509616844369</v>
      </c>
      <c r="R441">
        <v>0</v>
      </c>
    </row>
    <row r="442" spans="1:18" x14ac:dyDescent="0.25">
      <c r="A442">
        <v>6</v>
      </c>
      <c r="B442">
        <v>6103</v>
      </c>
      <c r="C442" t="s">
        <v>1781</v>
      </c>
      <c r="D442" t="s">
        <v>1298</v>
      </c>
      <c r="E442">
        <v>2</v>
      </c>
      <c r="F442" t="s">
        <v>13854</v>
      </c>
      <c r="G442">
        <v>1</v>
      </c>
      <c r="H442" t="s">
        <v>8278</v>
      </c>
      <c r="I442">
        <v>1</v>
      </c>
      <c r="J442" t="s">
        <v>13799</v>
      </c>
      <c r="K442" t="s">
        <v>13851</v>
      </c>
      <c r="L442">
        <v>270107</v>
      </c>
      <c r="M442" t="s">
        <v>13588</v>
      </c>
      <c r="N442">
        <v>270107006</v>
      </c>
      <c r="O442" t="s">
        <v>13613</v>
      </c>
      <c r="P442">
        <v>0</v>
      </c>
      <c r="Q442">
        <v>75419.159979858858</v>
      </c>
      <c r="R442">
        <v>0</v>
      </c>
    </row>
    <row r="443" spans="1:18" x14ac:dyDescent="0.25">
      <c r="A443">
        <v>6</v>
      </c>
      <c r="B443">
        <v>6103</v>
      </c>
      <c r="C443" t="s">
        <v>1781</v>
      </c>
      <c r="D443" t="s">
        <v>1298</v>
      </c>
      <c r="E443">
        <v>3</v>
      </c>
      <c r="F443" t="s">
        <v>13855</v>
      </c>
      <c r="G443">
        <v>1</v>
      </c>
      <c r="H443" t="s">
        <v>8278</v>
      </c>
      <c r="I443">
        <v>1</v>
      </c>
      <c r="J443" t="s">
        <v>13799</v>
      </c>
      <c r="K443" t="s">
        <v>13851</v>
      </c>
      <c r="L443">
        <v>270107</v>
      </c>
      <c r="M443" t="s">
        <v>13588</v>
      </c>
      <c r="N443">
        <v>270107006</v>
      </c>
      <c r="O443" t="s">
        <v>13613</v>
      </c>
      <c r="P443">
        <v>0</v>
      </c>
      <c r="Q443">
        <v>75419.159979858858</v>
      </c>
      <c r="R443">
        <v>0</v>
      </c>
    </row>
    <row r="444" spans="1:18" x14ac:dyDescent="0.25">
      <c r="A444">
        <v>6</v>
      </c>
      <c r="B444">
        <v>6103</v>
      </c>
      <c r="C444" t="s">
        <v>1781</v>
      </c>
      <c r="D444" t="s">
        <v>1298</v>
      </c>
      <c r="E444">
        <v>5</v>
      </c>
      <c r="F444" t="s">
        <v>13856</v>
      </c>
      <c r="G444">
        <v>2</v>
      </c>
      <c r="H444" t="s">
        <v>13768</v>
      </c>
      <c r="I444">
        <v>3</v>
      </c>
      <c r="J444" t="s">
        <v>13804</v>
      </c>
      <c r="K444" t="s">
        <v>13853</v>
      </c>
      <c r="L444">
        <v>270107</v>
      </c>
      <c r="M444" t="s">
        <v>13588</v>
      </c>
      <c r="N444">
        <v>270107005</v>
      </c>
      <c r="O444" t="s">
        <v>13608</v>
      </c>
      <c r="P444">
        <v>0</v>
      </c>
      <c r="Q444">
        <v>62587.65036301448</v>
      </c>
      <c r="R444">
        <v>0</v>
      </c>
    </row>
    <row r="445" spans="1:18" x14ac:dyDescent="0.25">
      <c r="A445">
        <v>6</v>
      </c>
      <c r="B445">
        <v>6104</v>
      </c>
      <c r="C445" t="s">
        <v>1781</v>
      </c>
      <c r="D445" t="s">
        <v>1301</v>
      </c>
      <c r="E445">
        <v>1</v>
      </c>
      <c r="F445" t="s">
        <v>13850</v>
      </c>
      <c r="G445">
        <v>1</v>
      </c>
      <c r="H445" t="s">
        <v>8278</v>
      </c>
      <c r="I445">
        <v>1</v>
      </c>
      <c r="J445" t="s">
        <v>13799</v>
      </c>
      <c r="K445" t="s">
        <v>13851</v>
      </c>
      <c r="L445">
        <v>270107</v>
      </c>
      <c r="M445" t="s">
        <v>13588</v>
      </c>
      <c r="N445">
        <v>270107006</v>
      </c>
      <c r="O445" t="s">
        <v>13613</v>
      </c>
      <c r="P445">
        <v>0</v>
      </c>
      <c r="Q445">
        <v>27646.274794508055</v>
      </c>
      <c r="R445">
        <v>0</v>
      </c>
    </row>
    <row r="446" spans="1:18" x14ac:dyDescent="0.25">
      <c r="A446">
        <v>6</v>
      </c>
      <c r="B446">
        <v>6104</v>
      </c>
      <c r="C446" t="s">
        <v>1781</v>
      </c>
      <c r="D446" t="s">
        <v>1301</v>
      </c>
      <c r="E446">
        <v>1</v>
      </c>
      <c r="F446" t="s">
        <v>13850</v>
      </c>
      <c r="G446">
        <v>2</v>
      </c>
      <c r="H446" t="s">
        <v>13768</v>
      </c>
      <c r="I446">
        <v>1</v>
      </c>
      <c r="J446" t="s">
        <v>13799</v>
      </c>
      <c r="K446" t="s">
        <v>13853</v>
      </c>
      <c r="L446">
        <v>270107</v>
      </c>
      <c r="M446" t="s">
        <v>13588</v>
      </c>
      <c r="N446">
        <v>270107006</v>
      </c>
      <c r="O446" t="s">
        <v>13613</v>
      </c>
      <c r="P446">
        <v>0</v>
      </c>
      <c r="Q446">
        <v>27646.274794508055</v>
      </c>
      <c r="R446">
        <v>0</v>
      </c>
    </row>
    <row r="447" spans="1:18" x14ac:dyDescent="0.25">
      <c r="A447">
        <v>6</v>
      </c>
      <c r="B447">
        <v>6104</v>
      </c>
      <c r="C447" t="s">
        <v>1781</v>
      </c>
      <c r="D447" t="s">
        <v>1301</v>
      </c>
      <c r="E447">
        <v>2</v>
      </c>
      <c r="F447" t="s">
        <v>13854</v>
      </c>
      <c r="G447">
        <v>1</v>
      </c>
      <c r="H447" t="s">
        <v>8278</v>
      </c>
      <c r="I447">
        <v>1</v>
      </c>
      <c r="J447" t="s">
        <v>13799</v>
      </c>
      <c r="K447" t="s">
        <v>13851</v>
      </c>
      <c r="L447">
        <v>270107</v>
      </c>
      <c r="M447" t="s">
        <v>13588</v>
      </c>
      <c r="N447">
        <v>270107006</v>
      </c>
      <c r="O447" t="s">
        <v>13613</v>
      </c>
      <c r="P447">
        <v>0</v>
      </c>
      <c r="Q447">
        <v>27646.274794508055</v>
      </c>
      <c r="R447">
        <v>0</v>
      </c>
    </row>
    <row r="448" spans="1:18" x14ac:dyDescent="0.25">
      <c r="A448">
        <v>6</v>
      </c>
      <c r="B448">
        <v>6104</v>
      </c>
      <c r="C448" t="s">
        <v>1781</v>
      </c>
      <c r="D448" t="s">
        <v>1301</v>
      </c>
      <c r="E448">
        <v>3</v>
      </c>
      <c r="F448" t="s">
        <v>13855</v>
      </c>
      <c r="G448">
        <v>1</v>
      </c>
      <c r="H448" t="s">
        <v>8278</v>
      </c>
      <c r="I448">
        <v>1</v>
      </c>
      <c r="J448" t="s">
        <v>13799</v>
      </c>
      <c r="K448" t="s">
        <v>13851</v>
      </c>
      <c r="L448">
        <v>270107</v>
      </c>
      <c r="M448" t="s">
        <v>13588</v>
      </c>
      <c r="N448">
        <v>270107006</v>
      </c>
      <c r="O448" t="s">
        <v>13613</v>
      </c>
      <c r="P448">
        <v>0</v>
      </c>
      <c r="Q448">
        <v>27646.274794508055</v>
      </c>
      <c r="R448">
        <v>0</v>
      </c>
    </row>
    <row r="449" spans="1:18" x14ac:dyDescent="0.25">
      <c r="A449">
        <v>6</v>
      </c>
      <c r="B449">
        <v>6104</v>
      </c>
      <c r="C449" t="s">
        <v>1781</v>
      </c>
      <c r="D449" t="s">
        <v>1301</v>
      </c>
      <c r="E449">
        <v>5</v>
      </c>
      <c r="F449" t="s">
        <v>13856</v>
      </c>
      <c r="G449">
        <v>2</v>
      </c>
      <c r="H449" t="s">
        <v>13768</v>
      </c>
      <c r="I449">
        <v>3</v>
      </c>
      <c r="J449" t="s">
        <v>13804</v>
      </c>
      <c r="K449" t="s">
        <v>13853</v>
      </c>
      <c r="L449">
        <v>270107</v>
      </c>
      <c r="M449" t="s">
        <v>13588</v>
      </c>
      <c r="N449">
        <v>270107005</v>
      </c>
      <c r="O449" t="s">
        <v>13608</v>
      </c>
      <c r="P449">
        <v>0</v>
      </c>
      <c r="Q449">
        <v>16359.656089251999</v>
      </c>
      <c r="R449">
        <v>0</v>
      </c>
    </row>
    <row r="450" spans="1:18" x14ac:dyDescent="0.25">
      <c r="A450">
        <v>6</v>
      </c>
      <c r="B450">
        <v>6105</v>
      </c>
      <c r="C450" t="s">
        <v>1781</v>
      </c>
      <c r="D450" t="s">
        <v>1304</v>
      </c>
      <c r="E450">
        <v>1</v>
      </c>
      <c r="F450" t="s">
        <v>13850</v>
      </c>
      <c r="G450">
        <v>1</v>
      </c>
      <c r="H450" t="s">
        <v>8278</v>
      </c>
      <c r="I450">
        <v>1</v>
      </c>
      <c r="J450" t="s">
        <v>13799</v>
      </c>
      <c r="K450" t="s">
        <v>13851</v>
      </c>
      <c r="L450">
        <v>270107</v>
      </c>
      <c r="M450" t="s">
        <v>13588</v>
      </c>
      <c r="N450">
        <v>270107006</v>
      </c>
      <c r="O450" t="s">
        <v>13613</v>
      </c>
      <c r="P450">
        <v>0</v>
      </c>
      <c r="Q450">
        <v>37371.757986996454</v>
      </c>
      <c r="R450">
        <v>0</v>
      </c>
    </row>
    <row r="451" spans="1:18" x14ac:dyDescent="0.25">
      <c r="A451">
        <v>6</v>
      </c>
      <c r="B451">
        <v>6105</v>
      </c>
      <c r="C451" t="s">
        <v>1781</v>
      </c>
      <c r="D451" t="s">
        <v>1304</v>
      </c>
      <c r="E451">
        <v>1</v>
      </c>
      <c r="F451" t="s">
        <v>13850</v>
      </c>
      <c r="G451">
        <v>2</v>
      </c>
      <c r="H451" t="s">
        <v>13768</v>
      </c>
      <c r="I451">
        <v>1</v>
      </c>
      <c r="J451" t="s">
        <v>13799</v>
      </c>
      <c r="K451" t="s">
        <v>13853</v>
      </c>
      <c r="L451">
        <v>270107</v>
      </c>
      <c r="M451" t="s">
        <v>13588</v>
      </c>
      <c r="N451">
        <v>270107006</v>
      </c>
      <c r="O451" t="s">
        <v>13613</v>
      </c>
      <c r="P451">
        <v>0</v>
      </c>
      <c r="Q451">
        <v>37371.757986996454</v>
      </c>
      <c r="R451">
        <v>0</v>
      </c>
    </row>
    <row r="452" spans="1:18" x14ac:dyDescent="0.25">
      <c r="A452">
        <v>6</v>
      </c>
      <c r="B452">
        <v>6105</v>
      </c>
      <c r="C452" t="s">
        <v>1781</v>
      </c>
      <c r="D452" t="s">
        <v>1304</v>
      </c>
      <c r="E452">
        <v>2</v>
      </c>
      <c r="F452" t="s">
        <v>13854</v>
      </c>
      <c r="G452">
        <v>1</v>
      </c>
      <c r="H452" t="s">
        <v>8278</v>
      </c>
      <c r="I452">
        <v>1</v>
      </c>
      <c r="J452" t="s">
        <v>13799</v>
      </c>
      <c r="K452" t="s">
        <v>13851</v>
      </c>
      <c r="L452">
        <v>270107</v>
      </c>
      <c r="M452" t="s">
        <v>13588</v>
      </c>
      <c r="N452">
        <v>270107006</v>
      </c>
      <c r="O452" t="s">
        <v>13613</v>
      </c>
      <c r="P452">
        <v>0</v>
      </c>
      <c r="Q452">
        <v>37371.757986996454</v>
      </c>
      <c r="R452">
        <v>0</v>
      </c>
    </row>
    <row r="453" spans="1:18" x14ac:dyDescent="0.25">
      <c r="A453">
        <v>6</v>
      </c>
      <c r="B453">
        <v>6105</v>
      </c>
      <c r="C453" t="s">
        <v>1781</v>
      </c>
      <c r="D453" t="s">
        <v>1304</v>
      </c>
      <c r="E453">
        <v>3</v>
      </c>
      <c r="F453" t="s">
        <v>13855</v>
      </c>
      <c r="G453">
        <v>1</v>
      </c>
      <c r="H453" t="s">
        <v>8278</v>
      </c>
      <c r="I453">
        <v>1</v>
      </c>
      <c r="J453" t="s">
        <v>13799</v>
      </c>
      <c r="K453" t="s">
        <v>13851</v>
      </c>
      <c r="L453">
        <v>270107</v>
      </c>
      <c r="M453" t="s">
        <v>13588</v>
      </c>
      <c r="N453">
        <v>270107006</v>
      </c>
      <c r="O453" t="s">
        <v>13613</v>
      </c>
      <c r="P453">
        <v>0</v>
      </c>
      <c r="Q453">
        <v>37371.757986996454</v>
      </c>
      <c r="R453">
        <v>0</v>
      </c>
    </row>
    <row r="454" spans="1:18" x14ac:dyDescent="0.25">
      <c r="A454">
        <v>6</v>
      </c>
      <c r="B454">
        <v>6105</v>
      </c>
      <c r="C454" t="s">
        <v>1781</v>
      </c>
      <c r="D454" t="s">
        <v>1304</v>
      </c>
      <c r="E454">
        <v>5</v>
      </c>
      <c r="F454" t="s">
        <v>13856</v>
      </c>
      <c r="G454">
        <v>2</v>
      </c>
      <c r="H454" t="s">
        <v>13768</v>
      </c>
      <c r="I454">
        <v>3</v>
      </c>
      <c r="J454" t="s">
        <v>13804</v>
      </c>
      <c r="K454" t="s">
        <v>13853</v>
      </c>
      <c r="L454">
        <v>270107</v>
      </c>
      <c r="M454" t="s">
        <v>13588</v>
      </c>
      <c r="N454">
        <v>270107005</v>
      </c>
      <c r="O454" t="s">
        <v>13608</v>
      </c>
      <c r="P454">
        <v>0</v>
      </c>
      <c r="Q454">
        <v>25362.393459244169</v>
      </c>
      <c r="R454">
        <v>0</v>
      </c>
    </row>
    <row r="455" spans="1:18" x14ac:dyDescent="0.25">
      <c r="A455">
        <v>6</v>
      </c>
      <c r="B455">
        <v>6106</v>
      </c>
      <c r="C455" t="s">
        <v>1781</v>
      </c>
      <c r="D455" t="s">
        <v>1307</v>
      </c>
      <c r="E455">
        <v>1</v>
      </c>
      <c r="F455" t="s">
        <v>13850</v>
      </c>
      <c r="G455">
        <v>1</v>
      </c>
      <c r="H455" t="s">
        <v>8278</v>
      </c>
      <c r="I455">
        <v>1</v>
      </c>
      <c r="J455" t="s">
        <v>13799</v>
      </c>
      <c r="K455" t="s">
        <v>13851</v>
      </c>
      <c r="L455">
        <v>270107</v>
      </c>
      <c r="M455" t="s">
        <v>13588</v>
      </c>
      <c r="N455">
        <v>270107006</v>
      </c>
      <c r="O455" t="s">
        <v>13613</v>
      </c>
      <c r="P455">
        <v>0</v>
      </c>
      <c r="Q455">
        <v>44003.404664083922</v>
      </c>
      <c r="R455">
        <v>70654.49952942747</v>
      </c>
    </row>
    <row r="456" spans="1:18" x14ac:dyDescent="0.25">
      <c r="A456">
        <v>6</v>
      </c>
      <c r="B456">
        <v>6106</v>
      </c>
      <c r="C456" t="s">
        <v>1781</v>
      </c>
      <c r="D456" t="s">
        <v>1307</v>
      </c>
      <c r="E456">
        <v>1</v>
      </c>
      <c r="F456" t="s">
        <v>13850</v>
      </c>
      <c r="G456">
        <v>1</v>
      </c>
      <c r="H456" t="s">
        <v>8278</v>
      </c>
      <c r="I456">
        <v>1</v>
      </c>
      <c r="J456" t="s">
        <v>13799</v>
      </c>
      <c r="K456" t="s">
        <v>13852</v>
      </c>
      <c r="L456">
        <v>270107</v>
      </c>
      <c r="M456" t="s">
        <v>13588</v>
      </c>
      <c r="N456">
        <v>270107006</v>
      </c>
      <c r="O456" t="s">
        <v>13613</v>
      </c>
      <c r="P456">
        <v>0</v>
      </c>
      <c r="Q456">
        <v>0</v>
      </c>
      <c r="R456">
        <v>3973.2200752172221</v>
      </c>
    </row>
    <row r="457" spans="1:18" x14ac:dyDescent="0.25">
      <c r="A457">
        <v>6</v>
      </c>
      <c r="B457">
        <v>6106</v>
      </c>
      <c r="C457" t="s">
        <v>1781</v>
      </c>
      <c r="D457" t="s">
        <v>1307</v>
      </c>
      <c r="E457">
        <v>1</v>
      </c>
      <c r="F457" t="s">
        <v>13850</v>
      </c>
      <c r="G457">
        <v>2</v>
      </c>
      <c r="H457" t="s">
        <v>13768</v>
      </c>
      <c r="I457">
        <v>1</v>
      </c>
      <c r="J457" t="s">
        <v>13799</v>
      </c>
      <c r="K457" t="s">
        <v>13853</v>
      </c>
      <c r="L457">
        <v>270107</v>
      </c>
      <c r="M457" t="s">
        <v>13588</v>
      </c>
      <c r="N457">
        <v>270107006</v>
      </c>
      <c r="O457" t="s">
        <v>13613</v>
      </c>
      <c r="P457">
        <v>0</v>
      </c>
      <c r="Q457">
        <v>30105.598740765163</v>
      </c>
      <c r="R457">
        <v>59245.087077741409</v>
      </c>
    </row>
    <row r="458" spans="1:18" x14ac:dyDescent="0.25">
      <c r="A458">
        <v>6</v>
      </c>
      <c r="B458">
        <v>6106</v>
      </c>
      <c r="C458" t="s">
        <v>1781</v>
      </c>
      <c r="D458" t="s">
        <v>1307</v>
      </c>
      <c r="E458">
        <v>1</v>
      </c>
      <c r="F458" t="s">
        <v>13850</v>
      </c>
      <c r="G458">
        <v>2</v>
      </c>
      <c r="H458" t="s">
        <v>13768</v>
      </c>
      <c r="I458">
        <v>1</v>
      </c>
      <c r="J458" t="s">
        <v>13799</v>
      </c>
      <c r="K458" t="s">
        <v>13857</v>
      </c>
      <c r="L458">
        <v>270107</v>
      </c>
      <c r="M458" t="s">
        <v>13588</v>
      </c>
      <c r="N458">
        <v>270107006</v>
      </c>
      <c r="O458" t="s">
        <v>13613</v>
      </c>
      <c r="P458">
        <v>0</v>
      </c>
      <c r="Q458">
        <v>13897.80592331876</v>
      </c>
      <c r="R458">
        <v>15382.632526903288</v>
      </c>
    </row>
    <row r="459" spans="1:18" x14ac:dyDescent="0.25">
      <c r="A459">
        <v>6</v>
      </c>
      <c r="B459">
        <v>6106</v>
      </c>
      <c r="C459" t="s">
        <v>1781</v>
      </c>
      <c r="D459" t="s">
        <v>1307</v>
      </c>
      <c r="E459">
        <v>2</v>
      </c>
      <c r="F459" t="s">
        <v>13854</v>
      </c>
      <c r="G459">
        <v>1</v>
      </c>
      <c r="H459" t="s">
        <v>8278</v>
      </c>
      <c r="I459">
        <v>1</v>
      </c>
      <c r="J459" t="s">
        <v>13799</v>
      </c>
      <c r="K459" t="s">
        <v>13851</v>
      </c>
      <c r="L459">
        <v>270107</v>
      </c>
      <c r="M459" t="s">
        <v>13588</v>
      </c>
      <c r="N459">
        <v>270107006</v>
      </c>
      <c r="O459" t="s">
        <v>13613</v>
      </c>
      <c r="P459">
        <v>0</v>
      </c>
      <c r="Q459">
        <v>44003.404664083922</v>
      </c>
      <c r="R459">
        <v>70654.49952942747</v>
      </c>
    </row>
    <row r="460" spans="1:18" x14ac:dyDescent="0.25">
      <c r="A460">
        <v>6</v>
      </c>
      <c r="B460">
        <v>6106</v>
      </c>
      <c r="C460" t="s">
        <v>1781</v>
      </c>
      <c r="D460" t="s">
        <v>1307</v>
      </c>
      <c r="E460">
        <v>2</v>
      </c>
      <c r="F460" t="s">
        <v>13854</v>
      </c>
      <c r="G460">
        <v>1</v>
      </c>
      <c r="H460" t="s">
        <v>8278</v>
      </c>
      <c r="I460">
        <v>1</v>
      </c>
      <c r="J460" t="s">
        <v>13799</v>
      </c>
      <c r="K460" t="s">
        <v>13852</v>
      </c>
      <c r="L460">
        <v>270107</v>
      </c>
      <c r="M460" t="s">
        <v>13588</v>
      </c>
      <c r="N460">
        <v>270107006</v>
      </c>
      <c r="O460" t="s">
        <v>13613</v>
      </c>
      <c r="P460">
        <v>0</v>
      </c>
      <c r="Q460">
        <v>0</v>
      </c>
      <c r="R460">
        <v>3973.2200752172221</v>
      </c>
    </row>
    <row r="461" spans="1:18" x14ac:dyDescent="0.25">
      <c r="A461">
        <v>6</v>
      </c>
      <c r="B461">
        <v>6106</v>
      </c>
      <c r="C461" t="s">
        <v>1781</v>
      </c>
      <c r="D461" t="s">
        <v>1307</v>
      </c>
      <c r="E461">
        <v>3</v>
      </c>
      <c r="F461" t="s">
        <v>13855</v>
      </c>
      <c r="G461">
        <v>1</v>
      </c>
      <c r="H461" t="s">
        <v>8278</v>
      </c>
      <c r="I461">
        <v>1</v>
      </c>
      <c r="J461" t="s">
        <v>13799</v>
      </c>
      <c r="K461" t="s">
        <v>13851</v>
      </c>
      <c r="L461">
        <v>270107</v>
      </c>
      <c r="M461" t="s">
        <v>13588</v>
      </c>
      <c r="N461">
        <v>270107006</v>
      </c>
      <c r="O461" t="s">
        <v>13613</v>
      </c>
      <c r="P461">
        <v>0</v>
      </c>
      <c r="Q461">
        <v>44003.404664083922</v>
      </c>
      <c r="R461">
        <v>74627.719604644677</v>
      </c>
    </row>
    <row r="462" spans="1:18" x14ac:dyDescent="0.25">
      <c r="A462">
        <v>6</v>
      </c>
      <c r="B462">
        <v>6106</v>
      </c>
      <c r="C462" t="s">
        <v>1781</v>
      </c>
      <c r="D462" t="s">
        <v>1307</v>
      </c>
      <c r="E462">
        <v>5</v>
      </c>
      <c r="F462" t="s">
        <v>13856</v>
      </c>
      <c r="G462">
        <v>2</v>
      </c>
      <c r="H462" t="s">
        <v>13768</v>
      </c>
      <c r="I462">
        <v>3</v>
      </c>
      <c r="J462" t="s">
        <v>13804</v>
      </c>
      <c r="K462" t="s">
        <v>13853</v>
      </c>
      <c r="L462">
        <v>270107</v>
      </c>
      <c r="M462" t="s">
        <v>13588</v>
      </c>
      <c r="N462">
        <v>270107005</v>
      </c>
      <c r="O462" t="s">
        <v>13608</v>
      </c>
      <c r="P462">
        <v>0</v>
      </c>
      <c r="Q462">
        <v>30116.358537768712</v>
      </c>
      <c r="R462">
        <v>70654.49952942747</v>
      </c>
    </row>
    <row r="463" spans="1:18" x14ac:dyDescent="0.25">
      <c r="A463">
        <v>6</v>
      </c>
      <c r="B463">
        <v>6106</v>
      </c>
      <c r="C463" t="s">
        <v>1781</v>
      </c>
      <c r="D463" t="s">
        <v>1307</v>
      </c>
      <c r="E463">
        <v>5</v>
      </c>
      <c r="F463" t="s">
        <v>13856</v>
      </c>
      <c r="G463">
        <v>2</v>
      </c>
      <c r="H463" t="s">
        <v>13768</v>
      </c>
      <c r="I463">
        <v>3</v>
      </c>
      <c r="J463" t="s">
        <v>13804</v>
      </c>
      <c r="K463" t="s">
        <v>13857</v>
      </c>
      <c r="L463">
        <v>270107</v>
      </c>
      <c r="M463" t="s">
        <v>13588</v>
      </c>
      <c r="N463">
        <v>270107005</v>
      </c>
      <c r="O463" t="s">
        <v>13608</v>
      </c>
      <c r="P463">
        <v>0</v>
      </c>
      <c r="Q463">
        <v>0</v>
      </c>
      <c r="R463">
        <v>3973.2200752172221</v>
      </c>
    </row>
    <row r="464" spans="1:18" x14ac:dyDescent="0.25">
      <c r="A464">
        <v>6</v>
      </c>
      <c r="B464">
        <v>6107</v>
      </c>
      <c r="C464" t="s">
        <v>1781</v>
      </c>
      <c r="D464" t="s">
        <v>1310</v>
      </c>
      <c r="E464">
        <v>1</v>
      </c>
      <c r="F464" t="s">
        <v>13850</v>
      </c>
      <c r="G464">
        <v>1</v>
      </c>
      <c r="H464" t="s">
        <v>8278</v>
      </c>
      <c r="I464">
        <v>1</v>
      </c>
      <c r="J464" t="s">
        <v>13799</v>
      </c>
      <c r="K464" t="s">
        <v>13851</v>
      </c>
      <c r="L464">
        <v>270107</v>
      </c>
      <c r="M464" t="s">
        <v>13588</v>
      </c>
      <c r="N464">
        <v>270107006</v>
      </c>
      <c r="O464" t="s">
        <v>13613</v>
      </c>
      <c r="P464">
        <v>0</v>
      </c>
      <c r="Q464">
        <v>10933.41386295825</v>
      </c>
      <c r="R464">
        <v>0</v>
      </c>
    </row>
    <row r="465" spans="1:18" x14ac:dyDescent="0.25">
      <c r="A465">
        <v>6</v>
      </c>
      <c r="B465">
        <v>6107</v>
      </c>
      <c r="C465" t="s">
        <v>1781</v>
      </c>
      <c r="D465" t="s">
        <v>1310</v>
      </c>
      <c r="E465">
        <v>1</v>
      </c>
      <c r="F465" t="s">
        <v>13850</v>
      </c>
      <c r="G465">
        <v>1</v>
      </c>
      <c r="H465" t="s">
        <v>8278</v>
      </c>
      <c r="I465">
        <v>1</v>
      </c>
      <c r="J465" t="s">
        <v>13799</v>
      </c>
      <c r="K465" t="s">
        <v>13852</v>
      </c>
      <c r="L465">
        <v>270107</v>
      </c>
      <c r="M465" t="s">
        <v>13588</v>
      </c>
      <c r="N465">
        <v>270107006</v>
      </c>
      <c r="O465" t="s">
        <v>13613</v>
      </c>
      <c r="P465">
        <v>0</v>
      </c>
      <c r="Q465">
        <v>3804.4743755653567</v>
      </c>
      <c r="R465">
        <v>0</v>
      </c>
    </row>
    <row r="466" spans="1:18" x14ac:dyDescent="0.25">
      <c r="A466">
        <v>6</v>
      </c>
      <c r="B466">
        <v>6107</v>
      </c>
      <c r="C466" t="s">
        <v>1781</v>
      </c>
      <c r="D466" t="s">
        <v>1310</v>
      </c>
      <c r="E466">
        <v>1</v>
      </c>
      <c r="F466" t="s">
        <v>13850</v>
      </c>
      <c r="G466">
        <v>2</v>
      </c>
      <c r="H466" t="s">
        <v>13768</v>
      </c>
      <c r="I466">
        <v>1</v>
      </c>
      <c r="J466" t="s">
        <v>13799</v>
      </c>
      <c r="K466" t="s">
        <v>13853</v>
      </c>
      <c r="L466">
        <v>270107</v>
      </c>
      <c r="M466" t="s">
        <v>13588</v>
      </c>
      <c r="N466">
        <v>270107006</v>
      </c>
      <c r="O466" t="s">
        <v>13613</v>
      </c>
      <c r="P466">
        <v>0</v>
      </c>
      <c r="Q466">
        <v>10933.41386295825</v>
      </c>
      <c r="R466">
        <v>0</v>
      </c>
    </row>
    <row r="467" spans="1:18" x14ac:dyDescent="0.25">
      <c r="A467">
        <v>6</v>
      </c>
      <c r="B467">
        <v>6107</v>
      </c>
      <c r="C467" t="s">
        <v>1781</v>
      </c>
      <c r="D467" t="s">
        <v>1310</v>
      </c>
      <c r="E467">
        <v>1</v>
      </c>
      <c r="F467" t="s">
        <v>13850</v>
      </c>
      <c r="G467">
        <v>2</v>
      </c>
      <c r="H467" t="s">
        <v>13768</v>
      </c>
      <c r="I467">
        <v>1</v>
      </c>
      <c r="J467" t="s">
        <v>13799</v>
      </c>
      <c r="K467" t="s">
        <v>13857</v>
      </c>
      <c r="L467">
        <v>270107</v>
      </c>
      <c r="M467" t="s">
        <v>13588</v>
      </c>
      <c r="N467">
        <v>270107006</v>
      </c>
      <c r="O467" t="s">
        <v>13613</v>
      </c>
      <c r="P467">
        <v>0</v>
      </c>
      <c r="Q467">
        <v>3804.4743755653567</v>
      </c>
      <c r="R467">
        <v>0</v>
      </c>
    </row>
    <row r="468" spans="1:18" x14ac:dyDescent="0.25">
      <c r="A468">
        <v>6</v>
      </c>
      <c r="B468">
        <v>6107</v>
      </c>
      <c r="C468" t="s">
        <v>1781</v>
      </c>
      <c r="D468" t="s">
        <v>1310</v>
      </c>
      <c r="E468">
        <v>2</v>
      </c>
      <c r="F468" t="s">
        <v>13854</v>
      </c>
      <c r="G468">
        <v>1</v>
      </c>
      <c r="H468" t="s">
        <v>8278</v>
      </c>
      <c r="I468">
        <v>1</v>
      </c>
      <c r="J468" t="s">
        <v>13799</v>
      </c>
      <c r="K468" t="s">
        <v>13851</v>
      </c>
      <c r="L468">
        <v>270107</v>
      </c>
      <c r="M468" t="s">
        <v>13588</v>
      </c>
      <c r="N468">
        <v>270107006</v>
      </c>
      <c r="O468" t="s">
        <v>13613</v>
      </c>
      <c r="P468">
        <v>0</v>
      </c>
      <c r="Q468">
        <v>14737.888238523608</v>
      </c>
      <c r="R468">
        <v>0</v>
      </c>
    </row>
    <row r="469" spans="1:18" x14ac:dyDescent="0.25">
      <c r="A469">
        <v>6</v>
      </c>
      <c r="B469">
        <v>6107</v>
      </c>
      <c r="C469" t="s">
        <v>1781</v>
      </c>
      <c r="D469" t="s">
        <v>1310</v>
      </c>
      <c r="E469">
        <v>3</v>
      </c>
      <c r="F469" t="s">
        <v>13855</v>
      </c>
      <c r="G469">
        <v>1</v>
      </c>
      <c r="H469" t="s">
        <v>8278</v>
      </c>
      <c r="I469">
        <v>1</v>
      </c>
      <c r="J469" t="s">
        <v>13799</v>
      </c>
      <c r="K469" t="s">
        <v>13851</v>
      </c>
      <c r="L469">
        <v>270107</v>
      </c>
      <c r="M469" t="s">
        <v>13588</v>
      </c>
      <c r="N469">
        <v>270107006</v>
      </c>
      <c r="O469" t="s">
        <v>13613</v>
      </c>
      <c r="P469">
        <v>0</v>
      </c>
      <c r="Q469">
        <v>10933.41386295825</v>
      </c>
      <c r="R469">
        <v>0</v>
      </c>
    </row>
    <row r="470" spans="1:18" x14ac:dyDescent="0.25">
      <c r="A470">
        <v>6</v>
      </c>
      <c r="B470">
        <v>6107</v>
      </c>
      <c r="C470" t="s">
        <v>1781</v>
      </c>
      <c r="D470" t="s">
        <v>1310</v>
      </c>
      <c r="E470">
        <v>3</v>
      </c>
      <c r="F470" t="s">
        <v>13855</v>
      </c>
      <c r="G470">
        <v>1</v>
      </c>
      <c r="H470" t="s">
        <v>8278</v>
      </c>
      <c r="I470">
        <v>1</v>
      </c>
      <c r="J470" t="s">
        <v>13799</v>
      </c>
      <c r="K470" t="s">
        <v>13852</v>
      </c>
      <c r="L470">
        <v>270107</v>
      </c>
      <c r="M470" t="s">
        <v>13588</v>
      </c>
      <c r="N470">
        <v>270107006</v>
      </c>
      <c r="O470" t="s">
        <v>13613</v>
      </c>
      <c r="P470">
        <v>0</v>
      </c>
      <c r="Q470">
        <v>3804.4743755653567</v>
      </c>
      <c r="R470">
        <v>0</v>
      </c>
    </row>
    <row r="471" spans="1:18" x14ac:dyDescent="0.25">
      <c r="A471">
        <v>6</v>
      </c>
      <c r="B471">
        <v>6107</v>
      </c>
      <c r="C471" t="s">
        <v>1781</v>
      </c>
      <c r="D471" t="s">
        <v>1310</v>
      </c>
      <c r="E471">
        <v>5</v>
      </c>
      <c r="F471" t="s">
        <v>13856</v>
      </c>
      <c r="G471">
        <v>2</v>
      </c>
      <c r="H471" t="s">
        <v>13768</v>
      </c>
      <c r="I471">
        <v>3</v>
      </c>
      <c r="J471" t="s">
        <v>13804</v>
      </c>
      <c r="K471" t="s">
        <v>13853</v>
      </c>
      <c r="L471">
        <v>270107</v>
      </c>
      <c r="M471" t="s">
        <v>13588</v>
      </c>
      <c r="N471">
        <v>270107005</v>
      </c>
      <c r="O471" t="s">
        <v>13608</v>
      </c>
      <c r="P471">
        <v>0</v>
      </c>
      <c r="Q471">
        <v>10933.41386295825</v>
      </c>
      <c r="R471">
        <v>0</v>
      </c>
    </row>
    <row r="472" spans="1:18" x14ac:dyDescent="0.25">
      <c r="A472">
        <v>6</v>
      </c>
      <c r="B472">
        <v>6108</v>
      </c>
      <c r="C472" t="s">
        <v>1781</v>
      </c>
      <c r="D472" t="s">
        <v>1313</v>
      </c>
      <c r="E472">
        <v>1</v>
      </c>
      <c r="F472" t="s">
        <v>13850</v>
      </c>
      <c r="G472">
        <v>1</v>
      </c>
      <c r="H472" t="s">
        <v>8278</v>
      </c>
      <c r="I472">
        <v>1</v>
      </c>
      <c r="J472" t="s">
        <v>13799</v>
      </c>
      <c r="K472" t="s">
        <v>13851</v>
      </c>
      <c r="L472">
        <v>270107</v>
      </c>
      <c r="M472" t="s">
        <v>13588</v>
      </c>
      <c r="N472">
        <v>270107006</v>
      </c>
      <c r="O472" t="s">
        <v>13613</v>
      </c>
      <c r="P472">
        <v>0</v>
      </c>
      <c r="Q472">
        <v>28049.053828270175</v>
      </c>
      <c r="R472">
        <v>39982.635775108851</v>
      </c>
    </row>
    <row r="473" spans="1:18" x14ac:dyDescent="0.25">
      <c r="A473">
        <v>6</v>
      </c>
      <c r="B473">
        <v>6108</v>
      </c>
      <c r="C473" t="s">
        <v>1781</v>
      </c>
      <c r="D473" t="s">
        <v>1313</v>
      </c>
      <c r="E473">
        <v>1</v>
      </c>
      <c r="F473" t="s">
        <v>13850</v>
      </c>
      <c r="G473">
        <v>1</v>
      </c>
      <c r="H473" t="s">
        <v>8278</v>
      </c>
      <c r="I473">
        <v>1</v>
      </c>
      <c r="J473" t="s">
        <v>13799</v>
      </c>
      <c r="K473" t="s">
        <v>13852</v>
      </c>
      <c r="L473">
        <v>270107</v>
      </c>
      <c r="M473" t="s">
        <v>13588</v>
      </c>
      <c r="N473">
        <v>270107006</v>
      </c>
      <c r="O473" t="s">
        <v>13613</v>
      </c>
      <c r="P473">
        <v>0</v>
      </c>
      <c r="Q473">
        <v>4456.7472487822479</v>
      </c>
      <c r="R473">
        <v>7964.1921162409953</v>
      </c>
    </row>
    <row r="474" spans="1:18" x14ac:dyDescent="0.25">
      <c r="A474">
        <v>6</v>
      </c>
      <c r="B474">
        <v>6108</v>
      </c>
      <c r="C474" t="s">
        <v>1781</v>
      </c>
      <c r="D474" t="s">
        <v>1313</v>
      </c>
      <c r="E474">
        <v>1</v>
      </c>
      <c r="F474" t="s">
        <v>13850</v>
      </c>
      <c r="G474">
        <v>2</v>
      </c>
      <c r="H474" t="s">
        <v>13768</v>
      </c>
      <c r="I474">
        <v>1</v>
      </c>
      <c r="J474" t="s">
        <v>13799</v>
      </c>
      <c r="K474" t="s">
        <v>13853</v>
      </c>
      <c r="L474">
        <v>270107</v>
      </c>
      <c r="M474" t="s">
        <v>13588</v>
      </c>
      <c r="N474">
        <v>270107006</v>
      </c>
      <c r="O474" t="s">
        <v>13613</v>
      </c>
      <c r="P474">
        <v>0</v>
      </c>
      <c r="Q474">
        <v>25083.730234684521</v>
      </c>
      <c r="R474">
        <v>38903.607568474152</v>
      </c>
    </row>
    <row r="475" spans="1:18" x14ac:dyDescent="0.25">
      <c r="A475">
        <v>6</v>
      </c>
      <c r="B475">
        <v>6108</v>
      </c>
      <c r="C475" t="s">
        <v>1781</v>
      </c>
      <c r="D475" t="s">
        <v>1313</v>
      </c>
      <c r="E475">
        <v>1</v>
      </c>
      <c r="F475" t="s">
        <v>13850</v>
      </c>
      <c r="G475">
        <v>2</v>
      </c>
      <c r="H475" t="s">
        <v>13768</v>
      </c>
      <c r="I475">
        <v>1</v>
      </c>
      <c r="J475" t="s">
        <v>13799</v>
      </c>
      <c r="K475" t="s">
        <v>13857</v>
      </c>
      <c r="L475">
        <v>270107</v>
      </c>
      <c r="M475" t="s">
        <v>13588</v>
      </c>
      <c r="N475">
        <v>270107006</v>
      </c>
      <c r="O475" t="s">
        <v>13613</v>
      </c>
      <c r="P475">
        <v>0</v>
      </c>
      <c r="Q475">
        <v>7422.0708423679007</v>
      </c>
      <c r="R475">
        <v>9043.2203228757062</v>
      </c>
    </row>
    <row r="476" spans="1:18" x14ac:dyDescent="0.25">
      <c r="A476">
        <v>6</v>
      </c>
      <c r="B476">
        <v>6108</v>
      </c>
      <c r="C476" t="s">
        <v>1781</v>
      </c>
      <c r="D476" t="s">
        <v>1313</v>
      </c>
      <c r="E476">
        <v>2</v>
      </c>
      <c r="F476" t="s">
        <v>13854</v>
      </c>
      <c r="G476">
        <v>1</v>
      </c>
      <c r="H476" t="s">
        <v>8278</v>
      </c>
      <c r="I476">
        <v>1</v>
      </c>
      <c r="J476" t="s">
        <v>13799</v>
      </c>
      <c r="K476" t="s">
        <v>13851</v>
      </c>
      <c r="L476">
        <v>270107</v>
      </c>
      <c r="M476" t="s">
        <v>13588</v>
      </c>
      <c r="N476">
        <v>270107006</v>
      </c>
      <c r="O476" t="s">
        <v>13613</v>
      </c>
      <c r="P476">
        <v>0</v>
      </c>
      <c r="Q476">
        <v>32505.80107705242</v>
      </c>
      <c r="R476">
        <v>45538.503401313297</v>
      </c>
    </row>
    <row r="477" spans="1:18" x14ac:dyDescent="0.25">
      <c r="A477">
        <v>6</v>
      </c>
      <c r="B477">
        <v>6108</v>
      </c>
      <c r="C477" t="s">
        <v>1781</v>
      </c>
      <c r="D477" t="s">
        <v>1313</v>
      </c>
      <c r="E477">
        <v>2</v>
      </c>
      <c r="F477" t="s">
        <v>13854</v>
      </c>
      <c r="G477">
        <v>1</v>
      </c>
      <c r="H477" t="s">
        <v>8278</v>
      </c>
      <c r="I477">
        <v>1</v>
      </c>
      <c r="J477" t="s">
        <v>13799</v>
      </c>
      <c r="K477" t="s">
        <v>13852</v>
      </c>
      <c r="L477">
        <v>270107</v>
      </c>
      <c r="M477" t="s">
        <v>13588</v>
      </c>
      <c r="N477">
        <v>270107006</v>
      </c>
      <c r="O477" t="s">
        <v>13613</v>
      </c>
      <c r="P477">
        <v>0</v>
      </c>
      <c r="Q477">
        <v>0</v>
      </c>
      <c r="R477">
        <v>2408.3244900365526</v>
      </c>
    </row>
    <row r="478" spans="1:18" x14ac:dyDescent="0.25">
      <c r="A478">
        <v>6</v>
      </c>
      <c r="B478">
        <v>6108</v>
      </c>
      <c r="C478" t="s">
        <v>1781</v>
      </c>
      <c r="D478" t="s">
        <v>1313</v>
      </c>
      <c r="E478">
        <v>3</v>
      </c>
      <c r="F478" t="s">
        <v>13855</v>
      </c>
      <c r="G478">
        <v>1</v>
      </c>
      <c r="H478" t="s">
        <v>8278</v>
      </c>
      <c r="I478">
        <v>1</v>
      </c>
      <c r="J478" t="s">
        <v>13799</v>
      </c>
      <c r="K478" t="s">
        <v>13851</v>
      </c>
      <c r="L478">
        <v>270107</v>
      </c>
      <c r="M478" t="s">
        <v>13588</v>
      </c>
      <c r="N478">
        <v>270107006</v>
      </c>
      <c r="O478" t="s">
        <v>13613</v>
      </c>
      <c r="P478">
        <v>0</v>
      </c>
      <c r="Q478">
        <v>28049.053828270175</v>
      </c>
      <c r="R478">
        <v>39982.635775108851</v>
      </c>
    </row>
    <row r="479" spans="1:18" x14ac:dyDescent="0.25">
      <c r="A479">
        <v>6</v>
      </c>
      <c r="B479">
        <v>6108</v>
      </c>
      <c r="C479" t="s">
        <v>1781</v>
      </c>
      <c r="D479" t="s">
        <v>1313</v>
      </c>
      <c r="E479">
        <v>3</v>
      </c>
      <c r="F479" t="s">
        <v>13855</v>
      </c>
      <c r="G479">
        <v>1</v>
      </c>
      <c r="H479" t="s">
        <v>8278</v>
      </c>
      <c r="I479">
        <v>1</v>
      </c>
      <c r="J479" t="s">
        <v>13799</v>
      </c>
      <c r="K479" t="s">
        <v>13852</v>
      </c>
      <c r="L479">
        <v>270107</v>
      </c>
      <c r="M479" t="s">
        <v>13588</v>
      </c>
      <c r="N479">
        <v>270107006</v>
      </c>
      <c r="O479" t="s">
        <v>13613</v>
      </c>
      <c r="P479">
        <v>0</v>
      </c>
      <c r="Q479">
        <v>4456.7472487822479</v>
      </c>
      <c r="R479">
        <v>7964.1921162409953</v>
      </c>
    </row>
    <row r="480" spans="1:18" x14ac:dyDescent="0.25">
      <c r="A480">
        <v>6</v>
      </c>
      <c r="B480">
        <v>6108</v>
      </c>
      <c r="C480" t="s">
        <v>1781</v>
      </c>
      <c r="D480" t="s">
        <v>1313</v>
      </c>
      <c r="E480">
        <v>5</v>
      </c>
      <c r="F480" t="s">
        <v>13856</v>
      </c>
      <c r="G480">
        <v>2</v>
      </c>
      <c r="H480" t="s">
        <v>13768</v>
      </c>
      <c r="I480">
        <v>3</v>
      </c>
      <c r="J480" t="s">
        <v>13804</v>
      </c>
      <c r="K480" t="s">
        <v>13853</v>
      </c>
      <c r="L480">
        <v>270107</v>
      </c>
      <c r="M480" t="s">
        <v>13588</v>
      </c>
      <c r="N480">
        <v>270107005</v>
      </c>
      <c r="O480" t="s">
        <v>13608</v>
      </c>
      <c r="P480">
        <v>0</v>
      </c>
      <c r="Q480">
        <v>23341.070945570238</v>
      </c>
      <c r="R480">
        <v>44629.379974930271</v>
      </c>
    </row>
    <row r="481" spans="1:18" x14ac:dyDescent="0.25">
      <c r="A481">
        <v>6</v>
      </c>
      <c r="B481">
        <v>6108</v>
      </c>
      <c r="C481" t="s">
        <v>1781</v>
      </c>
      <c r="D481" t="s">
        <v>1313</v>
      </c>
      <c r="E481">
        <v>5</v>
      </c>
      <c r="F481" t="s">
        <v>13856</v>
      </c>
      <c r="G481">
        <v>2</v>
      </c>
      <c r="H481" t="s">
        <v>13768</v>
      </c>
      <c r="I481">
        <v>3</v>
      </c>
      <c r="J481" t="s">
        <v>13804</v>
      </c>
      <c r="K481" t="s">
        <v>13857</v>
      </c>
      <c r="L481">
        <v>270107</v>
      </c>
      <c r="M481" t="s">
        <v>13588</v>
      </c>
      <c r="N481">
        <v>270107005</v>
      </c>
      <c r="O481" t="s">
        <v>13608</v>
      </c>
      <c r="P481">
        <v>0</v>
      </c>
      <c r="Q481">
        <v>0</v>
      </c>
      <c r="R481">
        <v>3317.4479164195773</v>
      </c>
    </row>
    <row r="482" spans="1:18" x14ac:dyDescent="0.25">
      <c r="A482">
        <v>6</v>
      </c>
      <c r="B482">
        <v>6110</v>
      </c>
      <c r="C482" t="s">
        <v>1781</v>
      </c>
      <c r="D482" t="s">
        <v>1319</v>
      </c>
      <c r="E482">
        <v>1</v>
      </c>
      <c r="F482" t="s">
        <v>13850</v>
      </c>
      <c r="G482">
        <v>1</v>
      </c>
      <c r="H482" t="s">
        <v>8278</v>
      </c>
      <c r="I482">
        <v>1</v>
      </c>
      <c r="J482" t="s">
        <v>13799</v>
      </c>
      <c r="K482" t="s">
        <v>13851</v>
      </c>
      <c r="L482">
        <v>270107</v>
      </c>
      <c r="M482" t="s">
        <v>13588</v>
      </c>
      <c r="N482">
        <v>270107006</v>
      </c>
      <c r="O482" t="s">
        <v>13613</v>
      </c>
      <c r="P482">
        <v>0</v>
      </c>
      <c r="Q482">
        <v>47050.463547154759</v>
      </c>
      <c r="R482">
        <v>70378.567109267184</v>
      </c>
    </row>
    <row r="483" spans="1:18" x14ac:dyDescent="0.25">
      <c r="A483">
        <v>6</v>
      </c>
      <c r="B483">
        <v>6110</v>
      </c>
      <c r="C483" t="s">
        <v>1781</v>
      </c>
      <c r="D483" t="s">
        <v>1319</v>
      </c>
      <c r="E483">
        <v>1</v>
      </c>
      <c r="F483" t="s">
        <v>13850</v>
      </c>
      <c r="G483">
        <v>1</v>
      </c>
      <c r="H483" t="s">
        <v>8278</v>
      </c>
      <c r="I483">
        <v>1</v>
      </c>
      <c r="J483" t="s">
        <v>13799</v>
      </c>
      <c r="K483" t="s">
        <v>13852</v>
      </c>
      <c r="L483">
        <v>270107</v>
      </c>
      <c r="M483" t="s">
        <v>13588</v>
      </c>
      <c r="N483">
        <v>270107006</v>
      </c>
      <c r="O483" t="s">
        <v>13613</v>
      </c>
      <c r="P483">
        <v>0</v>
      </c>
      <c r="Q483">
        <v>0</v>
      </c>
      <c r="R483">
        <v>5479.0015936791542</v>
      </c>
    </row>
    <row r="484" spans="1:18" x14ac:dyDescent="0.25">
      <c r="A484">
        <v>6</v>
      </c>
      <c r="B484">
        <v>6110</v>
      </c>
      <c r="C484" t="s">
        <v>1781</v>
      </c>
      <c r="D484" t="s">
        <v>1319</v>
      </c>
      <c r="E484">
        <v>1</v>
      </c>
      <c r="F484" t="s">
        <v>13850</v>
      </c>
      <c r="G484">
        <v>2</v>
      </c>
      <c r="H484" t="s">
        <v>13768</v>
      </c>
      <c r="I484">
        <v>1</v>
      </c>
      <c r="J484" t="s">
        <v>13799</v>
      </c>
      <c r="K484" t="s">
        <v>13853</v>
      </c>
      <c r="L484">
        <v>270107</v>
      </c>
      <c r="M484" t="s">
        <v>13588</v>
      </c>
      <c r="N484">
        <v>270107006</v>
      </c>
      <c r="O484" t="s">
        <v>13613</v>
      </c>
      <c r="P484">
        <v>0</v>
      </c>
      <c r="Q484">
        <v>47050.463547154759</v>
      </c>
      <c r="R484">
        <v>39956.462435887435</v>
      </c>
    </row>
    <row r="485" spans="1:18" x14ac:dyDescent="0.25">
      <c r="A485">
        <v>6</v>
      </c>
      <c r="B485">
        <v>6110</v>
      </c>
      <c r="C485" t="s">
        <v>1781</v>
      </c>
      <c r="D485" t="s">
        <v>1319</v>
      </c>
      <c r="E485">
        <v>1</v>
      </c>
      <c r="F485" t="s">
        <v>13850</v>
      </c>
      <c r="G485">
        <v>2</v>
      </c>
      <c r="H485" t="s">
        <v>13768</v>
      </c>
      <c r="I485">
        <v>1</v>
      </c>
      <c r="J485" t="s">
        <v>13799</v>
      </c>
      <c r="K485" t="s">
        <v>13857</v>
      </c>
      <c r="L485">
        <v>270107</v>
      </c>
      <c r="M485" t="s">
        <v>13588</v>
      </c>
      <c r="N485">
        <v>270107006</v>
      </c>
      <c r="O485" t="s">
        <v>13613</v>
      </c>
      <c r="P485">
        <v>0</v>
      </c>
      <c r="Q485">
        <v>0</v>
      </c>
      <c r="R485">
        <v>35901.106267058916</v>
      </c>
    </row>
    <row r="486" spans="1:18" x14ac:dyDescent="0.25">
      <c r="A486">
        <v>6</v>
      </c>
      <c r="B486">
        <v>6110</v>
      </c>
      <c r="C486" t="s">
        <v>1781</v>
      </c>
      <c r="D486" t="s">
        <v>1319</v>
      </c>
      <c r="E486">
        <v>2</v>
      </c>
      <c r="F486" t="s">
        <v>13854</v>
      </c>
      <c r="G486">
        <v>1</v>
      </c>
      <c r="H486" t="s">
        <v>8278</v>
      </c>
      <c r="I486">
        <v>1</v>
      </c>
      <c r="J486" t="s">
        <v>13799</v>
      </c>
      <c r="K486" t="s">
        <v>13851</v>
      </c>
      <c r="L486">
        <v>270107</v>
      </c>
      <c r="M486" t="s">
        <v>13588</v>
      </c>
      <c r="N486">
        <v>270107006</v>
      </c>
      <c r="O486" t="s">
        <v>13613</v>
      </c>
      <c r="P486">
        <v>0</v>
      </c>
      <c r="Q486">
        <v>47050.463547154759</v>
      </c>
      <c r="R486">
        <v>70378.567109267184</v>
      </c>
    </row>
    <row r="487" spans="1:18" x14ac:dyDescent="0.25">
      <c r="A487">
        <v>6</v>
      </c>
      <c r="B487">
        <v>6110</v>
      </c>
      <c r="C487" t="s">
        <v>1781</v>
      </c>
      <c r="D487" t="s">
        <v>1319</v>
      </c>
      <c r="E487">
        <v>2</v>
      </c>
      <c r="F487" t="s">
        <v>13854</v>
      </c>
      <c r="G487">
        <v>1</v>
      </c>
      <c r="H487" t="s">
        <v>8278</v>
      </c>
      <c r="I487">
        <v>1</v>
      </c>
      <c r="J487" t="s">
        <v>13799</v>
      </c>
      <c r="K487" t="s">
        <v>13852</v>
      </c>
      <c r="L487">
        <v>270107</v>
      </c>
      <c r="M487" t="s">
        <v>13588</v>
      </c>
      <c r="N487">
        <v>270107006</v>
      </c>
      <c r="O487" t="s">
        <v>13613</v>
      </c>
      <c r="P487">
        <v>0</v>
      </c>
      <c r="Q487">
        <v>0</v>
      </c>
      <c r="R487">
        <v>5479.0015936791542</v>
      </c>
    </row>
    <row r="488" spans="1:18" x14ac:dyDescent="0.25">
      <c r="A488">
        <v>6</v>
      </c>
      <c r="B488">
        <v>6110</v>
      </c>
      <c r="C488" t="s">
        <v>1781</v>
      </c>
      <c r="D488" t="s">
        <v>1319</v>
      </c>
      <c r="E488">
        <v>3</v>
      </c>
      <c r="F488" t="s">
        <v>13855</v>
      </c>
      <c r="G488">
        <v>1</v>
      </c>
      <c r="H488" t="s">
        <v>8278</v>
      </c>
      <c r="I488">
        <v>1</v>
      </c>
      <c r="J488" t="s">
        <v>13799</v>
      </c>
      <c r="K488" t="s">
        <v>13851</v>
      </c>
      <c r="L488">
        <v>270107</v>
      </c>
      <c r="M488" t="s">
        <v>13588</v>
      </c>
      <c r="N488">
        <v>270107006</v>
      </c>
      <c r="O488" t="s">
        <v>13613</v>
      </c>
      <c r="P488">
        <v>0</v>
      </c>
      <c r="Q488">
        <v>47050.463547154759</v>
      </c>
      <c r="R488">
        <v>75857.56870294633</v>
      </c>
    </row>
    <row r="489" spans="1:18" x14ac:dyDescent="0.25">
      <c r="A489">
        <v>6</v>
      </c>
      <c r="B489">
        <v>6110</v>
      </c>
      <c r="C489" t="s">
        <v>1781</v>
      </c>
      <c r="D489" t="s">
        <v>1319</v>
      </c>
      <c r="E489">
        <v>5</v>
      </c>
      <c r="F489" t="s">
        <v>13856</v>
      </c>
      <c r="G489">
        <v>2</v>
      </c>
      <c r="H489" t="s">
        <v>13768</v>
      </c>
      <c r="I489">
        <v>3</v>
      </c>
      <c r="J489" t="s">
        <v>13804</v>
      </c>
      <c r="K489" t="s">
        <v>13853</v>
      </c>
      <c r="L489">
        <v>270107</v>
      </c>
      <c r="M489" t="s">
        <v>13588</v>
      </c>
      <c r="N489">
        <v>270107005</v>
      </c>
      <c r="O489" t="s">
        <v>13608</v>
      </c>
      <c r="P489">
        <v>0</v>
      </c>
      <c r="Q489">
        <v>34675.034443654098</v>
      </c>
      <c r="R489">
        <v>60185.76353876599</v>
      </c>
    </row>
    <row r="490" spans="1:18" x14ac:dyDescent="0.25">
      <c r="A490">
        <v>6</v>
      </c>
      <c r="B490">
        <v>6110</v>
      </c>
      <c r="C490" t="s">
        <v>1781</v>
      </c>
      <c r="D490" t="s">
        <v>1319</v>
      </c>
      <c r="E490">
        <v>5</v>
      </c>
      <c r="F490" t="s">
        <v>13856</v>
      </c>
      <c r="G490">
        <v>2</v>
      </c>
      <c r="H490" t="s">
        <v>13768</v>
      </c>
      <c r="I490">
        <v>3</v>
      </c>
      <c r="J490" t="s">
        <v>13804</v>
      </c>
      <c r="K490" t="s">
        <v>13857</v>
      </c>
      <c r="L490">
        <v>270107</v>
      </c>
      <c r="M490" t="s">
        <v>13588</v>
      </c>
      <c r="N490">
        <v>270107005</v>
      </c>
      <c r="O490" t="s">
        <v>13608</v>
      </c>
      <c r="P490">
        <v>0</v>
      </c>
      <c r="Q490">
        <v>0</v>
      </c>
      <c r="R490">
        <v>15671.805164180338</v>
      </c>
    </row>
    <row r="491" spans="1:18" x14ac:dyDescent="0.25">
      <c r="A491">
        <v>6</v>
      </c>
      <c r="B491">
        <v>6111</v>
      </c>
      <c r="C491" t="s">
        <v>1781</v>
      </c>
      <c r="D491" t="s">
        <v>1322</v>
      </c>
      <c r="E491">
        <v>1</v>
      </c>
      <c r="F491" t="s">
        <v>13850</v>
      </c>
      <c r="G491">
        <v>1</v>
      </c>
      <c r="H491" t="s">
        <v>8278</v>
      </c>
      <c r="I491">
        <v>1</v>
      </c>
      <c r="J491" t="s">
        <v>13799</v>
      </c>
      <c r="K491" t="s">
        <v>13851</v>
      </c>
      <c r="L491">
        <v>270107</v>
      </c>
      <c r="M491" t="s">
        <v>13588</v>
      </c>
      <c r="N491">
        <v>270107006</v>
      </c>
      <c r="O491" t="s">
        <v>13613</v>
      </c>
      <c r="P491">
        <v>0</v>
      </c>
      <c r="Q491">
        <v>36773.344492234239</v>
      </c>
      <c r="R491">
        <v>0</v>
      </c>
    </row>
    <row r="492" spans="1:18" x14ac:dyDescent="0.25">
      <c r="A492">
        <v>6</v>
      </c>
      <c r="B492">
        <v>6111</v>
      </c>
      <c r="C492" t="s">
        <v>1781</v>
      </c>
      <c r="D492" t="s">
        <v>1322</v>
      </c>
      <c r="E492">
        <v>1</v>
      </c>
      <c r="F492" t="s">
        <v>13850</v>
      </c>
      <c r="G492">
        <v>2</v>
      </c>
      <c r="H492" t="s">
        <v>13768</v>
      </c>
      <c r="I492">
        <v>1</v>
      </c>
      <c r="J492" t="s">
        <v>13799</v>
      </c>
      <c r="K492" t="s">
        <v>13853</v>
      </c>
      <c r="L492">
        <v>270107</v>
      </c>
      <c r="M492" t="s">
        <v>13588</v>
      </c>
      <c r="N492">
        <v>270107006</v>
      </c>
      <c r="O492" t="s">
        <v>13613</v>
      </c>
      <c r="P492">
        <v>0</v>
      </c>
      <c r="Q492">
        <v>36773.344492234239</v>
      </c>
      <c r="R492">
        <v>0</v>
      </c>
    </row>
    <row r="493" spans="1:18" x14ac:dyDescent="0.25">
      <c r="A493">
        <v>6</v>
      </c>
      <c r="B493">
        <v>6111</v>
      </c>
      <c r="C493" t="s">
        <v>1781</v>
      </c>
      <c r="D493" t="s">
        <v>1322</v>
      </c>
      <c r="E493">
        <v>2</v>
      </c>
      <c r="F493" t="s">
        <v>13854</v>
      </c>
      <c r="G493">
        <v>1</v>
      </c>
      <c r="H493" t="s">
        <v>8278</v>
      </c>
      <c r="I493">
        <v>1</v>
      </c>
      <c r="J493" t="s">
        <v>13799</v>
      </c>
      <c r="K493" t="s">
        <v>13851</v>
      </c>
      <c r="L493">
        <v>270107</v>
      </c>
      <c r="M493" t="s">
        <v>13588</v>
      </c>
      <c r="N493">
        <v>270107006</v>
      </c>
      <c r="O493" t="s">
        <v>13613</v>
      </c>
      <c r="P493">
        <v>0</v>
      </c>
      <c r="Q493">
        <v>36773.344492234239</v>
      </c>
      <c r="R493">
        <v>0</v>
      </c>
    </row>
    <row r="494" spans="1:18" x14ac:dyDescent="0.25">
      <c r="A494">
        <v>6</v>
      </c>
      <c r="B494">
        <v>6111</v>
      </c>
      <c r="C494" t="s">
        <v>1781</v>
      </c>
      <c r="D494" t="s">
        <v>1322</v>
      </c>
      <c r="E494">
        <v>3</v>
      </c>
      <c r="F494" t="s">
        <v>13855</v>
      </c>
      <c r="G494">
        <v>1</v>
      </c>
      <c r="H494" t="s">
        <v>8278</v>
      </c>
      <c r="I494">
        <v>1</v>
      </c>
      <c r="J494" t="s">
        <v>13799</v>
      </c>
      <c r="K494" t="s">
        <v>13851</v>
      </c>
      <c r="L494">
        <v>270107</v>
      </c>
      <c r="M494" t="s">
        <v>13588</v>
      </c>
      <c r="N494">
        <v>270107006</v>
      </c>
      <c r="O494" t="s">
        <v>13613</v>
      </c>
      <c r="P494">
        <v>0</v>
      </c>
      <c r="Q494">
        <v>36773.344492234239</v>
      </c>
      <c r="R494">
        <v>0</v>
      </c>
    </row>
    <row r="495" spans="1:18" x14ac:dyDescent="0.25">
      <c r="A495">
        <v>6</v>
      </c>
      <c r="B495">
        <v>6111</v>
      </c>
      <c r="C495" t="s">
        <v>1781</v>
      </c>
      <c r="D495" t="s">
        <v>1322</v>
      </c>
      <c r="E495">
        <v>5</v>
      </c>
      <c r="F495" t="s">
        <v>13856</v>
      </c>
      <c r="G495">
        <v>2</v>
      </c>
      <c r="H495" t="s">
        <v>13768</v>
      </c>
      <c r="I495">
        <v>3</v>
      </c>
      <c r="J495" t="s">
        <v>13804</v>
      </c>
      <c r="K495" t="s">
        <v>13853</v>
      </c>
      <c r="L495">
        <v>270107</v>
      </c>
      <c r="M495" t="s">
        <v>13588</v>
      </c>
      <c r="N495">
        <v>270107005</v>
      </c>
      <c r="O495" t="s">
        <v>13608</v>
      </c>
      <c r="P495">
        <v>0</v>
      </c>
      <c r="Q495">
        <v>16232.404475150943</v>
      </c>
      <c r="R495">
        <v>0</v>
      </c>
    </row>
    <row r="496" spans="1:18" x14ac:dyDescent="0.25">
      <c r="A496">
        <v>6</v>
      </c>
      <c r="B496">
        <v>6112</v>
      </c>
      <c r="C496" t="s">
        <v>1781</v>
      </c>
      <c r="D496" t="s">
        <v>1325</v>
      </c>
      <c r="E496">
        <v>1</v>
      </c>
      <c r="F496" t="s">
        <v>13850</v>
      </c>
      <c r="G496">
        <v>1</v>
      </c>
      <c r="H496" t="s">
        <v>8278</v>
      </c>
      <c r="I496">
        <v>1</v>
      </c>
      <c r="J496" t="s">
        <v>13799</v>
      </c>
      <c r="K496" t="s">
        <v>13851</v>
      </c>
      <c r="L496">
        <v>270107</v>
      </c>
      <c r="M496" t="s">
        <v>13588</v>
      </c>
      <c r="N496">
        <v>270107006</v>
      </c>
      <c r="O496" t="s">
        <v>13613</v>
      </c>
      <c r="P496">
        <v>0</v>
      </c>
      <c r="Q496">
        <v>134390.18903594112</v>
      </c>
      <c r="R496">
        <v>0</v>
      </c>
    </row>
    <row r="497" spans="1:18" x14ac:dyDescent="0.25">
      <c r="A497">
        <v>6</v>
      </c>
      <c r="B497">
        <v>6112</v>
      </c>
      <c r="C497" t="s">
        <v>1781</v>
      </c>
      <c r="D497" t="s">
        <v>1325</v>
      </c>
      <c r="E497">
        <v>1</v>
      </c>
      <c r="F497" t="s">
        <v>13850</v>
      </c>
      <c r="G497">
        <v>2</v>
      </c>
      <c r="H497" t="s">
        <v>13768</v>
      </c>
      <c r="I497">
        <v>1</v>
      </c>
      <c r="J497" t="s">
        <v>13799</v>
      </c>
      <c r="K497" t="s">
        <v>13853</v>
      </c>
      <c r="L497">
        <v>270107</v>
      </c>
      <c r="M497" t="s">
        <v>13588</v>
      </c>
      <c r="N497">
        <v>270107006</v>
      </c>
      <c r="O497" t="s">
        <v>13613</v>
      </c>
      <c r="P497">
        <v>0</v>
      </c>
      <c r="Q497">
        <v>119307.28677620793</v>
      </c>
      <c r="R497">
        <v>0</v>
      </c>
    </row>
    <row r="498" spans="1:18" x14ac:dyDescent="0.25">
      <c r="A498">
        <v>6</v>
      </c>
      <c r="B498">
        <v>6112</v>
      </c>
      <c r="C498" t="s">
        <v>1781</v>
      </c>
      <c r="D498" t="s">
        <v>1325</v>
      </c>
      <c r="E498">
        <v>1</v>
      </c>
      <c r="F498" t="s">
        <v>13850</v>
      </c>
      <c r="G498">
        <v>2</v>
      </c>
      <c r="H498" t="s">
        <v>13768</v>
      </c>
      <c r="I498">
        <v>1</v>
      </c>
      <c r="J498" t="s">
        <v>13799</v>
      </c>
      <c r="K498" t="s">
        <v>13857</v>
      </c>
      <c r="L498">
        <v>270107</v>
      </c>
      <c r="M498" t="s">
        <v>13588</v>
      </c>
      <c r="N498">
        <v>270107006</v>
      </c>
      <c r="O498" t="s">
        <v>13613</v>
      </c>
      <c r="P498">
        <v>0</v>
      </c>
      <c r="Q498">
        <v>15082.902259733188</v>
      </c>
      <c r="R498">
        <v>0</v>
      </c>
    </row>
    <row r="499" spans="1:18" x14ac:dyDescent="0.25">
      <c r="A499">
        <v>6</v>
      </c>
      <c r="B499">
        <v>6112</v>
      </c>
      <c r="C499" t="s">
        <v>1781</v>
      </c>
      <c r="D499" t="s">
        <v>1325</v>
      </c>
      <c r="E499">
        <v>2</v>
      </c>
      <c r="F499" t="s">
        <v>13854</v>
      </c>
      <c r="G499">
        <v>1</v>
      </c>
      <c r="H499" t="s">
        <v>8278</v>
      </c>
      <c r="I499">
        <v>1</v>
      </c>
      <c r="J499" t="s">
        <v>13799</v>
      </c>
      <c r="K499" t="s">
        <v>13851</v>
      </c>
      <c r="L499">
        <v>270107</v>
      </c>
      <c r="M499" t="s">
        <v>13588</v>
      </c>
      <c r="N499">
        <v>270107006</v>
      </c>
      <c r="O499" t="s">
        <v>13613</v>
      </c>
      <c r="P499">
        <v>0</v>
      </c>
      <c r="Q499">
        <v>134390.18903594112</v>
      </c>
      <c r="R499">
        <v>0</v>
      </c>
    </row>
    <row r="500" spans="1:18" x14ac:dyDescent="0.25">
      <c r="A500">
        <v>6</v>
      </c>
      <c r="B500">
        <v>6112</v>
      </c>
      <c r="C500" t="s">
        <v>1781</v>
      </c>
      <c r="D500" t="s">
        <v>1325</v>
      </c>
      <c r="E500">
        <v>3</v>
      </c>
      <c r="F500" t="s">
        <v>13855</v>
      </c>
      <c r="G500">
        <v>1</v>
      </c>
      <c r="H500" t="s">
        <v>8278</v>
      </c>
      <c r="I500">
        <v>1</v>
      </c>
      <c r="J500" t="s">
        <v>13799</v>
      </c>
      <c r="K500" t="s">
        <v>13851</v>
      </c>
      <c r="L500">
        <v>270107</v>
      </c>
      <c r="M500" t="s">
        <v>13588</v>
      </c>
      <c r="N500">
        <v>270107006</v>
      </c>
      <c r="O500" t="s">
        <v>13613</v>
      </c>
      <c r="P500">
        <v>0</v>
      </c>
      <c r="Q500">
        <v>134390.18903594112</v>
      </c>
      <c r="R500">
        <v>0</v>
      </c>
    </row>
    <row r="501" spans="1:18" x14ac:dyDescent="0.25">
      <c r="A501">
        <v>6</v>
      </c>
      <c r="B501">
        <v>6112</v>
      </c>
      <c r="C501" t="s">
        <v>1781</v>
      </c>
      <c r="D501" t="s">
        <v>1325</v>
      </c>
      <c r="E501">
        <v>5</v>
      </c>
      <c r="F501" t="s">
        <v>13856</v>
      </c>
      <c r="G501">
        <v>2</v>
      </c>
      <c r="H501" t="s">
        <v>13768</v>
      </c>
      <c r="I501">
        <v>3</v>
      </c>
      <c r="J501" t="s">
        <v>13804</v>
      </c>
      <c r="K501" t="s">
        <v>13853</v>
      </c>
      <c r="L501">
        <v>270107</v>
      </c>
      <c r="M501" t="s">
        <v>13588</v>
      </c>
      <c r="N501">
        <v>270107005</v>
      </c>
      <c r="O501" t="s">
        <v>13608</v>
      </c>
      <c r="P501">
        <v>0</v>
      </c>
      <c r="Q501">
        <v>80302.514270962958</v>
      </c>
      <c r="R501">
        <v>0</v>
      </c>
    </row>
    <row r="502" spans="1:18" x14ac:dyDescent="0.25">
      <c r="A502">
        <v>6</v>
      </c>
      <c r="B502">
        <v>6112</v>
      </c>
      <c r="C502" t="s">
        <v>1781</v>
      </c>
      <c r="D502" t="s">
        <v>1325</v>
      </c>
      <c r="E502">
        <v>5</v>
      </c>
      <c r="F502" t="s">
        <v>13856</v>
      </c>
      <c r="G502">
        <v>2</v>
      </c>
      <c r="H502" t="s">
        <v>13768</v>
      </c>
      <c r="I502">
        <v>3</v>
      </c>
      <c r="J502" t="s">
        <v>13804</v>
      </c>
      <c r="K502" t="s">
        <v>13857</v>
      </c>
      <c r="L502">
        <v>270107</v>
      </c>
      <c r="M502" t="s">
        <v>13588</v>
      </c>
      <c r="N502">
        <v>270107005</v>
      </c>
      <c r="O502" t="s">
        <v>13608</v>
      </c>
      <c r="P502">
        <v>0</v>
      </c>
      <c r="Q502">
        <v>10055.268173155458</v>
      </c>
      <c r="R502">
        <v>0</v>
      </c>
    </row>
    <row r="503" spans="1:18" x14ac:dyDescent="0.25">
      <c r="A503">
        <v>6</v>
      </c>
      <c r="B503">
        <v>6115</v>
      </c>
      <c r="C503" t="s">
        <v>1781</v>
      </c>
      <c r="D503" t="s">
        <v>1334</v>
      </c>
      <c r="E503">
        <v>1</v>
      </c>
      <c r="F503" t="s">
        <v>13850</v>
      </c>
      <c r="G503">
        <v>1</v>
      </c>
      <c r="H503" t="s">
        <v>8278</v>
      </c>
      <c r="I503">
        <v>1</v>
      </c>
      <c r="J503" t="s">
        <v>13799</v>
      </c>
      <c r="K503" t="s">
        <v>13851</v>
      </c>
      <c r="L503">
        <v>270107</v>
      </c>
      <c r="M503" t="s">
        <v>13588</v>
      </c>
      <c r="N503">
        <v>270107006</v>
      </c>
      <c r="O503" t="s">
        <v>13613</v>
      </c>
      <c r="P503">
        <v>40837.732227325701</v>
      </c>
      <c r="Q503">
        <v>39485.576272254555</v>
      </c>
      <c r="R503">
        <v>58283.803987769264</v>
      </c>
    </row>
    <row r="504" spans="1:18" x14ac:dyDescent="0.25">
      <c r="A504">
        <v>6</v>
      </c>
      <c r="B504">
        <v>6115</v>
      </c>
      <c r="C504" t="s">
        <v>1781</v>
      </c>
      <c r="D504" t="s">
        <v>1334</v>
      </c>
      <c r="E504">
        <v>1</v>
      </c>
      <c r="F504" t="s">
        <v>13850</v>
      </c>
      <c r="G504">
        <v>1</v>
      </c>
      <c r="H504" t="s">
        <v>8278</v>
      </c>
      <c r="I504">
        <v>1</v>
      </c>
      <c r="J504" t="s">
        <v>13799</v>
      </c>
      <c r="K504" t="s">
        <v>13852</v>
      </c>
      <c r="L504">
        <v>270107</v>
      </c>
      <c r="M504" t="s">
        <v>13588</v>
      </c>
      <c r="N504">
        <v>270107006</v>
      </c>
      <c r="O504" t="s">
        <v>13613</v>
      </c>
      <c r="P504">
        <v>1196.2706519503668</v>
      </c>
      <c r="Q504">
        <v>0</v>
      </c>
      <c r="R504">
        <v>0</v>
      </c>
    </row>
    <row r="505" spans="1:18" x14ac:dyDescent="0.25">
      <c r="A505">
        <v>6</v>
      </c>
      <c r="B505">
        <v>6115</v>
      </c>
      <c r="C505" t="s">
        <v>1781</v>
      </c>
      <c r="D505" t="s">
        <v>1334</v>
      </c>
      <c r="E505">
        <v>1</v>
      </c>
      <c r="F505" t="s">
        <v>13850</v>
      </c>
      <c r="G505">
        <v>2</v>
      </c>
      <c r="H505" t="s">
        <v>13768</v>
      </c>
      <c r="I505">
        <v>1</v>
      </c>
      <c r="J505" t="s">
        <v>13799</v>
      </c>
      <c r="K505" t="s">
        <v>13853</v>
      </c>
      <c r="L505">
        <v>270107</v>
      </c>
      <c r="M505" t="s">
        <v>13588</v>
      </c>
      <c r="N505">
        <v>270107006</v>
      </c>
      <c r="O505" t="s">
        <v>13613</v>
      </c>
      <c r="P505">
        <v>32738.054432028519</v>
      </c>
      <c r="Q505">
        <v>32067.860014315105</v>
      </c>
      <c r="R505">
        <v>56148.503058220893</v>
      </c>
    </row>
    <row r="506" spans="1:18" x14ac:dyDescent="0.25">
      <c r="A506">
        <v>6</v>
      </c>
      <c r="B506">
        <v>6115</v>
      </c>
      <c r="C506" t="s">
        <v>1781</v>
      </c>
      <c r="D506" t="s">
        <v>1334</v>
      </c>
      <c r="E506">
        <v>1</v>
      </c>
      <c r="F506" t="s">
        <v>13850</v>
      </c>
      <c r="G506">
        <v>2</v>
      </c>
      <c r="H506" t="s">
        <v>13768</v>
      </c>
      <c r="I506">
        <v>1</v>
      </c>
      <c r="J506" t="s">
        <v>13799</v>
      </c>
      <c r="K506" t="s">
        <v>13857</v>
      </c>
      <c r="L506">
        <v>270107</v>
      </c>
      <c r="M506" t="s">
        <v>13588</v>
      </c>
      <c r="N506">
        <v>270107006</v>
      </c>
      <c r="O506" t="s">
        <v>13613</v>
      </c>
      <c r="P506">
        <v>9295.9484472475488</v>
      </c>
      <c r="Q506">
        <v>7417.7162579394526</v>
      </c>
      <c r="R506">
        <v>2135.3009295483707</v>
      </c>
    </row>
    <row r="507" spans="1:18" x14ac:dyDescent="0.25">
      <c r="A507">
        <v>6</v>
      </c>
      <c r="B507">
        <v>6115</v>
      </c>
      <c r="C507" t="s">
        <v>1781</v>
      </c>
      <c r="D507" t="s">
        <v>1334</v>
      </c>
      <c r="E507">
        <v>2</v>
      </c>
      <c r="F507" t="s">
        <v>13854</v>
      </c>
      <c r="G507">
        <v>1</v>
      </c>
      <c r="H507" t="s">
        <v>8278</v>
      </c>
      <c r="I507">
        <v>1</v>
      </c>
      <c r="J507" t="s">
        <v>13799</v>
      </c>
      <c r="K507" t="s">
        <v>13851</v>
      </c>
      <c r="L507">
        <v>270107</v>
      </c>
      <c r="M507" t="s">
        <v>13588</v>
      </c>
      <c r="N507">
        <v>270107006</v>
      </c>
      <c r="O507" t="s">
        <v>13613</v>
      </c>
      <c r="P507">
        <v>42034.002879276071</v>
      </c>
      <c r="Q507">
        <v>39485.576272254555</v>
      </c>
      <c r="R507">
        <v>58283.803987769264</v>
      </c>
    </row>
    <row r="508" spans="1:18" x14ac:dyDescent="0.25">
      <c r="A508">
        <v>6</v>
      </c>
      <c r="B508">
        <v>6115</v>
      </c>
      <c r="C508" t="s">
        <v>1781</v>
      </c>
      <c r="D508" t="s">
        <v>1334</v>
      </c>
      <c r="E508">
        <v>3</v>
      </c>
      <c r="F508" t="s">
        <v>13855</v>
      </c>
      <c r="G508">
        <v>1</v>
      </c>
      <c r="H508" t="s">
        <v>8278</v>
      </c>
      <c r="I508">
        <v>1</v>
      </c>
      <c r="J508" t="s">
        <v>13799</v>
      </c>
      <c r="K508" t="s">
        <v>13851</v>
      </c>
      <c r="L508">
        <v>270107</v>
      </c>
      <c r="M508" t="s">
        <v>13588</v>
      </c>
      <c r="N508">
        <v>270107006</v>
      </c>
      <c r="O508" t="s">
        <v>13613</v>
      </c>
      <c r="P508">
        <v>40837.732227325701</v>
      </c>
      <c r="Q508">
        <v>39485.576272254555</v>
      </c>
      <c r="R508">
        <v>58283.803987769264</v>
      </c>
    </row>
    <row r="509" spans="1:18" x14ac:dyDescent="0.25">
      <c r="A509">
        <v>6</v>
      </c>
      <c r="B509">
        <v>6115</v>
      </c>
      <c r="C509" t="s">
        <v>1781</v>
      </c>
      <c r="D509" t="s">
        <v>1334</v>
      </c>
      <c r="E509">
        <v>3</v>
      </c>
      <c r="F509" t="s">
        <v>13855</v>
      </c>
      <c r="G509">
        <v>1</v>
      </c>
      <c r="H509" t="s">
        <v>8278</v>
      </c>
      <c r="I509">
        <v>1</v>
      </c>
      <c r="J509" t="s">
        <v>13799</v>
      </c>
      <c r="K509" t="s">
        <v>13852</v>
      </c>
      <c r="L509">
        <v>270107</v>
      </c>
      <c r="M509" t="s">
        <v>13588</v>
      </c>
      <c r="N509">
        <v>270107006</v>
      </c>
      <c r="O509" t="s">
        <v>13613</v>
      </c>
      <c r="P509">
        <v>1196.2706519503668</v>
      </c>
      <c r="Q509">
        <v>0</v>
      </c>
      <c r="R509">
        <v>0</v>
      </c>
    </row>
    <row r="510" spans="1:18" x14ac:dyDescent="0.25">
      <c r="A510">
        <v>6</v>
      </c>
      <c r="B510">
        <v>6115</v>
      </c>
      <c r="C510" t="s">
        <v>1781</v>
      </c>
      <c r="D510" t="s">
        <v>1334</v>
      </c>
      <c r="E510">
        <v>5</v>
      </c>
      <c r="F510" t="s">
        <v>13856</v>
      </c>
      <c r="G510">
        <v>2</v>
      </c>
      <c r="H510" t="s">
        <v>13768</v>
      </c>
      <c r="I510">
        <v>3</v>
      </c>
      <c r="J510" t="s">
        <v>13804</v>
      </c>
      <c r="K510" t="s">
        <v>13853</v>
      </c>
      <c r="L510">
        <v>270107</v>
      </c>
      <c r="M510" t="s">
        <v>13588</v>
      </c>
      <c r="N510">
        <v>270107005</v>
      </c>
      <c r="O510" t="s">
        <v>13608</v>
      </c>
      <c r="P510">
        <v>28151.778981284704</v>
      </c>
      <c r="Q510">
        <v>21232.058979948502</v>
      </c>
      <c r="R510">
        <v>57268.333450218044</v>
      </c>
    </row>
    <row r="511" spans="1:18" x14ac:dyDescent="0.25">
      <c r="A511">
        <v>6</v>
      </c>
      <c r="B511">
        <v>6115</v>
      </c>
      <c r="C511" t="s">
        <v>1781</v>
      </c>
      <c r="D511" t="s">
        <v>1334</v>
      </c>
      <c r="E511">
        <v>5</v>
      </c>
      <c r="F511" t="s">
        <v>13856</v>
      </c>
      <c r="G511">
        <v>2</v>
      </c>
      <c r="H511" t="s">
        <v>13768</v>
      </c>
      <c r="I511">
        <v>3</v>
      </c>
      <c r="J511" t="s">
        <v>13804</v>
      </c>
      <c r="K511" t="s">
        <v>13857</v>
      </c>
      <c r="L511">
        <v>270107</v>
      </c>
      <c r="M511" t="s">
        <v>13588</v>
      </c>
      <c r="N511">
        <v>270107005</v>
      </c>
      <c r="O511" t="s">
        <v>13608</v>
      </c>
      <c r="P511">
        <v>1090.011654212655</v>
      </c>
      <c r="Q511">
        <v>3596.90299961044</v>
      </c>
      <c r="R511">
        <v>1015.4705375512237</v>
      </c>
    </row>
    <row r="512" spans="1:18" x14ac:dyDescent="0.25">
      <c r="A512">
        <v>6</v>
      </c>
      <c r="B512">
        <v>6116</v>
      </c>
      <c r="C512" t="s">
        <v>1781</v>
      </c>
      <c r="D512" t="s">
        <v>1337</v>
      </c>
      <c r="E512">
        <v>1</v>
      </c>
      <c r="F512" t="s">
        <v>13850</v>
      </c>
      <c r="G512">
        <v>1</v>
      </c>
      <c r="H512" t="s">
        <v>8278</v>
      </c>
      <c r="I512">
        <v>1</v>
      </c>
      <c r="J512" t="s">
        <v>13799</v>
      </c>
      <c r="K512" t="s">
        <v>13851</v>
      </c>
      <c r="L512">
        <v>270107</v>
      </c>
      <c r="M512" t="s">
        <v>13588</v>
      </c>
      <c r="N512">
        <v>270107006</v>
      </c>
      <c r="O512" t="s">
        <v>13613</v>
      </c>
      <c r="P512">
        <v>0</v>
      </c>
      <c r="Q512">
        <v>65446.898392334537</v>
      </c>
      <c r="R512">
        <v>38942.146807711928</v>
      </c>
    </row>
    <row r="513" spans="1:18" x14ac:dyDescent="0.25">
      <c r="A513">
        <v>6</v>
      </c>
      <c r="B513">
        <v>6116</v>
      </c>
      <c r="C513" t="s">
        <v>1781</v>
      </c>
      <c r="D513" t="s">
        <v>1337</v>
      </c>
      <c r="E513">
        <v>1</v>
      </c>
      <c r="F513" t="s">
        <v>13850</v>
      </c>
      <c r="G513">
        <v>1</v>
      </c>
      <c r="H513" t="s">
        <v>8278</v>
      </c>
      <c r="I513">
        <v>1</v>
      </c>
      <c r="J513" t="s">
        <v>13799</v>
      </c>
      <c r="K513" t="s">
        <v>13852</v>
      </c>
      <c r="L513">
        <v>270107</v>
      </c>
      <c r="M513" t="s">
        <v>13588</v>
      </c>
      <c r="N513">
        <v>270107006</v>
      </c>
      <c r="O513" t="s">
        <v>13613</v>
      </c>
      <c r="P513">
        <v>0</v>
      </c>
      <c r="Q513">
        <v>3134.8073014358433</v>
      </c>
      <c r="R513">
        <v>0</v>
      </c>
    </row>
    <row r="514" spans="1:18" x14ac:dyDescent="0.25">
      <c r="A514">
        <v>6</v>
      </c>
      <c r="B514">
        <v>6116</v>
      </c>
      <c r="C514" t="s">
        <v>1781</v>
      </c>
      <c r="D514" t="s">
        <v>1337</v>
      </c>
      <c r="E514">
        <v>1</v>
      </c>
      <c r="F514" t="s">
        <v>13850</v>
      </c>
      <c r="G514">
        <v>2</v>
      </c>
      <c r="H514" t="s">
        <v>13768</v>
      </c>
      <c r="I514">
        <v>1</v>
      </c>
      <c r="J514" t="s">
        <v>13799</v>
      </c>
      <c r="K514" t="s">
        <v>13853</v>
      </c>
      <c r="L514">
        <v>270107</v>
      </c>
      <c r="M514" t="s">
        <v>13588</v>
      </c>
      <c r="N514">
        <v>270107006</v>
      </c>
      <c r="O514" t="s">
        <v>13613</v>
      </c>
      <c r="P514">
        <v>0</v>
      </c>
      <c r="Q514">
        <v>62312.091090898684</v>
      </c>
      <c r="R514">
        <v>32001.373162212305</v>
      </c>
    </row>
    <row r="515" spans="1:18" x14ac:dyDescent="0.25">
      <c r="A515">
        <v>6</v>
      </c>
      <c r="B515">
        <v>6116</v>
      </c>
      <c r="C515" t="s">
        <v>1781</v>
      </c>
      <c r="D515" t="s">
        <v>1337</v>
      </c>
      <c r="E515">
        <v>1</v>
      </c>
      <c r="F515" t="s">
        <v>13850</v>
      </c>
      <c r="G515">
        <v>2</v>
      </c>
      <c r="H515" t="s">
        <v>13768</v>
      </c>
      <c r="I515">
        <v>1</v>
      </c>
      <c r="J515" t="s">
        <v>13799</v>
      </c>
      <c r="K515" t="s">
        <v>13857</v>
      </c>
      <c r="L515">
        <v>270107</v>
      </c>
      <c r="M515" t="s">
        <v>13588</v>
      </c>
      <c r="N515">
        <v>270107006</v>
      </c>
      <c r="O515" t="s">
        <v>13613</v>
      </c>
      <c r="P515">
        <v>0</v>
      </c>
      <c r="Q515">
        <v>6269.6146028716867</v>
      </c>
      <c r="R515">
        <v>6940.7736454996193</v>
      </c>
    </row>
    <row r="516" spans="1:18" x14ac:dyDescent="0.25">
      <c r="A516">
        <v>6</v>
      </c>
      <c r="B516">
        <v>6116</v>
      </c>
      <c r="C516" t="s">
        <v>1781</v>
      </c>
      <c r="D516" t="s">
        <v>1337</v>
      </c>
      <c r="E516">
        <v>2</v>
      </c>
      <c r="F516" t="s">
        <v>13854</v>
      </c>
      <c r="G516">
        <v>1</v>
      </c>
      <c r="H516" t="s">
        <v>8278</v>
      </c>
      <c r="I516">
        <v>1</v>
      </c>
      <c r="J516" t="s">
        <v>13799</v>
      </c>
      <c r="K516" t="s">
        <v>13851</v>
      </c>
      <c r="L516">
        <v>270107</v>
      </c>
      <c r="M516" t="s">
        <v>13588</v>
      </c>
      <c r="N516">
        <v>270107006</v>
      </c>
      <c r="O516" t="s">
        <v>13613</v>
      </c>
      <c r="P516">
        <v>0</v>
      </c>
      <c r="Q516">
        <v>68581.705693770375</v>
      </c>
      <c r="R516">
        <v>38942.146807711928</v>
      </c>
    </row>
    <row r="517" spans="1:18" x14ac:dyDescent="0.25">
      <c r="A517">
        <v>6</v>
      </c>
      <c r="B517">
        <v>6116</v>
      </c>
      <c r="C517" t="s">
        <v>1781</v>
      </c>
      <c r="D517" t="s">
        <v>1337</v>
      </c>
      <c r="E517">
        <v>3</v>
      </c>
      <c r="F517" t="s">
        <v>13855</v>
      </c>
      <c r="G517">
        <v>1</v>
      </c>
      <c r="H517" t="s">
        <v>8278</v>
      </c>
      <c r="I517">
        <v>1</v>
      </c>
      <c r="J517" t="s">
        <v>13799</v>
      </c>
      <c r="K517" t="s">
        <v>13851</v>
      </c>
      <c r="L517">
        <v>270107</v>
      </c>
      <c r="M517" t="s">
        <v>13588</v>
      </c>
      <c r="N517">
        <v>270107006</v>
      </c>
      <c r="O517" t="s">
        <v>13613</v>
      </c>
      <c r="P517">
        <v>0</v>
      </c>
      <c r="Q517">
        <v>65446.898392334537</v>
      </c>
      <c r="R517">
        <v>38942.146807711928</v>
      </c>
    </row>
    <row r="518" spans="1:18" x14ac:dyDescent="0.25">
      <c r="A518">
        <v>6</v>
      </c>
      <c r="B518">
        <v>6116</v>
      </c>
      <c r="C518" t="s">
        <v>1781</v>
      </c>
      <c r="D518" t="s">
        <v>1337</v>
      </c>
      <c r="E518">
        <v>3</v>
      </c>
      <c r="F518" t="s">
        <v>13855</v>
      </c>
      <c r="G518">
        <v>1</v>
      </c>
      <c r="H518" t="s">
        <v>8278</v>
      </c>
      <c r="I518">
        <v>1</v>
      </c>
      <c r="J518" t="s">
        <v>13799</v>
      </c>
      <c r="K518" t="s">
        <v>13852</v>
      </c>
      <c r="L518">
        <v>270107</v>
      </c>
      <c r="M518" t="s">
        <v>13588</v>
      </c>
      <c r="N518">
        <v>270107006</v>
      </c>
      <c r="O518" t="s">
        <v>13613</v>
      </c>
      <c r="P518">
        <v>0</v>
      </c>
      <c r="Q518">
        <v>3134.8073014358433</v>
      </c>
      <c r="R518">
        <v>0</v>
      </c>
    </row>
    <row r="519" spans="1:18" x14ac:dyDescent="0.25">
      <c r="A519">
        <v>6</v>
      </c>
      <c r="B519">
        <v>6116</v>
      </c>
      <c r="C519" t="s">
        <v>1781</v>
      </c>
      <c r="D519" t="s">
        <v>1337</v>
      </c>
      <c r="E519">
        <v>5</v>
      </c>
      <c r="F519" t="s">
        <v>13856</v>
      </c>
      <c r="G519">
        <v>2</v>
      </c>
      <c r="H519" t="s">
        <v>13768</v>
      </c>
      <c r="I519">
        <v>3</v>
      </c>
      <c r="J519" t="s">
        <v>13804</v>
      </c>
      <c r="K519" t="s">
        <v>13853</v>
      </c>
      <c r="L519">
        <v>270107</v>
      </c>
      <c r="M519" t="s">
        <v>13588</v>
      </c>
      <c r="N519">
        <v>270107005</v>
      </c>
      <c r="O519" t="s">
        <v>13608</v>
      </c>
      <c r="P519">
        <v>0</v>
      </c>
      <c r="Q519">
        <v>45377.612867248165</v>
      </c>
      <c r="R519">
        <v>36794.589278899424</v>
      </c>
    </row>
    <row r="520" spans="1:18" x14ac:dyDescent="0.25">
      <c r="A520">
        <v>6</v>
      </c>
      <c r="B520">
        <v>6116</v>
      </c>
      <c r="C520" t="s">
        <v>1781</v>
      </c>
      <c r="D520" t="s">
        <v>1337</v>
      </c>
      <c r="E520">
        <v>5</v>
      </c>
      <c r="F520" t="s">
        <v>13856</v>
      </c>
      <c r="G520">
        <v>2</v>
      </c>
      <c r="H520" t="s">
        <v>13768</v>
      </c>
      <c r="I520">
        <v>3</v>
      </c>
      <c r="J520" t="s">
        <v>13804</v>
      </c>
      <c r="K520" t="s">
        <v>13857</v>
      </c>
      <c r="L520">
        <v>270107</v>
      </c>
      <c r="M520" t="s">
        <v>13588</v>
      </c>
      <c r="N520">
        <v>270107005</v>
      </c>
      <c r="O520" t="s">
        <v>13608</v>
      </c>
      <c r="P520">
        <v>0</v>
      </c>
      <c r="Q520">
        <v>0</v>
      </c>
      <c r="R520">
        <v>2147.5575288124933</v>
      </c>
    </row>
    <row r="521" spans="1:18" x14ac:dyDescent="0.25">
      <c r="A521">
        <v>6</v>
      </c>
      <c r="B521">
        <v>6117</v>
      </c>
      <c r="C521" t="s">
        <v>1781</v>
      </c>
      <c r="D521" t="s">
        <v>1035</v>
      </c>
      <c r="E521">
        <v>1</v>
      </c>
      <c r="F521" t="s">
        <v>13850</v>
      </c>
      <c r="G521">
        <v>1</v>
      </c>
      <c r="H521" t="s">
        <v>8278</v>
      </c>
      <c r="I521">
        <v>1</v>
      </c>
      <c r="J521" t="s">
        <v>13799</v>
      </c>
      <c r="K521" t="s">
        <v>13851</v>
      </c>
      <c r="L521">
        <v>270107</v>
      </c>
      <c r="M521" t="s">
        <v>13588</v>
      </c>
      <c r="N521">
        <v>270107006</v>
      </c>
      <c r="O521" t="s">
        <v>13613</v>
      </c>
      <c r="P521">
        <v>30575.757575757576</v>
      </c>
      <c r="Q521">
        <v>23804.976534231049</v>
      </c>
      <c r="R521">
        <v>0</v>
      </c>
    </row>
    <row r="522" spans="1:18" x14ac:dyDescent="0.25">
      <c r="A522">
        <v>6</v>
      </c>
      <c r="B522">
        <v>6117</v>
      </c>
      <c r="C522" t="s">
        <v>1781</v>
      </c>
      <c r="D522" t="s">
        <v>1035</v>
      </c>
      <c r="E522">
        <v>1</v>
      </c>
      <c r="F522" t="s">
        <v>13850</v>
      </c>
      <c r="G522">
        <v>1</v>
      </c>
      <c r="H522" t="s">
        <v>8278</v>
      </c>
      <c r="I522">
        <v>1</v>
      </c>
      <c r="J522" t="s">
        <v>13799</v>
      </c>
      <c r="K522" t="s">
        <v>13852</v>
      </c>
      <c r="L522">
        <v>270107</v>
      </c>
      <c r="M522" t="s">
        <v>13588</v>
      </c>
      <c r="N522">
        <v>270107006</v>
      </c>
      <c r="O522" t="s">
        <v>13613</v>
      </c>
      <c r="P522">
        <v>1194.8051948051948</v>
      </c>
      <c r="Q522">
        <v>0</v>
      </c>
      <c r="R522">
        <v>0</v>
      </c>
    </row>
    <row r="523" spans="1:18" x14ac:dyDescent="0.25">
      <c r="A523">
        <v>6</v>
      </c>
      <c r="B523">
        <v>6117</v>
      </c>
      <c r="C523" t="s">
        <v>1781</v>
      </c>
      <c r="D523" t="s">
        <v>1035</v>
      </c>
      <c r="E523">
        <v>1</v>
      </c>
      <c r="F523" t="s">
        <v>13850</v>
      </c>
      <c r="G523">
        <v>2</v>
      </c>
      <c r="H523" t="s">
        <v>13768</v>
      </c>
      <c r="I523">
        <v>1</v>
      </c>
      <c r="J523" t="s">
        <v>13799</v>
      </c>
      <c r="K523" t="s">
        <v>13853</v>
      </c>
      <c r="L523">
        <v>270107</v>
      </c>
      <c r="M523" t="s">
        <v>13588</v>
      </c>
      <c r="N523">
        <v>270107006</v>
      </c>
      <c r="O523" t="s">
        <v>13613</v>
      </c>
      <c r="P523">
        <v>28376.623376623378</v>
      </c>
      <c r="Q523">
        <v>18109.102485333751</v>
      </c>
      <c r="R523">
        <v>0</v>
      </c>
    </row>
    <row r="524" spans="1:18" x14ac:dyDescent="0.25">
      <c r="A524">
        <v>6</v>
      </c>
      <c r="B524">
        <v>6117</v>
      </c>
      <c r="C524" t="s">
        <v>1781</v>
      </c>
      <c r="D524" t="s">
        <v>1035</v>
      </c>
      <c r="E524">
        <v>1</v>
      </c>
      <c r="F524" t="s">
        <v>13850</v>
      </c>
      <c r="G524">
        <v>2</v>
      </c>
      <c r="H524" t="s">
        <v>13768</v>
      </c>
      <c r="I524">
        <v>1</v>
      </c>
      <c r="J524" t="s">
        <v>13799</v>
      </c>
      <c r="K524" t="s">
        <v>13857</v>
      </c>
      <c r="L524">
        <v>270107</v>
      </c>
      <c r="M524" t="s">
        <v>13588</v>
      </c>
      <c r="N524">
        <v>270107006</v>
      </c>
      <c r="O524" t="s">
        <v>13613</v>
      </c>
      <c r="P524">
        <v>3393.939393939394</v>
      </c>
      <c r="Q524">
        <v>5695.8740488972999</v>
      </c>
      <c r="R524">
        <v>0</v>
      </c>
    </row>
    <row r="525" spans="1:18" x14ac:dyDescent="0.25">
      <c r="A525">
        <v>6</v>
      </c>
      <c r="B525">
        <v>6117</v>
      </c>
      <c r="C525" t="s">
        <v>1781</v>
      </c>
      <c r="D525" t="s">
        <v>1035</v>
      </c>
      <c r="E525">
        <v>2</v>
      </c>
      <c r="F525" t="s">
        <v>13854</v>
      </c>
      <c r="G525">
        <v>1</v>
      </c>
      <c r="H525" t="s">
        <v>8278</v>
      </c>
      <c r="I525">
        <v>1</v>
      </c>
      <c r="J525" t="s">
        <v>13799</v>
      </c>
      <c r="K525" t="s">
        <v>13851</v>
      </c>
      <c r="L525">
        <v>270107</v>
      </c>
      <c r="M525" t="s">
        <v>13588</v>
      </c>
      <c r="N525">
        <v>270107006</v>
      </c>
      <c r="O525" t="s">
        <v>13613</v>
      </c>
      <c r="P525">
        <v>31770.56277056277</v>
      </c>
      <c r="Q525">
        <v>23804.976534231049</v>
      </c>
      <c r="R525">
        <v>0</v>
      </c>
    </row>
    <row r="526" spans="1:18" x14ac:dyDescent="0.25">
      <c r="A526">
        <v>6</v>
      </c>
      <c r="B526">
        <v>6117</v>
      </c>
      <c r="C526" t="s">
        <v>1781</v>
      </c>
      <c r="D526" t="s">
        <v>1035</v>
      </c>
      <c r="E526">
        <v>3</v>
      </c>
      <c r="F526" t="s">
        <v>13855</v>
      </c>
      <c r="G526">
        <v>1</v>
      </c>
      <c r="H526" t="s">
        <v>8278</v>
      </c>
      <c r="I526">
        <v>1</v>
      </c>
      <c r="J526" t="s">
        <v>13799</v>
      </c>
      <c r="K526" t="s">
        <v>13851</v>
      </c>
      <c r="L526">
        <v>270107</v>
      </c>
      <c r="M526" t="s">
        <v>13588</v>
      </c>
      <c r="N526">
        <v>270107006</v>
      </c>
      <c r="O526" t="s">
        <v>13613</v>
      </c>
      <c r="P526">
        <v>30575.757575757576</v>
      </c>
      <c r="Q526">
        <v>23804.976534231049</v>
      </c>
      <c r="R526">
        <v>0</v>
      </c>
    </row>
    <row r="527" spans="1:18" x14ac:dyDescent="0.25">
      <c r="A527">
        <v>6</v>
      </c>
      <c r="B527">
        <v>6117</v>
      </c>
      <c r="C527" t="s">
        <v>1781</v>
      </c>
      <c r="D527" t="s">
        <v>1035</v>
      </c>
      <c r="E527">
        <v>3</v>
      </c>
      <c r="F527" t="s">
        <v>13855</v>
      </c>
      <c r="G527">
        <v>1</v>
      </c>
      <c r="H527" t="s">
        <v>8278</v>
      </c>
      <c r="I527">
        <v>1</v>
      </c>
      <c r="J527" t="s">
        <v>13799</v>
      </c>
      <c r="K527" t="s">
        <v>13852</v>
      </c>
      <c r="L527">
        <v>270107</v>
      </c>
      <c r="M527" t="s">
        <v>13588</v>
      </c>
      <c r="N527">
        <v>270107006</v>
      </c>
      <c r="O527" t="s">
        <v>13613</v>
      </c>
      <c r="P527">
        <v>1194.8051948051948</v>
      </c>
      <c r="Q527">
        <v>0</v>
      </c>
      <c r="R527">
        <v>0</v>
      </c>
    </row>
    <row r="528" spans="1:18" x14ac:dyDescent="0.25">
      <c r="A528">
        <v>6</v>
      </c>
      <c r="B528">
        <v>6117</v>
      </c>
      <c r="C528" t="s">
        <v>1781</v>
      </c>
      <c r="D528" t="s">
        <v>1035</v>
      </c>
      <c r="E528">
        <v>5</v>
      </c>
      <c r="F528" t="s">
        <v>13856</v>
      </c>
      <c r="G528">
        <v>2</v>
      </c>
      <c r="H528" t="s">
        <v>13768</v>
      </c>
      <c r="I528">
        <v>3</v>
      </c>
      <c r="J528" t="s">
        <v>13804</v>
      </c>
      <c r="K528" t="s">
        <v>13853</v>
      </c>
      <c r="L528">
        <v>270107</v>
      </c>
      <c r="M528" t="s">
        <v>13588</v>
      </c>
      <c r="N528">
        <v>270107005</v>
      </c>
      <c r="O528" t="s">
        <v>13608</v>
      </c>
      <c r="P528">
        <v>25623.376623376622</v>
      </c>
      <c r="Q528">
        <v>14372.512671305709</v>
      </c>
      <c r="R528">
        <v>0</v>
      </c>
    </row>
    <row r="529" spans="1:18" x14ac:dyDescent="0.25">
      <c r="A529">
        <v>6</v>
      </c>
      <c r="B529">
        <v>6117</v>
      </c>
      <c r="C529" t="s">
        <v>1781</v>
      </c>
      <c r="D529" t="s">
        <v>1035</v>
      </c>
      <c r="E529">
        <v>5</v>
      </c>
      <c r="F529" t="s">
        <v>13856</v>
      </c>
      <c r="G529">
        <v>2</v>
      </c>
      <c r="H529" t="s">
        <v>13768</v>
      </c>
      <c r="I529">
        <v>3</v>
      </c>
      <c r="J529" t="s">
        <v>13804</v>
      </c>
      <c r="K529" t="s">
        <v>13857</v>
      </c>
      <c r="L529">
        <v>270107</v>
      </c>
      <c r="M529" t="s">
        <v>13588</v>
      </c>
      <c r="N529">
        <v>270107005</v>
      </c>
      <c r="O529" t="s">
        <v>13608</v>
      </c>
      <c r="P529">
        <v>1900.4329004329004</v>
      </c>
      <c r="Q529">
        <v>0</v>
      </c>
      <c r="R529">
        <v>0</v>
      </c>
    </row>
    <row r="530" spans="1:18" x14ac:dyDescent="0.25">
      <c r="A530">
        <v>6</v>
      </c>
      <c r="B530">
        <v>6201</v>
      </c>
      <c r="C530" t="s">
        <v>1781</v>
      </c>
      <c r="D530" t="s">
        <v>1342</v>
      </c>
      <c r="E530">
        <v>1</v>
      </c>
      <c r="F530" t="s">
        <v>13850</v>
      </c>
      <c r="G530">
        <v>1</v>
      </c>
      <c r="H530" t="s">
        <v>8278</v>
      </c>
      <c r="I530">
        <v>1</v>
      </c>
      <c r="J530" t="s">
        <v>13799</v>
      </c>
      <c r="K530" t="s">
        <v>13851</v>
      </c>
      <c r="L530">
        <v>270107</v>
      </c>
      <c r="M530" t="s">
        <v>13588</v>
      </c>
      <c r="N530">
        <v>270107006</v>
      </c>
      <c r="O530" t="s">
        <v>13613</v>
      </c>
      <c r="P530">
        <v>0</v>
      </c>
      <c r="Q530">
        <v>214111.38847343373</v>
      </c>
      <c r="R530">
        <v>0</v>
      </c>
    </row>
    <row r="531" spans="1:18" x14ac:dyDescent="0.25">
      <c r="A531">
        <v>6</v>
      </c>
      <c r="B531">
        <v>6201</v>
      </c>
      <c r="C531" t="s">
        <v>1781</v>
      </c>
      <c r="D531" t="s">
        <v>1342</v>
      </c>
      <c r="E531">
        <v>1</v>
      </c>
      <c r="F531" t="s">
        <v>13850</v>
      </c>
      <c r="G531">
        <v>1</v>
      </c>
      <c r="H531" t="s">
        <v>8278</v>
      </c>
      <c r="I531">
        <v>1</v>
      </c>
      <c r="J531" t="s">
        <v>13799</v>
      </c>
      <c r="K531" t="s">
        <v>13852</v>
      </c>
      <c r="L531">
        <v>270107</v>
      </c>
      <c r="M531" t="s">
        <v>13588</v>
      </c>
      <c r="N531">
        <v>270107006</v>
      </c>
      <c r="O531" t="s">
        <v>13613</v>
      </c>
      <c r="P531">
        <v>0</v>
      </c>
      <c r="Q531">
        <v>14654.021829398505</v>
      </c>
      <c r="R531">
        <v>0</v>
      </c>
    </row>
    <row r="532" spans="1:18" x14ac:dyDescent="0.25">
      <c r="A532">
        <v>6</v>
      </c>
      <c r="B532">
        <v>6201</v>
      </c>
      <c r="C532" t="s">
        <v>1781</v>
      </c>
      <c r="D532" t="s">
        <v>1342</v>
      </c>
      <c r="E532">
        <v>1</v>
      </c>
      <c r="F532" t="s">
        <v>13850</v>
      </c>
      <c r="G532">
        <v>2</v>
      </c>
      <c r="H532" t="s">
        <v>13768</v>
      </c>
      <c r="I532">
        <v>1</v>
      </c>
      <c r="J532" t="s">
        <v>13799</v>
      </c>
      <c r="K532" t="s">
        <v>13853</v>
      </c>
      <c r="L532">
        <v>270107</v>
      </c>
      <c r="M532" t="s">
        <v>13588</v>
      </c>
      <c r="N532">
        <v>270107006</v>
      </c>
      <c r="O532" t="s">
        <v>13613</v>
      </c>
      <c r="P532">
        <v>0</v>
      </c>
      <c r="Q532">
        <v>198631.29052658015</v>
      </c>
      <c r="R532">
        <v>0</v>
      </c>
    </row>
    <row r="533" spans="1:18" x14ac:dyDescent="0.25">
      <c r="A533">
        <v>6</v>
      </c>
      <c r="B533">
        <v>6201</v>
      </c>
      <c r="C533" t="s">
        <v>1781</v>
      </c>
      <c r="D533" t="s">
        <v>1342</v>
      </c>
      <c r="E533">
        <v>1</v>
      </c>
      <c r="F533" t="s">
        <v>13850</v>
      </c>
      <c r="G533">
        <v>2</v>
      </c>
      <c r="H533" t="s">
        <v>13768</v>
      </c>
      <c r="I533">
        <v>1</v>
      </c>
      <c r="J533" t="s">
        <v>13799</v>
      </c>
      <c r="K533" t="s">
        <v>13857</v>
      </c>
      <c r="L533">
        <v>270107</v>
      </c>
      <c r="M533" t="s">
        <v>13588</v>
      </c>
      <c r="N533">
        <v>270107006</v>
      </c>
      <c r="O533" t="s">
        <v>13613</v>
      </c>
      <c r="P533">
        <v>0</v>
      </c>
      <c r="Q533">
        <v>30134.119776252057</v>
      </c>
      <c r="R533">
        <v>0</v>
      </c>
    </row>
    <row r="534" spans="1:18" x14ac:dyDescent="0.25">
      <c r="A534">
        <v>6</v>
      </c>
      <c r="B534">
        <v>6201</v>
      </c>
      <c r="C534" t="s">
        <v>1781</v>
      </c>
      <c r="D534" t="s">
        <v>1342</v>
      </c>
      <c r="E534">
        <v>2</v>
      </c>
      <c r="F534" t="s">
        <v>13854</v>
      </c>
      <c r="G534">
        <v>1</v>
      </c>
      <c r="H534" t="s">
        <v>8278</v>
      </c>
      <c r="I534">
        <v>1</v>
      </c>
      <c r="J534" t="s">
        <v>13799</v>
      </c>
      <c r="K534" t="s">
        <v>13851</v>
      </c>
      <c r="L534">
        <v>270107</v>
      </c>
      <c r="M534" t="s">
        <v>13588</v>
      </c>
      <c r="N534">
        <v>270107006</v>
      </c>
      <c r="O534" t="s">
        <v>13613</v>
      </c>
      <c r="P534">
        <v>0</v>
      </c>
      <c r="Q534">
        <v>214111.38847343373</v>
      </c>
      <c r="R534">
        <v>0</v>
      </c>
    </row>
    <row r="535" spans="1:18" x14ac:dyDescent="0.25">
      <c r="A535">
        <v>6</v>
      </c>
      <c r="B535">
        <v>6201</v>
      </c>
      <c r="C535" t="s">
        <v>1781</v>
      </c>
      <c r="D535" t="s">
        <v>1342</v>
      </c>
      <c r="E535">
        <v>2</v>
      </c>
      <c r="F535" t="s">
        <v>13854</v>
      </c>
      <c r="G535">
        <v>1</v>
      </c>
      <c r="H535" t="s">
        <v>8278</v>
      </c>
      <c r="I535">
        <v>1</v>
      </c>
      <c r="J535" t="s">
        <v>13799</v>
      </c>
      <c r="K535" t="s">
        <v>13852</v>
      </c>
      <c r="L535">
        <v>270107</v>
      </c>
      <c r="M535" t="s">
        <v>13588</v>
      </c>
      <c r="N535">
        <v>270107006</v>
      </c>
      <c r="O535" t="s">
        <v>13613</v>
      </c>
      <c r="P535">
        <v>0</v>
      </c>
      <c r="Q535">
        <v>14654.021829398505</v>
      </c>
      <c r="R535">
        <v>0</v>
      </c>
    </row>
    <row r="536" spans="1:18" x14ac:dyDescent="0.25">
      <c r="A536">
        <v>6</v>
      </c>
      <c r="B536">
        <v>6201</v>
      </c>
      <c r="C536" t="s">
        <v>1781</v>
      </c>
      <c r="D536" t="s">
        <v>1342</v>
      </c>
      <c r="E536">
        <v>3</v>
      </c>
      <c r="F536" t="s">
        <v>13855</v>
      </c>
      <c r="G536">
        <v>1</v>
      </c>
      <c r="H536" t="s">
        <v>8278</v>
      </c>
      <c r="I536">
        <v>1</v>
      </c>
      <c r="J536" t="s">
        <v>13799</v>
      </c>
      <c r="K536" t="s">
        <v>13851</v>
      </c>
      <c r="L536">
        <v>270107</v>
      </c>
      <c r="M536" t="s">
        <v>13588</v>
      </c>
      <c r="N536">
        <v>270107006</v>
      </c>
      <c r="O536" t="s">
        <v>13613</v>
      </c>
      <c r="P536">
        <v>0</v>
      </c>
      <c r="Q536">
        <v>214111.38847343373</v>
      </c>
      <c r="R536">
        <v>0</v>
      </c>
    </row>
    <row r="537" spans="1:18" x14ac:dyDescent="0.25">
      <c r="A537">
        <v>6</v>
      </c>
      <c r="B537">
        <v>6201</v>
      </c>
      <c r="C537" t="s">
        <v>1781</v>
      </c>
      <c r="D537" t="s">
        <v>1342</v>
      </c>
      <c r="E537">
        <v>3</v>
      </c>
      <c r="F537" t="s">
        <v>13855</v>
      </c>
      <c r="G537">
        <v>1</v>
      </c>
      <c r="H537" t="s">
        <v>8278</v>
      </c>
      <c r="I537">
        <v>1</v>
      </c>
      <c r="J537" t="s">
        <v>13799</v>
      </c>
      <c r="K537" t="s">
        <v>13852</v>
      </c>
      <c r="L537">
        <v>270107</v>
      </c>
      <c r="M537" t="s">
        <v>13588</v>
      </c>
      <c r="N537">
        <v>270107006</v>
      </c>
      <c r="O537" t="s">
        <v>13613</v>
      </c>
      <c r="P537">
        <v>0</v>
      </c>
      <c r="Q537">
        <v>14654.021829398505</v>
      </c>
      <c r="R537">
        <v>0</v>
      </c>
    </row>
    <row r="538" spans="1:18" x14ac:dyDescent="0.25">
      <c r="A538">
        <v>6</v>
      </c>
      <c r="B538">
        <v>6201</v>
      </c>
      <c r="C538" t="s">
        <v>1781</v>
      </c>
      <c r="D538" t="s">
        <v>1342</v>
      </c>
      <c r="E538">
        <v>5</v>
      </c>
      <c r="F538" t="s">
        <v>13856</v>
      </c>
      <c r="G538">
        <v>2</v>
      </c>
      <c r="H538" t="s">
        <v>13768</v>
      </c>
      <c r="I538">
        <v>3</v>
      </c>
      <c r="J538" t="s">
        <v>13804</v>
      </c>
      <c r="K538" t="s">
        <v>13853</v>
      </c>
      <c r="L538">
        <v>270107</v>
      </c>
      <c r="M538" t="s">
        <v>13588</v>
      </c>
      <c r="N538">
        <v>270107005</v>
      </c>
      <c r="O538" t="s">
        <v>13608</v>
      </c>
      <c r="P538">
        <v>0</v>
      </c>
      <c r="Q538">
        <v>164444.79912722419</v>
      </c>
      <c r="R538">
        <v>0</v>
      </c>
    </row>
    <row r="539" spans="1:18" x14ac:dyDescent="0.25">
      <c r="A539">
        <v>6</v>
      </c>
      <c r="B539">
        <v>6201</v>
      </c>
      <c r="C539" t="s">
        <v>1781</v>
      </c>
      <c r="D539" t="s">
        <v>1342</v>
      </c>
      <c r="E539">
        <v>5</v>
      </c>
      <c r="F539" t="s">
        <v>13856</v>
      </c>
      <c r="G539">
        <v>2</v>
      </c>
      <c r="H539" t="s">
        <v>13768</v>
      </c>
      <c r="I539">
        <v>3</v>
      </c>
      <c r="J539" t="s">
        <v>13804</v>
      </c>
      <c r="K539" t="s">
        <v>13857</v>
      </c>
      <c r="L539">
        <v>270107</v>
      </c>
      <c r="M539" t="s">
        <v>13588</v>
      </c>
      <c r="N539">
        <v>270107005</v>
      </c>
      <c r="O539" t="s">
        <v>13608</v>
      </c>
      <c r="P539">
        <v>0</v>
      </c>
      <c r="Q539">
        <v>5729.9563646698543</v>
      </c>
      <c r="R539">
        <v>0</v>
      </c>
    </row>
    <row r="540" spans="1:18" x14ac:dyDescent="0.25">
      <c r="A540">
        <v>6</v>
      </c>
      <c r="B540">
        <v>6203</v>
      </c>
      <c r="C540" t="s">
        <v>1781</v>
      </c>
      <c r="D540" t="s">
        <v>1348</v>
      </c>
      <c r="E540">
        <v>1</v>
      </c>
      <c r="F540" t="s">
        <v>13850</v>
      </c>
      <c r="G540">
        <v>1</v>
      </c>
      <c r="H540" t="s">
        <v>8278</v>
      </c>
      <c r="I540">
        <v>1</v>
      </c>
      <c r="J540" t="s">
        <v>13799</v>
      </c>
      <c r="K540" t="s">
        <v>13851</v>
      </c>
      <c r="L540">
        <v>270107</v>
      </c>
      <c r="M540" t="s">
        <v>13588</v>
      </c>
      <c r="N540">
        <v>270107006</v>
      </c>
      <c r="O540" t="s">
        <v>13613</v>
      </c>
      <c r="P540">
        <v>0</v>
      </c>
      <c r="Q540">
        <v>69466.00341746716</v>
      </c>
      <c r="R540">
        <v>0</v>
      </c>
    </row>
    <row r="541" spans="1:18" x14ac:dyDescent="0.25">
      <c r="A541">
        <v>6</v>
      </c>
      <c r="B541">
        <v>6203</v>
      </c>
      <c r="C541" t="s">
        <v>1781</v>
      </c>
      <c r="D541" t="s">
        <v>1348</v>
      </c>
      <c r="E541">
        <v>1</v>
      </c>
      <c r="F541" t="s">
        <v>13850</v>
      </c>
      <c r="G541">
        <v>2</v>
      </c>
      <c r="H541" t="s">
        <v>13768</v>
      </c>
      <c r="I541">
        <v>1</v>
      </c>
      <c r="J541" t="s">
        <v>13799</v>
      </c>
      <c r="K541" t="s">
        <v>13853</v>
      </c>
      <c r="L541">
        <v>270107</v>
      </c>
      <c r="M541" t="s">
        <v>13588</v>
      </c>
      <c r="N541">
        <v>270107006</v>
      </c>
      <c r="O541" t="s">
        <v>13613</v>
      </c>
      <c r="P541">
        <v>0</v>
      </c>
      <c r="Q541">
        <v>47947.079568857953</v>
      </c>
      <c r="R541">
        <v>0</v>
      </c>
    </row>
    <row r="542" spans="1:18" x14ac:dyDescent="0.25">
      <c r="A542">
        <v>6</v>
      </c>
      <c r="B542">
        <v>6203</v>
      </c>
      <c r="C542" t="s">
        <v>1781</v>
      </c>
      <c r="D542" t="s">
        <v>1348</v>
      </c>
      <c r="E542">
        <v>1</v>
      </c>
      <c r="F542" t="s">
        <v>13850</v>
      </c>
      <c r="G542">
        <v>2</v>
      </c>
      <c r="H542" t="s">
        <v>13768</v>
      </c>
      <c r="I542">
        <v>1</v>
      </c>
      <c r="J542" t="s">
        <v>13799</v>
      </c>
      <c r="K542" t="s">
        <v>13857</v>
      </c>
      <c r="L542">
        <v>270107</v>
      </c>
      <c r="M542" t="s">
        <v>13588</v>
      </c>
      <c r="N542">
        <v>270107006</v>
      </c>
      <c r="O542" t="s">
        <v>13613</v>
      </c>
      <c r="P542">
        <v>0</v>
      </c>
      <c r="Q542">
        <v>21518.923848609207</v>
      </c>
      <c r="R542">
        <v>0</v>
      </c>
    </row>
    <row r="543" spans="1:18" x14ac:dyDescent="0.25">
      <c r="A543">
        <v>6</v>
      </c>
      <c r="B543">
        <v>6203</v>
      </c>
      <c r="C543" t="s">
        <v>1781</v>
      </c>
      <c r="D543" t="s">
        <v>1348</v>
      </c>
      <c r="E543">
        <v>2</v>
      </c>
      <c r="F543" t="s">
        <v>13854</v>
      </c>
      <c r="G543">
        <v>1</v>
      </c>
      <c r="H543" t="s">
        <v>8278</v>
      </c>
      <c r="I543">
        <v>1</v>
      </c>
      <c r="J543" t="s">
        <v>13799</v>
      </c>
      <c r="K543" t="s">
        <v>13851</v>
      </c>
      <c r="L543">
        <v>270107</v>
      </c>
      <c r="M543" t="s">
        <v>13588</v>
      </c>
      <c r="N543">
        <v>270107006</v>
      </c>
      <c r="O543" t="s">
        <v>13613</v>
      </c>
      <c r="P543">
        <v>0</v>
      </c>
      <c r="Q543">
        <v>69466.00341746716</v>
      </c>
      <c r="R543">
        <v>0</v>
      </c>
    </row>
    <row r="544" spans="1:18" x14ac:dyDescent="0.25">
      <c r="A544">
        <v>6</v>
      </c>
      <c r="B544">
        <v>6203</v>
      </c>
      <c r="C544" t="s">
        <v>1781</v>
      </c>
      <c r="D544" t="s">
        <v>1348</v>
      </c>
      <c r="E544">
        <v>3</v>
      </c>
      <c r="F544" t="s">
        <v>13855</v>
      </c>
      <c r="G544">
        <v>1</v>
      </c>
      <c r="H544" t="s">
        <v>8278</v>
      </c>
      <c r="I544">
        <v>1</v>
      </c>
      <c r="J544" t="s">
        <v>13799</v>
      </c>
      <c r="K544" t="s">
        <v>13851</v>
      </c>
      <c r="L544">
        <v>270107</v>
      </c>
      <c r="M544" t="s">
        <v>13588</v>
      </c>
      <c r="N544">
        <v>270107006</v>
      </c>
      <c r="O544" t="s">
        <v>13613</v>
      </c>
      <c r="P544">
        <v>0</v>
      </c>
      <c r="Q544">
        <v>69466.00341746716</v>
      </c>
      <c r="R544">
        <v>0</v>
      </c>
    </row>
    <row r="545" spans="1:18" x14ac:dyDescent="0.25">
      <c r="A545">
        <v>6</v>
      </c>
      <c r="B545">
        <v>6203</v>
      </c>
      <c r="C545" t="s">
        <v>1781</v>
      </c>
      <c r="D545" t="s">
        <v>1348</v>
      </c>
      <c r="E545">
        <v>5</v>
      </c>
      <c r="F545" t="s">
        <v>13856</v>
      </c>
      <c r="G545">
        <v>2</v>
      </c>
      <c r="H545" t="s">
        <v>13768</v>
      </c>
      <c r="I545">
        <v>3</v>
      </c>
      <c r="J545" t="s">
        <v>13804</v>
      </c>
      <c r="K545" t="s">
        <v>13853</v>
      </c>
      <c r="L545">
        <v>270107</v>
      </c>
      <c r="M545" t="s">
        <v>13588</v>
      </c>
      <c r="N545">
        <v>270107005</v>
      </c>
      <c r="O545" t="s">
        <v>13608</v>
      </c>
      <c r="P545">
        <v>0</v>
      </c>
      <c r="Q545">
        <v>26428.155720248746</v>
      </c>
      <c r="R545">
        <v>0</v>
      </c>
    </row>
    <row r="546" spans="1:18" x14ac:dyDescent="0.25">
      <c r="A546">
        <v>6</v>
      </c>
      <c r="B546">
        <v>6203</v>
      </c>
      <c r="C546" t="s">
        <v>1781</v>
      </c>
      <c r="D546" t="s">
        <v>1348</v>
      </c>
      <c r="E546">
        <v>5</v>
      </c>
      <c r="F546" t="s">
        <v>13856</v>
      </c>
      <c r="G546">
        <v>2</v>
      </c>
      <c r="H546" t="s">
        <v>13768</v>
      </c>
      <c r="I546">
        <v>3</v>
      </c>
      <c r="J546" t="s">
        <v>13804</v>
      </c>
      <c r="K546" t="s">
        <v>13857</v>
      </c>
      <c r="L546">
        <v>270107</v>
      </c>
      <c r="M546" t="s">
        <v>13588</v>
      </c>
      <c r="N546">
        <v>270107005</v>
      </c>
      <c r="O546" t="s">
        <v>13608</v>
      </c>
      <c r="P546">
        <v>0</v>
      </c>
      <c r="Q546">
        <v>21518.923848609207</v>
      </c>
      <c r="R546">
        <v>0</v>
      </c>
    </row>
    <row r="547" spans="1:18" x14ac:dyDescent="0.25">
      <c r="A547">
        <v>6</v>
      </c>
      <c r="B547">
        <v>6205</v>
      </c>
      <c r="C547" t="s">
        <v>1781</v>
      </c>
      <c r="D547" t="s">
        <v>1354</v>
      </c>
      <c r="E547">
        <v>1</v>
      </c>
      <c r="F547" t="s">
        <v>13850</v>
      </c>
      <c r="G547">
        <v>1</v>
      </c>
      <c r="H547" t="s">
        <v>8278</v>
      </c>
      <c r="I547">
        <v>1</v>
      </c>
      <c r="J547" t="s">
        <v>13799</v>
      </c>
      <c r="K547" t="s">
        <v>13851</v>
      </c>
      <c r="L547">
        <v>270107</v>
      </c>
      <c r="M547" t="s">
        <v>13588</v>
      </c>
      <c r="N547">
        <v>270107006</v>
      </c>
      <c r="O547" t="s">
        <v>13613</v>
      </c>
      <c r="P547">
        <v>0</v>
      </c>
      <c r="Q547">
        <v>165194.74642597907</v>
      </c>
      <c r="R547">
        <v>0</v>
      </c>
    </row>
    <row r="548" spans="1:18" x14ac:dyDescent="0.25">
      <c r="A548">
        <v>6</v>
      </c>
      <c r="B548">
        <v>6205</v>
      </c>
      <c r="C548" t="s">
        <v>1781</v>
      </c>
      <c r="D548" t="s">
        <v>1354</v>
      </c>
      <c r="E548">
        <v>1</v>
      </c>
      <c r="F548" t="s">
        <v>13850</v>
      </c>
      <c r="G548">
        <v>1</v>
      </c>
      <c r="H548" t="s">
        <v>8278</v>
      </c>
      <c r="I548">
        <v>1</v>
      </c>
      <c r="J548" t="s">
        <v>13799</v>
      </c>
      <c r="K548" t="s">
        <v>13852</v>
      </c>
      <c r="L548">
        <v>270107</v>
      </c>
      <c r="M548" t="s">
        <v>13588</v>
      </c>
      <c r="N548">
        <v>270107006</v>
      </c>
      <c r="O548" t="s">
        <v>13613</v>
      </c>
      <c r="P548">
        <v>0</v>
      </c>
      <c r="Q548">
        <v>25086.673808371914</v>
      </c>
      <c r="R548">
        <v>0</v>
      </c>
    </row>
    <row r="549" spans="1:18" x14ac:dyDescent="0.25">
      <c r="A549">
        <v>6</v>
      </c>
      <c r="B549">
        <v>6205</v>
      </c>
      <c r="C549" t="s">
        <v>1781</v>
      </c>
      <c r="D549" t="s">
        <v>1354</v>
      </c>
      <c r="E549">
        <v>1</v>
      </c>
      <c r="F549" t="s">
        <v>13850</v>
      </c>
      <c r="G549">
        <v>2</v>
      </c>
      <c r="H549" t="s">
        <v>13768</v>
      </c>
      <c r="I549">
        <v>1</v>
      </c>
      <c r="J549" t="s">
        <v>13799</v>
      </c>
      <c r="K549" t="s">
        <v>13853</v>
      </c>
      <c r="L549">
        <v>270107</v>
      </c>
      <c r="M549" t="s">
        <v>13588</v>
      </c>
      <c r="N549">
        <v>270107006</v>
      </c>
      <c r="O549" t="s">
        <v>13613</v>
      </c>
      <c r="P549">
        <v>0</v>
      </c>
      <c r="Q549">
        <v>132737.01461530611</v>
      </c>
      <c r="R549">
        <v>0</v>
      </c>
    </row>
    <row r="550" spans="1:18" x14ac:dyDescent="0.25">
      <c r="A550">
        <v>6</v>
      </c>
      <c r="B550">
        <v>6205</v>
      </c>
      <c r="C550" t="s">
        <v>1781</v>
      </c>
      <c r="D550" t="s">
        <v>1354</v>
      </c>
      <c r="E550">
        <v>1</v>
      </c>
      <c r="F550" t="s">
        <v>13850</v>
      </c>
      <c r="G550">
        <v>2</v>
      </c>
      <c r="H550" t="s">
        <v>13768</v>
      </c>
      <c r="I550">
        <v>1</v>
      </c>
      <c r="J550" t="s">
        <v>13799</v>
      </c>
      <c r="K550" t="s">
        <v>13857</v>
      </c>
      <c r="L550">
        <v>270107</v>
      </c>
      <c r="M550" t="s">
        <v>13588</v>
      </c>
      <c r="N550">
        <v>270107006</v>
      </c>
      <c r="O550" t="s">
        <v>13613</v>
      </c>
      <c r="P550">
        <v>0</v>
      </c>
      <c r="Q550">
        <v>57544.405619044897</v>
      </c>
      <c r="R550">
        <v>0</v>
      </c>
    </row>
    <row r="551" spans="1:18" x14ac:dyDescent="0.25">
      <c r="A551">
        <v>6</v>
      </c>
      <c r="B551">
        <v>6205</v>
      </c>
      <c r="C551" t="s">
        <v>1781</v>
      </c>
      <c r="D551" t="s">
        <v>1354</v>
      </c>
      <c r="E551">
        <v>2</v>
      </c>
      <c r="F551" t="s">
        <v>13854</v>
      </c>
      <c r="G551">
        <v>1</v>
      </c>
      <c r="H551" t="s">
        <v>8278</v>
      </c>
      <c r="I551">
        <v>1</v>
      </c>
      <c r="J551" t="s">
        <v>13799</v>
      </c>
      <c r="K551" t="s">
        <v>13851</v>
      </c>
      <c r="L551">
        <v>270107</v>
      </c>
      <c r="M551" t="s">
        <v>13588</v>
      </c>
      <c r="N551">
        <v>270107006</v>
      </c>
      <c r="O551" t="s">
        <v>13613</v>
      </c>
      <c r="P551">
        <v>0</v>
      </c>
      <c r="Q551">
        <v>190281.42023435104</v>
      </c>
      <c r="R551">
        <v>0</v>
      </c>
    </row>
    <row r="552" spans="1:18" x14ac:dyDescent="0.25">
      <c r="A552">
        <v>6</v>
      </c>
      <c r="B552">
        <v>6205</v>
      </c>
      <c r="C552" t="s">
        <v>1781</v>
      </c>
      <c r="D552" t="s">
        <v>1354</v>
      </c>
      <c r="E552">
        <v>3</v>
      </c>
      <c r="F552" t="s">
        <v>13855</v>
      </c>
      <c r="G552">
        <v>1</v>
      </c>
      <c r="H552" t="s">
        <v>8278</v>
      </c>
      <c r="I552">
        <v>1</v>
      </c>
      <c r="J552" t="s">
        <v>13799</v>
      </c>
      <c r="K552" t="s">
        <v>13851</v>
      </c>
      <c r="L552">
        <v>270107</v>
      </c>
      <c r="M552" t="s">
        <v>13588</v>
      </c>
      <c r="N552">
        <v>270107006</v>
      </c>
      <c r="O552" t="s">
        <v>13613</v>
      </c>
      <c r="P552">
        <v>0</v>
      </c>
      <c r="Q552">
        <v>165194.74642597907</v>
      </c>
      <c r="R552">
        <v>0</v>
      </c>
    </row>
    <row r="553" spans="1:18" x14ac:dyDescent="0.25">
      <c r="A553">
        <v>6</v>
      </c>
      <c r="B553">
        <v>6205</v>
      </c>
      <c r="C553" t="s">
        <v>1781</v>
      </c>
      <c r="D553" t="s">
        <v>1354</v>
      </c>
      <c r="E553">
        <v>3</v>
      </c>
      <c r="F553" t="s">
        <v>13855</v>
      </c>
      <c r="G553">
        <v>1</v>
      </c>
      <c r="H553" t="s">
        <v>8278</v>
      </c>
      <c r="I553">
        <v>1</v>
      </c>
      <c r="J553" t="s">
        <v>13799</v>
      </c>
      <c r="K553" t="s">
        <v>13852</v>
      </c>
      <c r="L553">
        <v>270107</v>
      </c>
      <c r="M553" t="s">
        <v>13588</v>
      </c>
      <c r="N553">
        <v>270107006</v>
      </c>
      <c r="O553" t="s">
        <v>13613</v>
      </c>
      <c r="P553">
        <v>0</v>
      </c>
      <c r="Q553">
        <v>25086.673808371914</v>
      </c>
      <c r="R553">
        <v>0</v>
      </c>
    </row>
    <row r="554" spans="1:18" x14ac:dyDescent="0.25">
      <c r="A554">
        <v>6</v>
      </c>
      <c r="B554">
        <v>6205</v>
      </c>
      <c r="C554" t="s">
        <v>1781</v>
      </c>
      <c r="D554" t="s">
        <v>1354</v>
      </c>
      <c r="E554">
        <v>5</v>
      </c>
      <c r="F554" t="s">
        <v>13856</v>
      </c>
      <c r="G554">
        <v>2</v>
      </c>
      <c r="H554" t="s">
        <v>13768</v>
      </c>
      <c r="I554">
        <v>3</v>
      </c>
      <c r="J554" t="s">
        <v>13804</v>
      </c>
      <c r="K554" t="s">
        <v>13853</v>
      </c>
      <c r="L554">
        <v>270107</v>
      </c>
      <c r="M554" t="s">
        <v>13588</v>
      </c>
      <c r="N554">
        <v>270107005</v>
      </c>
      <c r="O554" t="s">
        <v>13608</v>
      </c>
      <c r="P554">
        <v>0</v>
      </c>
      <c r="Q554">
        <v>101830.32116869671</v>
      </c>
      <c r="R554">
        <v>0</v>
      </c>
    </row>
    <row r="555" spans="1:18" x14ac:dyDescent="0.25">
      <c r="A555">
        <v>6</v>
      </c>
      <c r="B555">
        <v>6205</v>
      </c>
      <c r="C555" t="s">
        <v>1781</v>
      </c>
      <c r="D555" t="s">
        <v>1354</v>
      </c>
      <c r="E555">
        <v>5</v>
      </c>
      <c r="F555" t="s">
        <v>13856</v>
      </c>
      <c r="G555">
        <v>2</v>
      </c>
      <c r="H555" t="s">
        <v>13768</v>
      </c>
      <c r="I555">
        <v>3</v>
      </c>
      <c r="J555" t="s">
        <v>13804</v>
      </c>
      <c r="K555" t="s">
        <v>13857</v>
      </c>
      <c r="L555">
        <v>270107</v>
      </c>
      <c r="M555" t="s">
        <v>13588</v>
      </c>
      <c r="N555">
        <v>270107005</v>
      </c>
      <c r="O555" t="s">
        <v>13608</v>
      </c>
      <c r="P555">
        <v>0</v>
      </c>
      <c r="Q555">
        <v>25086.673808371914</v>
      </c>
      <c r="R555">
        <v>0</v>
      </c>
    </row>
    <row r="556" spans="1:18" x14ac:dyDescent="0.25">
      <c r="A556">
        <v>6</v>
      </c>
      <c r="B556">
        <v>6301</v>
      </c>
      <c r="C556" t="s">
        <v>1781</v>
      </c>
      <c r="D556" t="s">
        <v>1360</v>
      </c>
      <c r="E556">
        <v>1</v>
      </c>
      <c r="F556" t="s">
        <v>13850</v>
      </c>
      <c r="G556">
        <v>1</v>
      </c>
      <c r="H556" t="s">
        <v>8278</v>
      </c>
      <c r="I556">
        <v>1</v>
      </c>
      <c r="J556" t="s">
        <v>13799</v>
      </c>
      <c r="K556" t="s">
        <v>13851</v>
      </c>
      <c r="L556">
        <v>270107</v>
      </c>
      <c r="M556" t="s">
        <v>13588</v>
      </c>
      <c r="N556">
        <v>270107006</v>
      </c>
      <c r="O556" t="s">
        <v>13613</v>
      </c>
      <c r="P556">
        <v>46350.215015475638</v>
      </c>
      <c r="Q556">
        <v>49136.067295705609</v>
      </c>
      <c r="R556">
        <v>77261.469882567922</v>
      </c>
    </row>
    <row r="557" spans="1:18" x14ac:dyDescent="0.25">
      <c r="A557">
        <v>6</v>
      </c>
      <c r="B557">
        <v>6301</v>
      </c>
      <c r="C557" t="s">
        <v>1781</v>
      </c>
      <c r="D557" t="s">
        <v>1360</v>
      </c>
      <c r="E557">
        <v>1</v>
      </c>
      <c r="F557" t="s">
        <v>13850</v>
      </c>
      <c r="G557">
        <v>1</v>
      </c>
      <c r="H557" t="s">
        <v>8278</v>
      </c>
      <c r="I557">
        <v>1</v>
      </c>
      <c r="J557" t="s">
        <v>13799</v>
      </c>
      <c r="K557" t="s">
        <v>13852</v>
      </c>
      <c r="L557">
        <v>270107</v>
      </c>
      <c r="M557" t="s">
        <v>13588</v>
      </c>
      <c r="N557">
        <v>270107006</v>
      </c>
      <c r="O557" t="s">
        <v>13613</v>
      </c>
      <c r="P557">
        <v>1805.0343750855952</v>
      </c>
      <c r="Q557">
        <v>0</v>
      </c>
      <c r="R557">
        <v>0</v>
      </c>
    </row>
    <row r="558" spans="1:18" x14ac:dyDescent="0.25">
      <c r="A558">
        <v>6</v>
      </c>
      <c r="B558">
        <v>6301</v>
      </c>
      <c r="C558" t="s">
        <v>1781</v>
      </c>
      <c r="D558" t="s">
        <v>1360</v>
      </c>
      <c r="E558">
        <v>1</v>
      </c>
      <c r="F558" t="s">
        <v>13850</v>
      </c>
      <c r="G558">
        <v>2</v>
      </c>
      <c r="H558" t="s">
        <v>13768</v>
      </c>
      <c r="I558">
        <v>1</v>
      </c>
      <c r="J558" t="s">
        <v>13799</v>
      </c>
      <c r="K558" t="s">
        <v>13853</v>
      </c>
      <c r="L558">
        <v>270107</v>
      </c>
      <c r="M558" t="s">
        <v>13588</v>
      </c>
      <c r="N558">
        <v>270107006</v>
      </c>
      <c r="O558" t="s">
        <v>13613</v>
      </c>
      <c r="P558">
        <v>31920.896217371061</v>
      </c>
      <c r="Q558">
        <v>41558.906540244905</v>
      </c>
      <c r="R558">
        <v>69306.36639452244</v>
      </c>
    </row>
    <row r="559" spans="1:18" x14ac:dyDescent="0.25">
      <c r="A559">
        <v>6</v>
      </c>
      <c r="B559">
        <v>6301</v>
      </c>
      <c r="C559" t="s">
        <v>1781</v>
      </c>
      <c r="D559" t="s">
        <v>1360</v>
      </c>
      <c r="E559">
        <v>1</v>
      </c>
      <c r="F559" t="s">
        <v>13850</v>
      </c>
      <c r="G559">
        <v>2</v>
      </c>
      <c r="H559" t="s">
        <v>13768</v>
      </c>
      <c r="I559">
        <v>1</v>
      </c>
      <c r="J559" t="s">
        <v>13799</v>
      </c>
      <c r="K559" t="s">
        <v>13857</v>
      </c>
      <c r="L559">
        <v>270107</v>
      </c>
      <c r="M559" t="s">
        <v>13588</v>
      </c>
      <c r="N559">
        <v>270107006</v>
      </c>
      <c r="O559" t="s">
        <v>13613</v>
      </c>
      <c r="P559">
        <v>16234.353173190173</v>
      </c>
      <c r="Q559">
        <v>7577.1607554607008</v>
      </c>
      <c r="R559">
        <v>7955.1034880454663</v>
      </c>
    </row>
    <row r="560" spans="1:18" x14ac:dyDescent="0.25">
      <c r="A560">
        <v>6</v>
      </c>
      <c r="B560">
        <v>6301</v>
      </c>
      <c r="C560" t="s">
        <v>1781</v>
      </c>
      <c r="D560" t="s">
        <v>1360</v>
      </c>
      <c r="E560">
        <v>2</v>
      </c>
      <c r="F560" t="s">
        <v>13854</v>
      </c>
      <c r="G560">
        <v>1</v>
      </c>
      <c r="H560" t="s">
        <v>8278</v>
      </c>
      <c r="I560">
        <v>1</v>
      </c>
      <c r="J560" t="s">
        <v>13799</v>
      </c>
      <c r="K560" t="s">
        <v>13851</v>
      </c>
      <c r="L560">
        <v>270107</v>
      </c>
      <c r="M560" t="s">
        <v>13588</v>
      </c>
      <c r="N560">
        <v>270107006</v>
      </c>
      <c r="O560" t="s">
        <v>13613</v>
      </c>
      <c r="P560">
        <v>48155.249390561228</v>
      </c>
      <c r="Q560">
        <v>49136.067295705609</v>
      </c>
      <c r="R560">
        <v>77261.469882567922</v>
      </c>
    </row>
    <row r="561" spans="1:18" x14ac:dyDescent="0.25">
      <c r="A561">
        <v>6</v>
      </c>
      <c r="B561">
        <v>6301</v>
      </c>
      <c r="C561" t="s">
        <v>1781</v>
      </c>
      <c r="D561" t="s">
        <v>1360</v>
      </c>
      <c r="E561">
        <v>3</v>
      </c>
      <c r="F561" t="s">
        <v>13855</v>
      </c>
      <c r="G561">
        <v>1</v>
      </c>
      <c r="H561" t="s">
        <v>8278</v>
      </c>
      <c r="I561">
        <v>1</v>
      </c>
      <c r="J561" t="s">
        <v>13799</v>
      </c>
      <c r="K561" t="s">
        <v>13851</v>
      </c>
      <c r="L561">
        <v>270107</v>
      </c>
      <c r="M561" t="s">
        <v>13588</v>
      </c>
      <c r="N561">
        <v>270107006</v>
      </c>
      <c r="O561" t="s">
        <v>13613</v>
      </c>
      <c r="P561">
        <v>46350.215015475638</v>
      </c>
      <c r="Q561">
        <v>49136.067295705609</v>
      </c>
      <c r="R561">
        <v>77261.469882567922</v>
      </c>
    </row>
    <row r="562" spans="1:18" x14ac:dyDescent="0.25">
      <c r="A562">
        <v>6</v>
      </c>
      <c r="B562">
        <v>6301</v>
      </c>
      <c r="C562" t="s">
        <v>1781</v>
      </c>
      <c r="D562" t="s">
        <v>1360</v>
      </c>
      <c r="E562">
        <v>3</v>
      </c>
      <c r="F562" t="s">
        <v>13855</v>
      </c>
      <c r="G562">
        <v>1</v>
      </c>
      <c r="H562" t="s">
        <v>8278</v>
      </c>
      <c r="I562">
        <v>1</v>
      </c>
      <c r="J562" t="s">
        <v>13799</v>
      </c>
      <c r="K562" t="s">
        <v>13852</v>
      </c>
      <c r="L562">
        <v>270107</v>
      </c>
      <c r="M562" t="s">
        <v>13588</v>
      </c>
      <c r="N562">
        <v>270107006</v>
      </c>
      <c r="O562" t="s">
        <v>13613</v>
      </c>
      <c r="P562">
        <v>1805.0343750855952</v>
      </c>
      <c r="Q562">
        <v>0</v>
      </c>
      <c r="R562">
        <v>0</v>
      </c>
    </row>
    <row r="563" spans="1:18" x14ac:dyDescent="0.25">
      <c r="A563">
        <v>6</v>
      </c>
      <c r="B563">
        <v>6301</v>
      </c>
      <c r="C563" t="s">
        <v>1781</v>
      </c>
      <c r="D563" t="s">
        <v>1360</v>
      </c>
      <c r="E563">
        <v>5</v>
      </c>
      <c r="F563" t="s">
        <v>13856</v>
      </c>
      <c r="G563">
        <v>2</v>
      </c>
      <c r="H563" t="s">
        <v>13768</v>
      </c>
      <c r="I563">
        <v>3</v>
      </c>
      <c r="J563" t="s">
        <v>13804</v>
      </c>
      <c r="K563" t="s">
        <v>13853</v>
      </c>
      <c r="L563">
        <v>270107</v>
      </c>
      <c r="M563" t="s">
        <v>13588</v>
      </c>
      <c r="N563">
        <v>270107005</v>
      </c>
      <c r="O563" t="s">
        <v>13608</v>
      </c>
      <c r="P563">
        <v>33024.733627324771</v>
      </c>
      <c r="Q563">
        <v>34550.07609010637</v>
      </c>
      <c r="R563">
        <v>71003.467812916831</v>
      </c>
    </row>
    <row r="564" spans="1:18" x14ac:dyDescent="0.25">
      <c r="A564">
        <v>6</v>
      </c>
      <c r="B564">
        <v>6301</v>
      </c>
      <c r="C564" t="s">
        <v>1781</v>
      </c>
      <c r="D564" t="s">
        <v>1360</v>
      </c>
      <c r="E564">
        <v>5</v>
      </c>
      <c r="F564" t="s">
        <v>13856</v>
      </c>
      <c r="G564">
        <v>2</v>
      </c>
      <c r="H564" t="s">
        <v>13768</v>
      </c>
      <c r="I564">
        <v>3</v>
      </c>
      <c r="J564" t="s">
        <v>13804</v>
      </c>
      <c r="K564" t="s">
        <v>13857</v>
      </c>
      <c r="L564">
        <v>270107</v>
      </c>
      <c r="M564" t="s">
        <v>13588</v>
      </c>
      <c r="N564">
        <v>270107005</v>
      </c>
      <c r="O564" t="s">
        <v>13608</v>
      </c>
      <c r="P564">
        <v>2996.5214056807908</v>
      </c>
      <c r="Q564">
        <v>1260.282394327224</v>
      </c>
      <c r="R564">
        <v>6258.0020696510874</v>
      </c>
    </row>
    <row r="565" spans="1:18" x14ac:dyDescent="0.25">
      <c r="A565">
        <v>6</v>
      </c>
      <c r="B565">
        <v>6302</v>
      </c>
      <c r="C565" t="s">
        <v>1781</v>
      </c>
      <c r="D565" t="s">
        <v>1363</v>
      </c>
      <c r="E565">
        <v>1</v>
      </c>
      <c r="F565" t="s">
        <v>13850</v>
      </c>
      <c r="G565">
        <v>1</v>
      </c>
      <c r="H565" t="s">
        <v>8278</v>
      </c>
      <c r="I565">
        <v>1</v>
      </c>
      <c r="J565" t="s">
        <v>13799</v>
      </c>
      <c r="K565" t="s">
        <v>13851</v>
      </c>
      <c r="L565">
        <v>270107</v>
      </c>
      <c r="M565" t="s">
        <v>13588</v>
      </c>
      <c r="N565">
        <v>270107006</v>
      </c>
      <c r="O565" t="s">
        <v>13613</v>
      </c>
      <c r="P565">
        <v>0</v>
      </c>
      <c r="Q565">
        <v>23056.428655123913</v>
      </c>
      <c r="R565">
        <v>116697.87494758538</v>
      </c>
    </row>
    <row r="566" spans="1:18" x14ac:dyDescent="0.25">
      <c r="A566">
        <v>6</v>
      </c>
      <c r="B566">
        <v>6302</v>
      </c>
      <c r="C566" t="s">
        <v>1781</v>
      </c>
      <c r="D566" t="s">
        <v>1363</v>
      </c>
      <c r="E566">
        <v>1</v>
      </c>
      <c r="F566" t="s">
        <v>13850</v>
      </c>
      <c r="G566">
        <v>1</v>
      </c>
      <c r="H566" t="s">
        <v>8278</v>
      </c>
      <c r="I566">
        <v>1</v>
      </c>
      <c r="J566" t="s">
        <v>13799</v>
      </c>
      <c r="K566" t="s">
        <v>13852</v>
      </c>
      <c r="L566">
        <v>270107</v>
      </c>
      <c r="M566" t="s">
        <v>13588</v>
      </c>
      <c r="N566">
        <v>270107006</v>
      </c>
      <c r="O566" t="s">
        <v>13613</v>
      </c>
      <c r="P566">
        <v>0</v>
      </c>
      <c r="Q566">
        <v>0</v>
      </c>
      <c r="R566">
        <v>8501.5842179513875</v>
      </c>
    </row>
    <row r="567" spans="1:18" x14ac:dyDescent="0.25">
      <c r="A567">
        <v>6</v>
      </c>
      <c r="B567">
        <v>6302</v>
      </c>
      <c r="C567" t="s">
        <v>1781</v>
      </c>
      <c r="D567" t="s">
        <v>1363</v>
      </c>
      <c r="E567">
        <v>1</v>
      </c>
      <c r="F567" t="s">
        <v>13850</v>
      </c>
      <c r="G567">
        <v>2</v>
      </c>
      <c r="H567" t="s">
        <v>13768</v>
      </c>
      <c r="I567">
        <v>1</v>
      </c>
      <c r="J567" t="s">
        <v>13799</v>
      </c>
      <c r="K567" t="s">
        <v>13853</v>
      </c>
      <c r="L567">
        <v>270107</v>
      </c>
      <c r="M567" t="s">
        <v>13588</v>
      </c>
      <c r="N567">
        <v>270107006</v>
      </c>
      <c r="O567" t="s">
        <v>13613</v>
      </c>
      <c r="P567">
        <v>0</v>
      </c>
      <c r="Q567">
        <v>18293.338637068715</v>
      </c>
      <c r="R567">
        <v>90397.28733400043</v>
      </c>
    </row>
    <row r="568" spans="1:18" x14ac:dyDescent="0.25">
      <c r="A568">
        <v>6</v>
      </c>
      <c r="B568">
        <v>6302</v>
      </c>
      <c r="C568" t="s">
        <v>1781</v>
      </c>
      <c r="D568" t="s">
        <v>1363</v>
      </c>
      <c r="E568">
        <v>1</v>
      </c>
      <c r="F568" t="s">
        <v>13850</v>
      </c>
      <c r="G568">
        <v>2</v>
      </c>
      <c r="H568" t="s">
        <v>13768</v>
      </c>
      <c r="I568">
        <v>1</v>
      </c>
      <c r="J568" t="s">
        <v>13799</v>
      </c>
      <c r="K568" t="s">
        <v>13857</v>
      </c>
      <c r="L568">
        <v>270107</v>
      </c>
      <c r="M568" t="s">
        <v>13588</v>
      </c>
      <c r="N568">
        <v>270107006</v>
      </c>
      <c r="O568" t="s">
        <v>13613</v>
      </c>
      <c r="P568">
        <v>0</v>
      </c>
      <c r="Q568">
        <v>4763.0900180551971</v>
      </c>
      <c r="R568">
        <v>34802.171831536347</v>
      </c>
    </row>
    <row r="569" spans="1:18" x14ac:dyDescent="0.25">
      <c r="A569">
        <v>6</v>
      </c>
      <c r="B569">
        <v>6302</v>
      </c>
      <c r="C569" t="s">
        <v>1781</v>
      </c>
      <c r="D569" t="s">
        <v>1363</v>
      </c>
      <c r="E569">
        <v>2</v>
      </c>
      <c r="F569" t="s">
        <v>13854</v>
      </c>
      <c r="G569">
        <v>1</v>
      </c>
      <c r="H569" t="s">
        <v>8278</v>
      </c>
      <c r="I569">
        <v>1</v>
      </c>
      <c r="J569" t="s">
        <v>13799</v>
      </c>
      <c r="K569" t="s">
        <v>13851</v>
      </c>
      <c r="L569">
        <v>270107</v>
      </c>
      <c r="M569" t="s">
        <v>13588</v>
      </c>
      <c r="N569">
        <v>270107006</v>
      </c>
      <c r="O569" t="s">
        <v>13613</v>
      </c>
      <c r="P569">
        <v>0</v>
      </c>
      <c r="Q569">
        <v>23056.428655123913</v>
      </c>
      <c r="R569">
        <v>116697.87494758538</v>
      </c>
    </row>
    <row r="570" spans="1:18" x14ac:dyDescent="0.25">
      <c r="A570">
        <v>6</v>
      </c>
      <c r="B570">
        <v>6302</v>
      </c>
      <c r="C570" t="s">
        <v>1781</v>
      </c>
      <c r="D570" t="s">
        <v>1363</v>
      </c>
      <c r="E570">
        <v>2</v>
      </c>
      <c r="F570" t="s">
        <v>13854</v>
      </c>
      <c r="G570">
        <v>1</v>
      </c>
      <c r="H570" t="s">
        <v>8278</v>
      </c>
      <c r="I570">
        <v>1</v>
      </c>
      <c r="J570" t="s">
        <v>13799</v>
      </c>
      <c r="K570" t="s">
        <v>13852</v>
      </c>
      <c r="L570">
        <v>270107</v>
      </c>
      <c r="M570" t="s">
        <v>13588</v>
      </c>
      <c r="N570">
        <v>270107006</v>
      </c>
      <c r="O570" t="s">
        <v>13613</v>
      </c>
      <c r="P570">
        <v>0</v>
      </c>
      <c r="Q570">
        <v>0</v>
      </c>
      <c r="R570">
        <v>8501.5842179513875</v>
      </c>
    </row>
    <row r="571" spans="1:18" x14ac:dyDescent="0.25">
      <c r="A571">
        <v>6</v>
      </c>
      <c r="B571">
        <v>6302</v>
      </c>
      <c r="C571" t="s">
        <v>1781</v>
      </c>
      <c r="D571" t="s">
        <v>1363</v>
      </c>
      <c r="E571">
        <v>3</v>
      </c>
      <c r="F571" t="s">
        <v>13855</v>
      </c>
      <c r="G571">
        <v>1</v>
      </c>
      <c r="H571" t="s">
        <v>8278</v>
      </c>
      <c r="I571">
        <v>1</v>
      </c>
      <c r="J571" t="s">
        <v>13799</v>
      </c>
      <c r="K571" t="s">
        <v>13851</v>
      </c>
      <c r="L571">
        <v>270107</v>
      </c>
      <c r="M571" t="s">
        <v>13588</v>
      </c>
      <c r="N571">
        <v>270107006</v>
      </c>
      <c r="O571" t="s">
        <v>13613</v>
      </c>
      <c r="P571">
        <v>0</v>
      </c>
      <c r="Q571">
        <v>23056.428655123913</v>
      </c>
      <c r="R571">
        <v>125199.4591655368</v>
      </c>
    </row>
    <row r="572" spans="1:18" x14ac:dyDescent="0.25">
      <c r="A572">
        <v>6</v>
      </c>
      <c r="B572">
        <v>6302</v>
      </c>
      <c r="C572" t="s">
        <v>1781</v>
      </c>
      <c r="D572" t="s">
        <v>1363</v>
      </c>
      <c r="E572">
        <v>5</v>
      </c>
      <c r="F572" t="s">
        <v>13856</v>
      </c>
      <c r="G572">
        <v>2</v>
      </c>
      <c r="H572" t="s">
        <v>13768</v>
      </c>
      <c r="I572">
        <v>3</v>
      </c>
      <c r="J572" t="s">
        <v>13804</v>
      </c>
      <c r="K572" t="s">
        <v>13853</v>
      </c>
      <c r="L572">
        <v>270107</v>
      </c>
      <c r="M572" t="s">
        <v>13588</v>
      </c>
      <c r="N572">
        <v>270107005</v>
      </c>
      <c r="O572" t="s">
        <v>13608</v>
      </c>
      <c r="P572">
        <v>0</v>
      </c>
      <c r="Q572">
        <v>12064.579003614728</v>
      </c>
      <c r="R572">
        <v>125199.4591655368</v>
      </c>
    </row>
    <row r="573" spans="1:18" x14ac:dyDescent="0.25">
      <c r="A573">
        <v>6</v>
      </c>
      <c r="B573">
        <v>6303</v>
      </c>
      <c r="C573" t="s">
        <v>1781</v>
      </c>
      <c r="D573" t="s">
        <v>1366</v>
      </c>
      <c r="E573">
        <v>1</v>
      </c>
      <c r="F573" t="s">
        <v>13850</v>
      </c>
      <c r="G573">
        <v>1</v>
      </c>
      <c r="H573" t="s">
        <v>8278</v>
      </c>
      <c r="I573">
        <v>1</v>
      </c>
      <c r="J573" t="s">
        <v>13799</v>
      </c>
      <c r="K573" t="s">
        <v>13851</v>
      </c>
      <c r="L573">
        <v>270107</v>
      </c>
      <c r="M573" t="s">
        <v>13588</v>
      </c>
      <c r="N573">
        <v>270107006</v>
      </c>
      <c r="O573" t="s">
        <v>13613</v>
      </c>
      <c r="P573">
        <v>0</v>
      </c>
      <c r="Q573">
        <v>39052.750109367502</v>
      </c>
      <c r="R573">
        <v>108188.54407862358</v>
      </c>
    </row>
    <row r="574" spans="1:18" x14ac:dyDescent="0.25">
      <c r="A574">
        <v>6</v>
      </c>
      <c r="B574">
        <v>6303</v>
      </c>
      <c r="C574" t="s">
        <v>1781</v>
      </c>
      <c r="D574" t="s">
        <v>1366</v>
      </c>
      <c r="E574">
        <v>1</v>
      </c>
      <c r="F574" t="s">
        <v>13850</v>
      </c>
      <c r="G574">
        <v>1</v>
      </c>
      <c r="H574" t="s">
        <v>8278</v>
      </c>
      <c r="I574">
        <v>1</v>
      </c>
      <c r="J574" t="s">
        <v>13799</v>
      </c>
      <c r="K574" t="s">
        <v>13852</v>
      </c>
      <c r="L574">
        <v>270107</v>
      </c>
      <c r="M574" t="s">
        <v>13588</v>
      </c>
      <c r="N574">
        <v>270107006</v>
      </c>
      <c r="O574" t="s">
        <v>13613</v>
      </c>
      <c r="P574">
        <v>0</v>
      </c>
      <c r="Q574">
        <v>0</v>
      </c>
      <c r="R574">
        <v>11464.889806307187</v>
      </c>
    </row>
    <row r="575" spans="1:18" x14ac:dyDescent="0.25">
      <c r="A575">
        <v>6</v>
      </c>
      <c r="B575">
        <v>6303</v>
      </c>
      <c r="C575" t="s">
        <v>1781</v>
      </c>
      <c r="D575" t="s">
        <v>1366</v>
      </c>
      <c r="E575">
        <v>1</v>
      </c>
      <c r="F575" t="s">
        <v>13850</v>
      </c>
      <c r="G575">
        <v>2</v>
      </c>
      <c r="H575" t="s">
        <v>13768</v>
      </c>
      <c r="I575">
        <v>1</v>
      </c>
      <c r="J575" t="s">
        <v>13799</v>
      </c>
      <c r="K575" t="s">
        <v>13853</v>
      </c>
      <c r="L575">
        <v>270107</v>
      </c>
      <c r="M575" t="s">
        <v>13588</v>
      </c>
      <c r="N575">
        <v>270107006</v>
      </c>
      <c r="O575" t="s">
        <v>13613</v>
      </c>
      <c r="P575">
        <v>0</v>
      </c>
      <c r="Q575">
        <v>36576.367282452033</v>
      </c>
      <c r="R575">
        <v>95583.018334210094</v>
      </c>
    </row>
    <row r="576" spans="1:18" x14ac:dyDescent="0.25">
      <c r="A576">
        <v>6</v>
      </c>
      <c r="B576">
        <v>6303</v>
      </c>
      <c r="C576" t="s">
        <v>1781</v>
      </c>
      <c r="D576" t="s">
        <v>1366</v>
      </c>
      <c r="E576">
        <v>1</v>
      </c>
      <c r="F576" t="s">
        <v>13850</v>
      </c>
      <c r="G576">
        <v>2</v>
      </c>
      <c r="H576" t="s">
        <v>13768</v>
      </c>
      <c r="I576">
        <v>1</v>
      </c>
      <c r="J576" t="s">
        <v>13799</v>
      </c>
      <c r="K576" t="s">
        <v>13857</v>
      </c>
      <c r="L576">
        <v>270107</v>
      </c>
      <c r="M576" t="s">
        <v>13588</v>
      </c>
      <c r="N576">
        <v>270107006</v>
      </c>
      <c r="O576" t="s">
        <v>13613</v>
      </c>
      <c r="P576">
        <v>0</v>
      </c>
      <c r="Q576">
        <v>2476.382826915471</v>
      </c>
      <c r="R576">
        <v>24070.415550720692</v>
      </c>
    </row>
    <row r="577" spans="1:18" x14ac:dyDescent="0.25">
      <c r="A577">
        <v>6</v>
      </c>
      <c r="B577">
        <v>6303</v>
      </c>
      <c r="C577" t="s">
        <v>1781</v>
      </c>
      <c r="D577" t="s">
        <v>1366</v>
      </c>
      <c r="E577">
        <v>2</v>
      </c>
      <c r="F577" t="s">
        <v>13854</v>
      </c>
      <c r="G577">
        <v>1</v>
      </c>
      <c r="H577" t="s">
        <v>8278</v>
      </c>
      <c r="I577">
        <v>1</v>
      </c>
      <c r="J577" t="s">
        <v>13799</v>
      </c>
      <c r="K577" t="s">
        <v>13851</v>
      </c>
      <c r="L577">
        <v>270107</v>
      </c>
      <c r="M577" t="s">
        <v>13588</v>
      </c>
      <c r="N577">
        <v>270107006</v>
      </c>
      <c r="O577" t="s">
        <v>13613</v>
      </c>
      <c r="P577">
        <v>0</v>
      </c>
      <c r="Q577">
        <v>39052.750109367502</v>
      </c>
      <c r="R577">
        <v>116061.42607974769</v>
      </c>
    </row>
    <row r="578" spans="1:18" x14ac:dyDescent="0.25">
      <c r="A578">
        <v>6</v>
      </c>
      <c r="B578">
        <v>6303</v>
      </c>
      <c r="C578" t="s">
        <v>1781</v>
      </c>
      <c r="D578" t="s">
        <v>1366</v>
      </c>
      <c r="E578">
        <v>2</v>
      </c>
      <c r="F578" t="s">
        <v>13854</v>
      </c>
      <c r="G578">
        <v>1</v>
      </c>
      <c r="H578" t="s">
        <v>8278</v>
      </c>
      <c r="I578">
        <v>1</v>
      </c>
      <c r="J578" t="s">
        <v>13799</v>
      </c>
      <c r="K578" t="s">
        <v>13852</v>
      </c>
      <c r="L578">
        <v>270107</v>
      </c>
      <c r="M578" t="s">
        <v>13588</v>
      </c>
      <c r="N578">
        <v>270107006</v>
      </c>
      <c r="O578" t="s">
        <v>13613</v>
      </c>
      <c r="P578">
        <v>0</v>
      </c>
      <c r="Q578">
        <v>0</v>
      </c>
      <c r="R578">
        <v>3592.0078051831106</v>
      </c>
    </row>
    <row r="579" spans="1:18" x14ac:dyDescent="0.25">
      <c r="A579">
        <v>6</v>
      </c>
      <c r="B579">
        <v>6303</v>
      </c>
      <c r="C579" t="s">
        <v>1781</v>
      </c>
      <c r="D579" t="s">
        <v>1366</v>
      </c>
      <c r="E579">
        <v>3</v>
      </c>
      <c r="F579" t="s">
        <v>13855</v>
      </c>
      <c r="G579">
        <v>1</v>
      </c>
      <c r="H579" t="s">
        <v>8278</v>
      </c>
      <c r="I579">
        <v>1</v>
      </c>
      <c r="J579" t="s">
        <v>13799</v>
      </c>
      <c r="K579" t="s">
        <v>13851</v>
      </c>
      <c r="L579">
        <v>270107</v>
      </c>
      <c r="M579" t="s">
        <v>13588</v>
      </c>
      <c r="N579">
        <v>270107006</v>
      </c>
      <c r="O579" t="s">
        <v>13613</v>
      </c>
      <c r="P579">
        <v>0</v>
      </c>
      <c r="Q579">
        <v>39052.750109367502</v>
      </c>
      <c r="R579">
        <v>111780.55188380671</v>
      </c>
    </row>
    <row r="580" spans="1:18" x14ac:dyDescent="0.25">
      <c r="A580">
        <v>6</v>
      </c>
      <c r="B580">
        <v>6303</v>
      </c>
      <c r="C580" t="s">
        <v>1781</v>
      </c>
      <c r="D580" t="s">
        <v>1366</v>
      </c>
      <c r="E580">
        <v>3</v>
      </c>
      <c r="F580" t="s">
        <v>13855</v>
      </c>
      <c r="G580">
        <v>1</v>
      </c>
      <c r="H580" t="s">
        <v>8278</v>
      </c>
      <c r="I580">
        <v>1</v>
      </c>
      <c r="J580" t="s">
        <v>13799</v>
      </c>
      <c r="K580" t="s">
        <v>13852</v>
      </c>
      <c r="L580">
        <v>270107</v>
      </c>
      <c r="M580" t="s">
        <v>13588</v>
      </c>
      <c r="N580">
        <v>270107006</v>
      </c>
      <c r="O580" t="s">
        <v>13613</v>
      </c>
      <c r="P580">
        <v>0</v>
      </c>
      <c r="Q580">
        <v>0</v>
      </c>
      <c r="R580">
        <v>7872.8820011240769</v>
      </c>
    </row>
    <row r="581" spans="1:18" x14ac:dyDescent="0.25">
      <c r="A581">
        <v>6</v>
      </c>
      <c r="B581">
        <v>6303</v>
      </c>
      <c r="C581" t="s">
        <v>1781</v>
      </c>
      <c r="D581" t="s">
        <v>1366</v>
      </c>
      <c r="E581">
        <v>5</v>
      </c>
      <c r="F581" t="s">
        <v>13856</v>
      </c>
      <c r="G581">
        <v>2</v>
      </c>
      <c r="H581" t="s">
        <v>13768</v>
      </c>
      <c r="I581">
        <v>3</v>
      </c>
      <c r="J581" t="s">
        <v>13804</v>
      </c>
      <c r="K581" t="s">
        <v>13853</v>
      </c>
      <c r="L581">
        <v>270107</v>
      </c>
      <c r="M581" t="s">
        <v>13588</v>
      </c>
      <c r="N581">
        <v>270107005</v>
      </c>
      <c r="O581" t="s">
        <v>13608</v>
      </c>
      <c r="P581">
        <v>0</v>
      </c>
      <c r="Q581">
        <v>21177.571618992526</v>
      </c>
      <c r="R581">
        <v>111780.55188380671</v>
      </c>
    </row>
    <row r="582" spans="1:18" x14ac:dyDescent="0.25">
      <c r="A582">
        <v>6</v>
      </c>
      <c r="B582">
        <v>6303</v>
      </c>
      <c r="C582" t="s">
        <v>1781</v>
      </c>
      <c r="D582" t="s">
        <v>1366</v>
      </c>
      <c r="E582">
        <v>5</v>
      </c>
      <c r="F582" t="s">
        <v>13856</v>
      </c>
      <c r="G582">
        <v>2</v>
      </c>
      <c r="H582" t="s">
        <v>13768</v>
      </c>
      <c r="I582">
        <v>3</v>
      </c>
      <c r="J582" t="s">
        <v>13804</v>
      </c>
      <c r="K582" t="s">
        <v>13857</v>
      </c>
      <c r="L582">
        <v>270107</v>
      </c>
      <c r="M582" t="s">
        <v>13588</v>
      </c>
      <c r="N582">
        <v>270107005</v>
      </c>
      <c r="O582" t="s">
        <v>13608</v>
      </c>
      <c r="P582">
        <v>0</v>
      </c>
      <c r="Q582">
        <v>0</v>
      </c>
      <c r="R582">
        <v>7872.8820011240769</v>
      </c>
    </row>
    <row r="583" spans="1:18" x14ac:dyDescent="0.25">
      <c r="A583">
        <v>6</v>
      </c>
      <c r="B583">
        <v>6305</v>
      </c>
      <c r="C583" t="s">
        <v>1781</v>
      </c>
      <c r="D583" t="s">
        <v>1372</v>
      </c>
      <c r="E583">
        <v>1</v>
      </c>
      <c r="F583" t="s">
        <v>13850</v>
      </c>
      <c r="G583">
        <v>1</v>
      </c>
      <c r="H583" t="s">
        <v>8278</v>
      </c>
      <c r="I583">
        <v>1</v>
      </c>
      <c r="J583" t="s">
        <v>13799</v>
      </c>
      <c r="K583" t="s">
        <v>13851</v>
      </c>
      <c r="L583">
        <v>270107</v>
      </c>
      <c r="M583" t="s">
        <v>13588</v>
      </c>
      <c r="N583">
        <v>270107006</v>
      </c>
      <c r="O583" t="s">
        <v>13613</v>
      </c>
      <c r="P583">
        <v>0</v>
      </c>
      <c r="Q583">
        <v>121609.16859120849</v>
      </c>
      <c r="R583">
        <v>28853.642849050426</v>
      </c>
    </row>
    <row r="584" spans="1:18" x14ac:dyDescent="0.25">
      <c r="A584">
        <v>6</v>
      </c>
      <c r="B584">
        <v>6305</v>
      </c>
      <c r="C584" t="s">
        <v>1781</v>
      </c>
      <c r="D584" t="s">
        <v>1372</v>
      </c>
      <c r="E584">
        <v>1</v>
      </c>
      <c r="F584" t="s">
        <v>13850</v>
      </c>
      <c r="G584">
        <v>2</v>
      </c>
      <c r="H584" t="s">
        <v>13768</v>
      </c>
      <c r="I584">
        <v>1</v>
      </c>
      <c r="J584" t="s">
        <v>13799</v>
      </c>
      <c r="K584" t="s">
        <v>13853</v>
      </c>
      <c r="L584">
        <v>270107</v>
      </c>
      <c r="M584" t="s">
        <v>13588</v>
      </c>
      <c r="N584">
        <v>270107006</v>
      </c>
      <c r="O584" t="s">
        <v>13613</v>
      </c>
      <c r="P584">
        <v>0</v>
      </c>
      <c r="Q584">
        <v>116723.51285851293</v>
      </c>
      <c r="R584">
        <v>28853.642849050426</v>
      </c>
    </row>
    <row r="585" spans="1:18" x14ac:dyDescent="0.25">
      <c r="A585">
        <v>6</v>
      </c>
      <c r="B585">
        <v>6305</v>
      </c>
      <c r="C585" t="s">
        <v>1781</v>
      </c>
      <c r="D585" t="s">
        <v>1372</v>
      </c>
      <c r="E585">
        <v>1</v>
      </c>
      <c r="F585" t="s">
        <v>13850</v>
      </c>
      <c r="G585">
        <v>2</v>
      </c>
      <c r="H585" t="s">
        <v>13768</v>
      </c>
      <c r="I585">
        <v>1</v>
      </c>
      <c r="J585" t="s">
        <v>13799</v>
      </c>
      <c r="K585" t="s">
        <v>13857</v>
      </c>
      <c r="L585">
        <v>270107</v>
      </c>
      <c r="M585" t="s">
        <v>13588</v>
      </c>
      <c r="N585">
        <v>270107006</v>
      </c>
      <c r="O585" t="s">
        <v>13613</v>
      </c>
      <c r="P585">
        <v>0</v>
      </c>
      <c r="Q585">
        <v>4885.6557326955735</v>
      </c>
      <c r="R585">
        <v>0</v>
      </c>
    </row>
    <row r="586" spans="1:18" x14ac:dyDescent="0.25">
      <c r="A586">
        <v>6</v>
      </c>
      <c r="B586">
        <v>6305</v>
      </c>
      <c r="C586" t="s">
        <v>1781</v>
      </c>
      <c r="D586" t="s">
        <v>1372</v>
      </c>
      <c r="E586">
        <v>2</v>
      </c>
      <c r="F586" t="s">
        <v>13854</v>
      </c>
      <c r="G586">
        <v>1</v>
      </c>
      <c r="H586" t="s">
        <v>8278</v>
      </c>
      <c r="I586">
        <v>1</v>
      </c>
      <c r="J586" t="s">
        <v>13799</v>
      </c>
      <c r="K586" t="s">
        <v>13851</v>
      </c>
      <c r="L586">
        <v>270107</v>
      </c>
      <c r="M586" t="s">
        <v>13588</v>
      </c>
      <c r="N586">
        <v>270107006</v>
      </c>
      <c r="O586" t="s">
        <v>13613</v>
      </c>
      <c r="P586">
        <v>0</v>
      </c>
      <c r="Q586">
        <v>121609.16859120849</v>
      </c>
      <c r="R586">
        <v>28853.642849050426</v>
      </c>
    </row>
    <row r="587" spans="1:18" x14ac:dyDescent="0.25">
      <c r="A587">
        <v>6</v>
      </c>
      <c r="B587">
        <v>6305</v>
      </c>
      <c r="C587" t="s">
        <v>1781</v>
      </c>
      <c r="D587" t="s">
        <v>1372</v>
      </c>
      <c r="E587">
        <v>3</v>
      </c>
      <c r="F587" t="s">
        <v>13855</v>
      </c>
      <c r="G587">
        <v>1</v>
      </c>
      <c r="H587" t="s">
        <v>8278</v>
      </c>
      <c r="I587">
        <v>1</v>
      </c>
      <c r="J587" t="s">
        <v>13799</v>
      </c>
      <c r="K587" t="s">
        <v>13851</v>
      </c>
      <c r="L587">
        <v>270107</v>
      </c>
      <c r="M587" t="s">
        <v>13588</v>
      </c>
      <c r="N587">
        <v>270107006</v>
      </c>
      <c r="O587" t="s">
        <v>13613</v>
      </c>
      <c r="P587">
        <v>0</v>
      </c>
      <c r="Q587">
        <v>121609.16859120849</v>
      </c>
      <c r="R587">
        <v>28853.642849050426</v>
      </c>
    </row>
    <row r="588" spans="1:18" x14ac:dyDescent="0.25">
      <c r="A588">
        <v>6</v>
      </c>
      <c r="B588">
        <v>6305</v>
      </c>
      <c r="C588" t="s">
        <v>1781</v>
      </c>
      <c r="D588" t="s">
        <v>1372</v>
      </c>
      <c r="E588">
        <v>5</v>
      </c>
      <c r="F588" t="s">
        <v>13856</v>
      </c>
      <c r="G588">
        <v>2</v>
      </c>
      <c r="H588" t="s">
        <v>13768</v>
      </c>
      <c r="I588">
        <v>3</v>
      </c>
      <c r="J588" t="s">
        <v>13804</v>
      </c>
      <c r="K588" t="s">
        <v>13853</v>
      </c>
      <c r="L588">
        <v>270107</v>
      </c>
      <c r="M588" t="s">
        <v>13588</v>
      </c>
      <c r="N588">
        <v>270107005</v>
      </c>
      <c r="O588" t="s">
        <v>13608</v>
      </c>
      <c r="P588">
        <v>0</v>
      </c>
      <c r="Q588">
        <v>69298.737811707018</v>
      </c>
      <c r="R588">
        <v>28853.642849050426</v>
      </c>
    </row>
    <row r="589" spans="1:18" x14ac:dyDescent="0.25">
      <c r="A589">
        <v>6</v>
      </c>
      <c r="B589">
        <v>6306</v>
      </c>
      <c r="C589" t="s">
        <v>1781</v>
      </c>
      <c r="D589" t="s">
        <v>1375</v>
      </c>
      <c r="E589">
        <v>1</v>
      </c>
      <c r="F589" t="s">
        <v>13850</v>
      </c>
      <c r="G589">
        <v>1</v>
      </c>
      <c r="H589" t="s">
        <v>8278</v>
      </c>
      <c r="I589">
        <v>1</v>
      </c>
      <c r="J589" t="s">
        <v>13799</v>
      </c>
      <c r="K589" t="s">
        <v>13851</v>
      </c>
      <c r="L589">
        <v>270107</v>
      </c>
      <c r="M589" t="s">
        <v>13588</v>
      </c>
      <c r="N589">
        <v>270107006</v>
      </c>
      <c r="O589" t="s">
        <v>13613</v>
      </c>
      <c r="P589">
        <v>0</v>
      </c>
      <c r="Q589">
        <v>28721.598348900719</v>
      </c>
      <c r="R589">
        <v>0</v>
      </c>
    </row>
    <row r="590" spans="1:18" x14ac:dyDescent="0.25">
      <c r="A590">
        <v>6</v>
      </c>
      <c r="B590">
        <v>6306</v>
      </c>
      <c r="C590" t="s">
        <v>1781</v>
      </c>
      <c r="D590" t="s">
        <v>1375</v>
      </c>
      <c r="E590">
        <v>1</v>
      </c>
      <c r="F590" t="s">
        <v>13850</v>
      </c>
      <c r="G590">
        <v>1</v>
      </c>
      <c r="H590" t="s">
        <v>8278</v>
      </c>
      <c r="I590">
        <v>1</v>
      </c>
      <c r="J590" t="s">
        <v>13799</v>
      </c>
      <c r="K590" t="s">
        <v>13852</v>
      </c>
      <c r="L590">
        <v>270107</v>
      </c>
      <c r="M590" t="s">
        <v>13588</v>
      </c>
      <c r="N590">
        <v>270107006</v>
      </c>
      <c r="O590" t="s">
        <v>13613</v>
      </c>
      <c r="P590">
        <v>0</v>
      </c>
      <c r="Q590">
        <v>7061.6328645796502</v>
      </c>
      <c r="R590">
        <v>0</v>
      </c>
    </row>
    <row r="591" spans="1:18" x14ac:dyDescent="0.25">
      <c r="A591">
        <v>6</v>
      </c>
      <c r="B591">
        <v>6306</v>
      </c>
      <c r="C591" t="s">
        <v>1781</v>
      </c>
      <c r="D591" t="s">
        <v>1375</v>
      </c>
      <c r="E591">
        <v>1</v>
      </c>
      <c r="F591" t="s">
        <v>13850</v>
      </c>
      <c r="G591">
        <v>2</v>
      </c>
      <c r="H591" t="s">
        <v>13768</v>
      </c>
      <c r="I591">
        <v>1</v>
      </c>
      <c r="J591" t="s">
        <v>13799</v>
      </c>
      <c r="K591" t="s">
        <v>13853</v>
      </c>
      <c r="L591">
        <v>270107</v>
      </c>
      <c r="M591" t="s">
        <v>13588</v>
      </c>
      <c r="N591">
        <v>270107006</v>
      </c>
      <c r="O591" t="s">
        <v>13613</v>
      </c>
      <c r="P591">
        <v>0</v>
      </c>
      <c r="Q591">
        <v>28721.598348900719</v>
      </c>
      <c r="R591">
        <v>0</v>
      </c>
    </row>
    <row r="592" spans="1:18" x14ac:dyDescent="0.25">
      <c r="A592">
        <v>6</v>
      </c>
      <c r="B592">
        <v>6306</v>
      </c>
      <c r="C592" t="s">
        <v>1781</v>
      </c>
      <c r="D592" t="s">
        <v>1375</v>
      </c>
      <c r="E592">
        <v>1</v>
      </c>
      <c r="F592" t="s">
        <v>13850</v>
      </c>
      <c r="G592">
        <v>2</v>
      </c>
      <c r="H592" t="s">
        <v>13768</v>
      </c>
      <c r="I592">
        <v>1</v>
      </c>
      <c r="J592" t="s">
        <v>13799</v>
      </c>
      <c r="K592" t="s">
        <v>13857</v>
      </c>
      <c r="L592">
        <v>270107</v>
      </c>
      <c r="M592" t="s">
        <v>13588</v>
      </c>
      <c r="N592">
        <v>270107006</v>
      </c>
      <c r="O592" t="s">
        <v>13613</v>
      </c>
      <c r="P592">
        <v>0</v>
      </c>
      <c r="Q592">
        <v>7061.6328645796502</v>
      </c>
      <c r="R592">
        <v>0</v>
      </c>
    </row>
    <row r="593" spans="1:18" x14ac:dyDescent="0.25">
      <c r="A593">
        <v>6</v>
      </c>
      <c r="B593">
        <v>6306</v>
      </c>
      <c r="C593" t="s">
        <v>1781</v>
      </c>
      <c r="D593" t="s">
        <v>1375</v>
      </c>
      <c r="E593">
        <v>2</v>
      </c>
      <c r="F593" t="s">
        <v>13854</v>
      </c>
      <c r="G593">
        <v>1</v>
      </c>
      <c r="H593" t="s">
        <v>8278</v>
      </c>
      <c r="I593">
        <v>1</v>
      </c>
      <c r="J593" t="s">
        <v>13799</v>
      </c>
      <c r="K593" t="s">
        <v>13851</v>
      </c>
      <c r="L593">
        <v>270107</v>
      </c>
      <c r="M593" t="s">
        <v>13588</v>
      </c>
      <c r="N593">
        <v>270107006</v>
      </c>
      <c r="O593" t="s">
        <v>13613</v>
      </c>
      <c r="P593">
        <v>0</v>
      </c>
      <c r="Q593">
        <v>35783.231213480365</v>
      </c>
      <c r="R593">
        <v>0</v>
      </c>
    </row>
    <row r="594" spans="1:18" x14ac:dyDescent="0.25">
      <c r="A594">
        <v>6</v>
      </c>
      <c r="B594">
        <v>6306</v>
      </c>
      <c r="C594" t="s">
        <v>1781</v>
      </c>
      <c r="D594" t="s">
        <v>1375</v>
      </c>
      <c r="E594">
        <v>3</v>
      </c>
      <c r="F594" t="s">
        <v>13855</v>
      </c>
      <c r="G594">
        <v>1</v>
      </c>
      <c r="H594" t="s">
        <v>8278</v>
      </c>
      <c r="I594">
        <v>1</v>
      </c>
      <c r="J594" t="s">
        <v>13799</v>
      </c>
      <c r="K594" t="s">
        <v>13851</v>
      </c>
      <c r="L594">
        <v>270107</v>
      </c>
      <c r="M594" t="s">
        <v>13588</v>
      </c>
      <c r="N594">
        <v>270107006</v>
      </c>
      <c r="O594" t="s">
        <v>13613</v>
      </c>
      <c r="P594">
        <v>0</v>
      </c>
      <c r="Q594">
        <v>28721.598348900719</v>
      </c>
      <c r="R594">
        <v>0</v>
      </c>
    </row>
    <row r="595" spans="1:18" x14ac:dyDescent="0.25">
      <c r="A595">
        <v>6</v>
      </c>
      <c r="B595">
        <v>6306</v>
      </c>
      <c r="C595" t="s">
        <v>1781</v>
      </c>
      <c r="D595" t="s">
        <v>1375</v>
      </c>
      <c r="E595">
        <v>3</v>
      </c>
      <c r="F595" t="s">
        <v>13855</v>
      </c>
      <c r="G595">
        <v>1</v>
      </c>
      <c r="H595" t="s">
        <v>8278</v>
      </c>
      <c r="I595">
        <v>1</v>
      </c>
      <c r="J595" t="s">
        <v>13799</v>
      </c>
      <c r="K595" t="s">
        <v>13852</v>
      </c>
      <c r="L595">
        <v>270107</v>
      </c>
      <c r="M595" t="s">
        <v>13588</v>
      </c>
      <c r="N595">
        <v>270107006</v>
      </c>
      <c r="O595" t="s">
        <v>13613</v>
      </c>
      <c r="P595">
        <v>0</v>
      </c>
      <c r="Q595">
        <v>7061.6328645796502</v>
      </c>
      <c r="R595">
        <v>0</v>
      </c>
    </row>
    <row r="596" spans="1:18" x14ac:dyDescent="0.25">
      <c r="A596">
        <v>6</v>
      </c>
      <c r="B596">
        <v>6306</v>
      </c>
      <c r="C596" t="s">
        <v>1781</v>
      </c>
      <c r="D596" t="s">
        <v>1375</v>
      </c>
      <c r="E596">
        <v>5</v>
      </c>
      <c r="F596" t="s">
        <v>13856</v>
      </c>
      <c r="G596">
        <v>2</v>
      </c>
      <c r="H596" t="s">
        <v>13768</v>
      </c>
      <c r="I596">
        <v>3</v>
      </c>
      <c r="J596" t="s">
        <v>13804</v>
      </c>
      <c r="K596" t="s">
        <v>13853</v>
      </c>
      <c r="L596">
        <v>270107</v>
      </c>
      <c r="M596" t="s">
        <v>13588</v>
      </c>
      <c r="N596">
        <v>270107005</v>
      </c>
      <c r="O596" t="s">
        <v>13608</v>
      </c>
      <c r="P596">
        <v>0</v>
      </c>
      <c r="Q596">
        <v>28721.598348900719</v>
      </c>
      <c r="R596">
        <v>0</v>
      </c>
    </row>
    <row r="597" spans="1:18" x14ac:dyDescent="0.25">
      <c r="A597">
        <v>6</v>
      </c>
      <c r="B597">
        <v>6306</v>
      </c>
      <c r="C597" t="s">
        <v>1781</v>
      </c>
      <c r="D597" t="s">
        <v>1375</v>
      </c>
      <c r="E597">
        <v>5</v>
      </c>
      <c r="F597" t="s">
        <v>13856</v>
      </c>
      <c r="G597">
        <v>2</v>
      </c>
      <c r="H597" t="s">
        <v>13768</v>
      </c>
      <c r="I597">
        <v>3</v>
      </c>
      <c r="J597" t="s">
        <v>13804</v>
      </c>
      <c r="K597" t="s">
        <v>13857</v>
      </c>
      <c r="L597">
        <v>270107</v>
      </c>
      <c r="M597" t="s">
        <v>13588</v>
      </c>
      <c r="N597">
        <v>270107005</v>
      </c>
      <c r="O597" t="s">
        <v>13608</v>
      </c>
      <c r="P597">
        <v>0</v>
      </c>
      <c r="Q597">
        <v>7061.6328645796502</v>
      </c>
      <c r="R597">
        <v>0</v>
      </c>
    </row>
    <row r="598" spans="1:18" x14ac:dyDescent="0.25">
      <c r="A598">
        <v>6</v>
      </c>
      <c r="B598">
        <v>6308</v>
      </c>
      <c r="C598" t="s">
        <v>1781</v>
      </c>
      <c r="D598" t="s">
        <v>1381</v>
      </c>
      <c r="E598">
        <v>1</v>
      </c>
      <c r="F598" t="s">
        <v>13850</v>
      </c>
      <c r="G598">
        <v>1</v>
      </c>
      <c r="H598" t="s">
        <v>8278</v>
      </c>
      <c r="I598">
        <v>1</v>
      </c>
      <c r="J598" t="s">
        <v>13799</v>
      </c>
      <c r="K598" t="s">
        <v>13851</v>
      </c>
      <c r="L598">
        <v>270107</v>
      </c>
      <c r="M598" t="s">
        <v>13588</v>
      </c>
      <c r="N598">
        <v>270107006</v>
      </c>
      <c r="O598" t="s">
        <v>13613</v>
      </c>
      <c r="P598">
        <v>0</v>
      </c>
      <c r="Q598">
        <v>0</v>
      </c>
      <c r="R598">
        <v>60717.494429332779</v>
      </c>
    </row>
    <row r="599" spans="1:18" x14ac:dyDescent="0.25">
      <c r="A599">
        <v>6</v>
      </c>
      <c r="B599">
        <v>6308</v>
      </c>
      <c r="C599" t="s">
        <v>1781</v>
      </c>
      <c r="D599" t="s">
        <v>1381</v>
      </c>
      <c r="E599">
        <v>1</v>
      </c>
      <c r="F599" t="s">
        <v>13850</v>
      </c>
      <c r="G599">
        <v>2</v>
      </c>
      <c r="H599" t="s">
        <v>13768</v>
      </c>
      <c r="I599">
        <v>1</v>
      </c>
      <c r="J599" t="s">
        <v>13799</v>
      </c>
      <c r="K599" t="s">
        <v>13853</v>
      </c>
      <c r="L599">
        <v>270107</v>
      </c>
      <c r="M599" t="s">
        <v>13588</v>
      </c>
      <c r="N599">
        <v>270107006</v>
      </c>
      <c r="O599" t="s">
        <v>13613</v>
      </c>
      <c r="P599">
        <v>0</v>
      </c>
      <c r="Q599">
        <v>0</v>
      </c>
      <c r="R599">
        <v>60717.494429332779</v>
      </c>
    </row>
    <row r="600" spans="1:18" x14ac:dyDescent="0.25">
      <c r="A600">
        <v>6</v>
      </c>
      <c r="B600">
        <v>6308</v>
      </c>
      <c r="C600" t="s">
        <v>1781</v>
      </c>
      <c r="D600" t="s">
        <v>1381</v>
      </c>
      <c r="E600">
        <v>2</v>
      </c>
      <c r="F600" t="s">
        <v>13854</v>
      </c>
      <c r="G600">
        <v>1</v>
      </c>
      <c r="H600" t="s">
        <v>8278</v>
      </c>
      <c r="I600">
        <v>1</v>
      </c>
      <c r="J600" t="s">
        <v>13799</v>
      </c>
      <c r="K600" t="s">
        <v>13851</v>
      </c>
      <c r="L600">
        <v>270107</v>
      </c>
      <c r="M600" t="s">
        <v>13588</v>
      </c>
      <c r="N600">
        <v>270107006</v>
      </c>
      <c r="O600" t="s">
        <v>13613</v>
      </c>
      <c r="P600">
        <v>0</v>
      </c>
      <c r="Q600">
        <v>0</v>
      </c>
      <c r="R600">
        <v>60717.494429332779</v>
      </c>
    </row>
    <row r="601" spans="1:18" x14ac:dyDescent="0.25">
      <c r="A601">
        <v>6</v>
      </c>
      <c r="B601">
        <v>6308</v>
      </c>
      <c r="C601" t="s">
        <v>1781</v>
      </c>
      <c r="D601" t="s">
        <v>1381</v>
      </c>
      <c r="E601">
        <v>3</v>
      </c>
      <c r="F601" t="s">
        <v>13855</v>
      </c>
      <c r="G601">
        <v>1</v>
      </c>
      <c r="H601" t="s">
        <v>8278</v>
      </c>
      <c r="I601">
        <v>1</v>
      </c>
      <c r="J601" t="s">
        <v>13799</v>
      </c>
      <c r="K601" t="s">
        <v>13851</v>
      </c>
      <c r="L601">
        <v>270107</v>
      </c>
      <c r="M601" t="s">
        <v>13588</v>
      </c>
      <c r="N601">
        <v>270107006</v>
      </c>
      <c r="O601" t="s">
        <v>13613</v>
      </c>
      <c r="P601">
        <v>0</v>
      </c>
      <c r="Q601">
        <v>0</v>
      </c>
      <c r="R601">
        <v>60717.494429332779</v>
      </c>
    </row>
    <row r="602" spans="1:18" x14ac:dyDescent="0.25">
      <c r="A602">
        <v>6</v>
      </c>
      <c r="B602">
        <v>6308</v>
      </c>
      <c r="C602" t="s">
        <v>1781</v>
      </c>
      <c r="D602" t="s">
        <v>1381</v>
      </c>
      <c r="E602">
        <v>5</v>
      </c>
      <c r="F602" t="s">
        <v>13856</v>
      </c>
      <c r="G602">
        <v>2</v>
      </c>
      <c r="H602" t="s">
        <v>13768</v>
      </c>
      <c r="I602">
        <v>3</v>
      </c>
      <c r="J602" t="s">
        <v>13804</v>
      </c>
      <c r="K602" t="s">
        <v>13853</v>
      </c>
      <c r="L602">
        <v>270107</v>
      </c>
      <c r="M602" t="s">
        <v>13588</v>
      </c>
      <c r="N602">
        <v>270107005</v>
      </c>
      <c r="O602" t="s">
        <v>13608</v>
      </c>
      <c r="P602">
        <v>0</v>
      </c>
      <c r="Q602">
        <v>0</v>
      </c>
      <c r="R602">
        <v>60717.494429332779</v>
      </c>
    </row>
    <row r="603" spans="1:18" x14ac:dyDescent="0.25">
      <c r="A603">
        <v>6</v>
      </c>
      <c r="B603">
        <v>6310</v>
      </c>
      <c r="C603" t="s">
        <v>1781</v>
      </c>
      <c r="D603" t="s">
        <v>1387</v>
      </c>
      <c r="E603">
        <v>1</v>
      </c>
      <c r="F603" t="s">
        <v>13850</v>
      </c>
      <c r="G603">
        <v>1</v>
      </c>
      <c r="H603" t="s">
        <v>8278</v>
      </c>
      <c r="I603">
        <v>1</v>
      </c>
      <c r="J603" t="s">
        <v>13799</v>
      </c>
      <c r="K603" t="s">
        <v>13851</v>
      </c>
      <c r="L603">
        <v>270107</v>
      </c>
      <c r="M603" t="s">
        <v>13588</v>
      </c>
      <c r="N603">
        <v>270107006</v>
      </c>
      <c r="O603" t="s">
        <v>13613</v>
      </c>
      <c r="P603">
        <v>0</v>
      </c>
      <c r="Q603">
        <v>43964.171017454806</v>
      </c>
      <c r="R603">
        <v>52074.682376597069</v>
      </c>
    </row>
    <row r="604" spans="1:18" x14ac:dyDescent="0.25">
      <c r="A604">
        <v>6</v>
      </c>
      <c r="B604">
        <v>6310</v>
      </c>
      <c r="C604" t="s">
        <v>1781</v>
      </c>
      <c r="D604" t="s">
        <v>1387</v>
      </c>
      <c r="E604">
        <v>1</v>
      </c>
      <c r="F604" t="s">
        <v>13850</v>
      </c>
      <c r="G604">
        <v>2</v>
      </c>
      <c r="H604" t="s">
        <v>13768</v>
      </c>
      <c r="I604">
        <v>1</v>
      </c>
      <c r="J604" t="s">
        <v>13799</v>
      </c>
      <c r="K604" t="s">
        <v>13853</v>
      </c>
      <c r="L604">
        <v>270107</v>
      </c>
      <c r="M604" t="s">
        <v>13588</v>
      </c>
      <c r="N604">
        <v>270107006</v>
      </c>
      <c r="O604" t="s">
        <v>13613</v>
      </c>
      <c r="P604">
        <v>0</v>
      </c>
      <c r="Q604">
        <v>43964.171017454806</v>
      </c>
      <c r="R604">
        <v>47196.772736840343</v>
      </c>
    </row>
    <row r="605" spans="1:18" x14ac:dyDescent="0.25">
      <c r="A605">
        <v>6</v>
      </c>
      <c r="B605">
        <v>6310</v>
      </c>
      <c r="C605" t="s">
        <v>1781</v>
      </c>
      <c r="D605" t="s">
        <v>1387</v>
      </c>
      <c r="E605">
        <v>1</v>
      </c>
      <c r="F605" t="s">
        <v>13850</v>
      </c>
      <c r="G605">
        <v>2</v>
      </c>
      <c r="H605" t="s">
        <v>13768</v>
      </c>
      <c r="I605">
        <v>1</v>
      </c>
      <c r="J605" t="s">
        <v>13799</v>
      </c>
      <c r="K605" t="s">
        <v>13857</v>
      </c>
      <c r="L605">
        <v>270107</v>
      </c>
      <c r="M605" t="s">
        <v>13588</v>
      </c>
      <c r="N605">
        <v>270107006</v>
      </c>
      <c r="O605" t="s">
        <v>13613</v>
      </c>
      <c r="P605">
        <v>0</v>
      </c>
      <c r="Q605">
        <v>0</v>
      </c>
      <c r="R605">
        <v>4877.9096397567182</v>
      </c>
    </row>
    <row r="606" spans="1:18" x14ac:dyDescent="0.25">
      <c r="A606">
        <v>6</v>
      </c>
      <c r="B606">
        <v>6310</v>
      </c>
      <c r="C606" t="s">
        <v>1781</v>
      </c>
      <c r="D606" t="s">
        <v>1387</v>
      </c>
      <c r="E606">
        <v>2</v>
      </c>
      <c r="F606" t="s">
        <v>13854</v>
      </c>
      <c r="G606">
        <v>1</v>
      </c>
      <c r="H606" t="s">
        <v>8278</v>
      </c>
      <c r="I606">
        <v>1</v>
      </c>
      <c r="J606" t="s">
        <v>13799</v>
      </c>
      <c r="K606" t="s">
        <v>13851</v>
      </c>
      <c r="L606">
        <v>270107</v>
      </c>
      <c r="M606" t="s">
        <v>13588</v>
      </c>
      <c r="N606">
        <v>270107006</v>
      </c>
      <c r="O606" t="s">
        <v>13613</v>
      </c>
      <c r="P606">
        <v>0</v>
      </c>
      <c r="Q606">
        <v>43964.171017454806</v>
      </c>
      <c r="R606">
        <v>52074.682376597069</v>
      </c>
    </row>
    <row r="607" spans="1:18" x14ac:dyDescent="0.25">
      <c r="A607">
        <v>6</v>
      </c>
      <c r="B607">
        <v>6310</v>
      </c>
      <c r="C607" t="s">
        <v>1781</v>
      </c>
      <c r="D607" t="s">
        <v>1387</v>
      </c>
      <c r="E607">
        <v>3</v>
      </c>
      <c r="F607" t="s">
        <v>13855</v>
      </c>
      <c r="G607">
        <v>1</v>
      </c>
      <c r="H607" t="s">
        <v>8278</v>
      </c>
      <c r="I607">
        <v>1</v>
      </c>
      <c r="J607" t="s">
        <v>13799</v>
      </c>
      <c r="K607" t="s">
        <v>13851</v>
      </c>
      <c r="L607">
        <v>270107</v>
      </c>
      <c r="M607" t="s">
        <v>13588</v>
      </c>
      <c r="N607">
        <v>270107006</v>
      </c>
      <c r="O607" t="s">
        <v>13613</v>
      </c>
      <c r="P607">
        <v>0</v>
      </c>
      <c r="Q607">
        <v>43964.171017454806</v>
      </c>
      <c r="R607">
        <v>52074.682376597069</v>
      </c>
    </row>
    <row r="608" spans="1:18" x14ac:dyDescent="0.25">
      <c r="A608">
        <v>6</v>
      </c>
      <c r="B608">
        <v>6310</v>
      </c>
      <c r="C608" t="s">
        <v>1781</v>
      </c>
      <c r="D608" t="s">
        <v>1387</v>
      </c>
      <c r="E608">
        <v>5</v>
      </c>
      <c r="F608" t="s">
        <v>13856</v>
      </c>
      <c r="G608">
        <v>2</v>
      </c>
      <c r="H608" t="s">
        <v>13768</v>
      </c>
      <c r="I608">
        <v>3</v>
      </c>
      <c r="J608" t="s">
        <v>13804</v>
      </c>
      <c r="K608" t="s">
        <v>13853</v>
      </c>
      <c r="L608">
        <v>270107</v>
      </c>
      <c r="M608" t="s">
        <v>13588</v>
      </c>
      <c r="N608">
        <v>270107005</v>
      </c>
      <c r="O608" t="s">
        <v>13608</v>
      </c>
      <c r="P608">
        <v>0</v>
      </c>
      <c r="Q608">
        <v>34043.131894258353</v>
      </c>
      <c r="R608">
        <v>50502.567872027859</v>
      </c>
    </row>
    <row r="609" spans="1:18" x14ac:dyDescent="0.25">
      <c r="A609">
        <v>6</v>
      </c>
      <c r="B609">
        <v>6310</v>
      </c>
      <c r="C609" t="s">
        <v>1781</v>
      </c>
      <c r="D609" t="s">
        <v>1387</v>
      </c>
      <c r="E609">
        <v>5</v>
      </c>
      <c r="F609" t="s">
        <v>13856</v>
      </c>
      <c r="G609">
        <v>2</v>
      </c>
      <c r="H609" t="s">
        <v>13768</v>
      </c>
      <c r="I609">
        <v>3</v>
      </c>
      <c r="J609" t="s">
        <v>13804</v>
      </c>
      <c r="K609" t="s">
        <v>13857</v>
      </c>
      <c r="L609">
        <v>270107</v>
      </c>
      <c r="M609" t="s">
        <v>13588</v>
      </c>
      <c r="N609">
        <v>270107005</v>
      </c>
      <c r="O609" t="s">
        <v>13608</v>
      </c>
      <c r="P609">
        <v>0</v>
      </c>
      <c r="Q609">
        <v>0</v>
      </c>
      <c r="R609">
        <v>1572.1145045692001</v>
      </c>
    </row>
    <row r="610" spans="1:18" x14ac:dyDescent="0.25">
      <c r="A610">
        <v>7</v>
      </c>
      <c r="B610">
        <v>7101</v>
      </c>
      <c r="C610" t="s">
        <v>786</v>
      </c>
      <c r="D610" t="s">
        <v>1390</v>
      </c>
      <c r="E610">
        <v>1</v>
      </c>
      <c r="F610" t="s">
        <v>13850</v>
      </c>
      <c r="G610">
        <v>1</v>
      </c>
      <c r="H610" t="s">
        <v>8278</v>
      </c>
      <c r="I610">
        <v>1</v>
      </c>
      <c r="J610" t="s">
        <v>13799</v>
      </c>
      <c r="K610" t="s">
        <v>13851</v>
      </c>
      <c r="L610">
        <v>270107</v>
      </c>
      <c r="M610" t="s">
        <v>13588</v>
      </c>
      <c r="N610">
        <v>270107006</v>
      </c>
      <c r="O610" t="s">
        <v>13613</v>
      </c>
      <c r="P610">
        <v>59205.431496313584</v>
      </c>
      <c r="Q610">
        <v>50531.641478747435</v>
      </c>
      <c r="R610">
        <v>70054.967052156717</v>
      </c>
    </row>
    <row r="611" spans="1:18" x14ac:dyDescent="0.25">
      <c r="A611">
        <v>7</v>
      </c>
      <c r="B611">
        <v>7101</v>
      </c>
      <c r="C611" t="s">
        <v>786</v>
      </c>
      <c r="D611" t="s">
        <v>1390</v>
      </c>
      <c r="E611">
        <v>1</v>
      </c>
      <c r="F611" t="s">
        <v>13850</v>
      </c>
      <c r="G611">
        <v>1</v>
      </c>
      <c r="H611" t="s">
        <v>8278</v>
      </c>
      <c r="I611">
        <v>1</v>
      </c>
      <c r="J611" t="s">
        <v>13799</v>
      </c>
      <c r="K611" t="s">
        <v>13852</v>
      </c>
      <c r="L611">
        <v>270107</v>
      </c>
      <c r="M611" t="s">
        <v>13588</v>
      </c>
      <c r="N611">
        <v>270107006</v>
      </c>
      <c r="O611" t="s">
        <v>13613</v>
      </c>
      <c r="P611">
        <v>1455.1176647394757</v>
      </c>
      <c r="Q611">
        <v>682.661530681719</v>
      </c>
      <c r="R611">
        <v>1468.0141323704702</v>
      </c>
    </row>
    <row r="612" spans="1:18" x14ac:dyDescent="0.25">
      <c r="A612">
        <v>7</v>
      </c>
      <c r="B612">
        <v>7101</v>
      </c>
      <c r="C612" t="s">
        <v>786</v>
      </c>
      <c r="D612" t="s">
        <v>1390</v>
      </c>
      <c r="E612">
        <v>1</v>
      </c>
      <c r="F612" t="s">
        <v>13850</v>
      </c>
      <c r="G612">
        <v>2</v>
      </c>
      <c r="H612" t="s">
        <v>13768</v>
      </c>
      <c r="I612">
        <v>1</v>
      </c>
      <c r="J612" t="s">
        <v>13799</v>
      </c>
      <c r="K612" t="s">
        <v>13853</v>
      </c>
      <c r="L612">
        <v>270107</v>
      </c>
      <c r="M612" t="s">
        <v>13588</v>
      </c>
      <c r="N612">
        <v>270107006</v>
      </c>
      <c r="O612" t="s">
        <v>13613</v>
      </c>
      <c r="P612">
        <v>58191.446100532186</v>
      </c>
      <c r="Q612">
        <v>48480.662467211652</v>
      </c>
      <c r="R612">
        <v>55636.213741253887</v>
      </c>
    </row>
    <row r="613" spans="1:18" x14ac:dyDescent="0.25">
      <c r="A613">
        <v>7</v>
      </c>
      <c r="B613">
        <v>7101</v>
      </c>
      <c r="C613" t="s">
        <v>786</v>
      </c>
      <c r="D613" t="s">
        <v>1390</v>
      </c>
      <c r="E613">
        <v>1</v>
      </c>
      <c r="F613" t="s">
        <v>13850</v>
      </c>
      <c r="G613">
        <v>2</v>
      </c>
      <c r="H613" t="s">
        <v>13768</v>
      </c>
      <c r="I613">
        <v>1</v>
      </c>
      <c r="J613" t="s">
        <v>13799</v>
      </c>
      <c r="K613" t="s">
        <v>13857</v>
      </c>
      <c r="L613">
        <v>270107</v>
      </c>
      <c r="M613" t="s">
        <v>13588</v>
      </c>
      <c r="N613">
        <v>270107006</v>
      </c>
      <c r="O613" t="s">
        <v>13613</v>
      </c>
      <c r="P613">
        <v>2469.1030605208721</v>
      </c>
      <c r="Q613">
        <v>2733.6405422175044</v>
      </c>
      <c r="R613">
        <v>15886.767443273257</v>
      </c>
    </row>
    <row r="614" spans="1:18" x14ac:dyDescent="0.25">
      <c r="A614">
        <v>7</v>
      </c>
      <c r="B614">
        <v>7101</v>
      </c>
      <c r="C614" t="s">
        <v>786</v>
      </c>
      <c r="D614" t="s">
        <v>1390</v>
      </c>
      <c r="E614">
        <v>2</v>
      </c>
      <c r="F614" t="s">
        <v>13854</v>
      </c>
      <c r="G614">
        <v>1</v>
      </c>
      <c r="H614" t="s">
        <v>8278</v>
      </c>
      <c r="I614">
        <v>1</v>
      </c>
      <c r="J614" t="s">
        <v>13799</v>
      </c>
      <c r="K614" t="s">
        <v>13851</v>
      </c>
      <c r="L614">
        <v>270107</v>
      </c>
      <c r="M614" t="s">
        <v>13588</v>
      </c>
      <c r="N614">
        <v>270107006</v>
      </c>
      <c r="O614" t="s">
        <v>13613</v>
      </c>
      <c r="P614">
        <v>59620.926819781111</v>
      </c>
      <c r="Q614">
        <v>50531.641478747435</v>
      </c>
      <c r="R614">
        <v>71522.981184527162</v>
      </c>
    </row>
    <row r="615" spans="1:18" x14ac:dyDescent="0.25">
      <c r="A615">
        <v>7</v>
      </c>
      <c r="B615">
        <v>7101</v>
      </c>
      <c r="C615" t="s">
        <v>786</v>
      </c>
      <c r="D615" t="s">
        <v>1390</v>
      </c>
      <c r="E615">
        <v>2</v>
      </c>
      <c r="F615" t="s">
        <v>13854</v>
      </c>
      <c r="G615">
        <v>1</v>
      </c>
      <c r="H615" t="s">
        <v>8278</v>
      </c>
      <c r="I615">
        <v>1</v>
      </c>
      <c r="J615" t="s">
        <v>13799</v>
      </c>
      <c r="K615" t="s">
        <v>13852</v>
      </c>
      <c r="L615">
        <v>270107</v>
      </c>
      <c r="M615" t="s">
        <v>13588</v>
      </c>
      <c r="N615">
        <v>270107006</v>
      </c>
      <c r="O615" t="s">
        <v>13613</v>
      </c>
      <c r="P615">
        <v>1039.6223412719462</v>
      </c>
      <c r="Q615">
        <v>682.661530681719</v>
      </c>
      <c r="R615">
        <v>0</v>
      </c>
    </row>
    <row r="616" spans="1:18" x14ac:dyDescent="0.25">
      <c r="A616">
        <v>7</v>
      </c>
      <c r="B616">
        <v>7101</v>
      </c>
      <c r="C616" t="s">
        <v>786</v>
      </c>
      <c r="D616" t="s">
        <v>1390</v>
      </c>
      <c r="E616">
        <v>3</v>
      </c>
      <c r="F616" t="s">
        <v>13855</v>
      </c>
      <c r="G616">
        <v>1</v>
      </c>
      <c r="H616" t="s">
        <v>8278</v>
      </c>
      <c r="I616">
        <v>1</v>
      </c>
      <c r="J616" t="s">
        <v>13799</v>
      </c>
      <c r="K616" t="s">
        <v>13851</v>
      </c>
      <c r="L616">
        <v>270107</v>
      </c>
      <c r="M616" t="s">
        <v>13588</v>
      </c>
      <c r="N616">
        <v>270107006</v>
      </c>
      <c r="O616" t="s">
        <v>13613</v>
      </c>
      <c r="P616">
        <v>59205.431496313584</v>
      </c>
      <c r="Q616">
        <v>51214.303009429153</v>
      </c>
      <c r="R616">
        <v>70054.967052156717</v>
      </c>
    </row>
    <row r="617" spans="1:18" x14ac:dyDescent="0.25">
      <c r="A617">
        <v>7</v>
      </c>
      <c r="B617">
        <v>7101</v>
      </c>
      <c r="C617" t="s">
        <v>786</v>
      </c>
      <c r="D617" t="s">
        <v>1390</v>
      </c>
      <c r="E617">
        <v>3</v>
      </c>
      <c r="F617" t="s">
        <v>13855</v>
      </c>
      <c r="G617">
        <v>1</v>
      </c>
      <c r="H617" t="s">
        <v>8278</v>
      </c>
      <c r="I617">
        <v>1</v>
      </c>
      <c r="J617" t="s">
        <v>13799</v>
      </c>
      <c r="K617" t="s">
        <v>13852</v>
      </c>
      <c r="L617">
        <v>270107</v>
      </c>
      <c r="M617" t="s">
        <v>13588</v>
      </c>
      <c r="N617">
        <v>270107006</v>
      </c>
      <c r="O617" t="s">
        <v>13613</v>
      </c>
      <c r="P617">
        <v>1455.1176647394757</v>
      </c>
      <c r="Q617">
        <v>0</v>
      </c>
      <c r="R617">
        <v>1468.0141323704702</v>
      </c>
    </row>
    <row r="618" spans="1:18" x14ac:dyDescent="0.25">
      <c r="A618">
        <v>7</v>
      </c>
      <c r="B618">
        <v>7101</v>
      </c>
      <c r="C618" t="s">
        <v>786</v>
      </c>
      <c r="D618" t="s">
        <v>1390</v>
      </c>
      <c r="E618">
        <v>5</v>
      </c>
      <c r="F618" t="s">
        <v>13856</v>
      </c>
      <c r="G618">
        <v>2</v>
      </c>
      <c r="H618" t="s">
        <v>13768</v>
      </c>
      <c r="I618">
        <v>3</v>
      </c>
      <c r="J618" t="s">
        <v>13804</v>
      </c>
      <c r="K618" t="s">
        <v>13853</v>
      </c>
      <c r="L618">
        <v>270107</v>
      </c>
      <c r="M618" t="s">
        <v>13588</v>
      </c>
      <c r="N618">
        <v>270107005</v>
      </c>
      <c r="O618" t="s">
        <v>13608</v>
      </c>
      <c r="P618">
        <v>39123.746883785076</v>
      </c>
      <c r="Q618">
        <v>27826.591911098727</v>
      </c>
      <c r="R618">
        <v>63039.834852465916</v>
      </c>
    </row>
    <row r="619" spans="1:18" x14ac:dyDescent="0.25">
      <c r="A619">
        <v>7</v>
      </c>
      <c r="B619">
        <v>7101</v>
      </c>
      <c r="C619" t="s">
        <v>786</v>
      </c>
      <c r="D619" t="s">
        <v>1390</v>
      </c>
      <c r="E619">
        <v>5</v>
      </c>
      <c r="F619" t="s">
        <v>13856</v>
      </c>
      <c r="G619">
        <v>2</v>
      </c>
      <c r="H619" t="s">
        <v>13768</v>
      </c>
      <c r="I619">
        <v>3</v>
      </c>
      <c r="J619" t="s">
        <v>13804</v>
      </c>
      <c r="K619" t="s">
        <v>13857</v>
      </c>
      <c r="L619">
        <v>270107</v>
      </c>
      <c r="M619" t="s">
        <v>13588</v>
      </c>
      <c r="N619">
        <v>270107005</v>
      </c>
      <c r="O619" t="s">
        <v>13608</v>
      </c>
      <c r="P619">
        <v>3144.5039693063882</v>
      </c>
      <c r="Q619">
        <v>999.10416764191177</v>
      </c>
      <c r="R619">
        <v>7652.9063901272457</v>
      </c>
    </row>
    <row r="620" spans="1:18" x14ac:dyDescent="0.25">
      <c r="A620">
        <v>7</v>
      </c>
      <c r="B620">
        <v>7102</v>
      </c>
      <c r="C620" t="s">
        <v>786</v>
      </c>
      <c r="D620" t="s">
        <v>1393</v>
      </c>
      <c r="E620">
        <v>1</v>
      </c>
      <c r="F620" t="s">
        <v>13850</v>
      </c>
      <c r="G620">
        <v>1</v>
      </c>
      <c r="H620" t="s">
        <v>8278</v>
      </c>
      <c r="I620">
        <v>1</v>
      </c>
      <c r="J620" t="s">
        <v>13799</v>
      </c>
      <c r="K620" t="s">
        <v>13851</v>
      </c>
      <c r="L620">
        <v>270107</v>
      </c>
      <c r="M620" t="s">
        <v>13588</v>
      </c>
      <c r="N620">
        <v>270107006</v>
      </c>
      <c r="O620" t="s">
        <v>13613</v>
      </c>
      <c r="P620">
        <v>45539.772727272728</v>
      </c>
      <c r="Q620">
        <v>83470.354867223388</v>
      </c>
      <c r="R620">
        <v>39428.360233888117</v>
      </c>
    </row>
    <row r="621" spans="1:18" x14ac:dyDescent="0.25">
      <c r="A621">
        <v>7</v>
      </c>
      <c r="B621">
        <v>7102</v>
      </c>
      <c r="C621" t="s">
        <v>786</v>
      </c>
      <c r="D621" t="s">
        <v>1393</v>
      </c>
      <c r="E621">
        <v>1</v>
      </c>
      <c r="F621" t="s">
        <v>13850</v>
      </c>
      <c r="G621">
        <v>2</v>
      </c>
      <c r="H621" t="s">
        <v>13768</v>
      </c>
      <c r="I621">
        <v>1</v>
      </c>
      <c r="J621" t="s">
        <v>13799</v>
      </c>
      <c r="K621" t="s">
        <v>13853</v>
      </c>
      <c r="L621">
        <v>270107</v>
      </c>
      <c r="M621" t="s">
        <v>13588</v>
      </c>
      <c r="N621">
        <v>270107006</v>
      </c>
      <c r="O621" t="s">
        <v>13613</v>
      </c>
      <c r="P621">
        <v>48802.759740259738</v>
      </c>
      <c r="Q621">
        <v>80536.643728619412</v>
      </c>
      <c r="R621">
        <v>35923.993890342834</v>
      </c>
    </row>
    <row r="622" spans="1:18" x14ac:dyDescent="0.25">
      <c r="A622">
        <v>7</v>
      </c>
      <c r="B622">
        <v>7102</v>
      </c>
      <c r="C622" t="s">
        <v>786</v>
      </c>
      <c r="D622" t="s">
        <v>1393</v>
      </c>
      <c r="E622">
        <v>1</v>
      </c>
      <c r="F622" t="s">
        <v>13850</v>
      </c>
      <c r="G622">
        <v>2</v>
      </c>
      <c r="H622" t="s">
        <v>13768</v>
      </c>
      <c r="I622">
        <v>1</v>
      </c>
      <c r="J622" t="s">
        <v>13799</v>
      </c>
      <c r="K622" t="s">
        <v>13857</v>
      </c>
      <c r="L622">
        <v>270107</v>
      </c>
      <c r="M622" t="s">
        <v>13588</v>
      </c>
      <c r="N622">
        <v>270107006</v>
      </c>
      <c r="O622" t="s">
        <v>13613</v>
      </c>
      <c r="P622">
        <v>0</v>
      </c>
      <c r="Q622">
        <v>2933.7111386039828</v>
      </c>
      <c r="R622">
        <v>3504.3663435452863</v>
      </c>
    </row>
    <row r="623" spans="1:18" x14ac:dyDescent="0.25">
      <c r="A623">
        <v>7</v>
      </c>
      <c r="B623">
        <v>7102</v>
      </c>
      <c r="C623" t="s">
        <v>786</v>
      </c>
      <c r="D623" t="s">
        <v>1393</v>
      </c>
      <c r="E623">
        <v>2</v>
      </c>
      <c r="F623" t="s">
        <v>13854</v>
      </c>
      <c r="G623">
        <v>1</v>
      </c>
      <c r="H623" t="s">
        <v>8278</v>
      </c>
      <c r="I623">
        <v>1</v>
      </c>
      <c r="J623" t="s">
        <v>13799</v>
      </c>
      <c r="K623" t="s">
        <v>13851</v>
      </c>
      <c r="L623">
        <v>270107</v>
      </c>
      <c r="M623" t="s">
        <v>13588</v>
      </c>
      <c r="N623">
        <v>270107006</v>
      </c>
      <c r="O623" t="s">
        <v>13613</v>
      </c>
      <c r="P623">
        <v>45539.772727272728</v>
      </c>
      <c r="Q623">
        <v>83470.354867223388</v>
      </c>
      <c r="R623">
        <v>39428.360233888117</v>
      </c>
    </row>
    <row r="624" spans="1:18" x14ac:dyDescent="0.25">
      <c r="A624">
        <v>7</v>
      </c>
      <c r="B624">
        <v>7102</v>
      </c>
      <c r="C624" t="s">
        <v>786</v>
      </c>
      <c r="D624" t="s">
        <v>1393</v>
      </c>
      <c r="E624">
        <v>3</v>
      </c>
      <c r="F624" t="s">
        <v>13855</v>
      </c>
      <c r="G624">
        <v>1</v>
      </c>
      <c r="H624" t="s">
        <v>8278</v>
      </c>
      <c r="I624">
        <v>1</v>
      </c>
      <c r="J624" t="s">
        <v>13799</v>
      </c>
      <c r="K624" t="s">
        <v>13851</v>
      </c>
      <c r="L624">
        <v>270107</v>
      </c>
      <c r="M624" t="s">
        <v>13588</v>
      </c>
      <c r="N624">
        <v>270107006</v>
      </c>
      <c r="O624" t="s">
        <v>13613</v>
      </c>
      <c r="P624">
        <v>45539.772727272728</v>
      </c>
      <c r="Q624">
        <v>83470.354867223388</v>
      </c>
      <c r="R624">
        <v>39428.360233888117</v>
      </c>
    </row>
    <row r="625" spans="1:18" x14ac:dyDescent="0.25">
      <c r="A625">
        <v>7</v>
      </c>
      <c r="B625">
        <v>7102</v>
      </c>
      <c r="C625" t="s">
        <v>786</v>
      </c>
      <c r="D625" t="s">
        <v>1393</v>
      </c>
      <c r="E625">
        <v>5</v>
      </c>
      <c r="F625" t="s">
        <v>13856</v>
      </c>
      <c r="G625">
        <v>2</v>
      </c>
      <c r="H625" t="s">
        <v>13768</v>
      </c>
      <c r="I625">
        <v>3</v>
      </c>
      <c r="J625" t="s">
        <v>13804</v>
      </c>
      <c r="K625" t="s">
        <v>13853</v>
      </c>
      <c r="L625">
        <v>270107</v>
      </c>
      <c r="M625" t="s">
        <v>13588</v>
      </c>
      <c r="N625">
        <v>270107005</v>
      </c>
      <c r="O625" t="s">
        <v>13608</v>
      </c>
      <c r="P625">
        <v>43051.948051948049</v>
      </c>
      <c r="Q625">
        <v>54559.922677537994</v>
      </c>
      <c r="R625">
        <v>37902.42912925093</v>
      </c>
    </row>
    <row r="626" spans="1:18" x14ac:dyDescent="0.25">
      <c r="A626">
        <v>7</v>
      </c>
      <c r="B626">
        <v>7102</v>
      </c>
      <c r="C626" t="s">
        <v>786</v>
      </c>
      <c r="D626" t="s">
        <v>1393</v>
      </c>
      <c r="E626">
        <v>5</v>
      </c>
      <c r="F626" t="s">
        <v>13856</v>
      </c>
      <c r="G626">
        <v>2</v>
      </c>
      <c r="H626" t="s">
        <v>13768</v>
      </c>
      <c r="I626">
        <v>3</v>
      </c>
      <c r="J626" t="s">
        <v>13804</v>
      </c>
      <c r="K626" t="s">
        <v>13857</v>
      </c>
      <c r="L626">
        <v>270107</v>
      </c>
      <c r="M626" t="s">
        <v>13588</v>
      </c>
      <c r="N626">
        <v>270107005</v>
      </c>
      <c r="O626" t="s">
        <v>13608</v>
      </c>
      <c r="P626">
        <v>0</v>
      </c>
      <c r="Q626">
        <v>0</v>
      </c>
      <c r="R626">
        <v>1525.9311046371865</v>
      </c>
    </row>
    <row r="627" spans="1:18" x14ac:dyDescent="0.25">
      <c r="A627">
        <v>7</v>
      </c>
      <c r="B627">
        <v>7105</v>
      </c>
      <c r="C627" t="s">
        <v>786</v>
      </c>
      <c r="D627" t="s">
        <v>786</v>
      </c>
      <c r="E627">
        <v>1</v>
      </c>
      <c r="F627" t="s">
        <v>13850</v>
      </c>
      <c r="G627">
        <v>1</v>
      </c>
      <c r="H627" t="s">
        <v>8278</v>
      </c>
      <c r="I627">
        <v>1</v>
      </c>
      <c r="J627" t="s">
        <v>13799</v>
      </c>
      <c r="K627" t="s">
        <v>13851</v>
      </c>
      <c r="L627">
        <v>270107</v>
      </c>
      <c r="M627" t="s">
        <v>13588</v>
      </c>
      <c r="N627">
        <v>270107006</v>
      </c>
      <c r="O627" t="s">
        <v>13613</v>
      </c>
      <c r="P627">
        <v>0</v>
      </c>
      <c r="Q627">
        <v>73345.227234054299</v>
      </c>
      <c r="R627">
        <v>97011.362836764049</v>
      </c>
    </row>
    <row r="628" spans="1:18" x14ac:dyDescent="0.25">
      <c r="A628">
        <v>7</v>
      </c>
      <c r="B628">
        <v>7105</v>
      </c>
      <c r="C628" t="s">
        <v>786</v>
      </c>
      <c r="D628" t="s">
        <v>786</v>
      </c>
      <c r="E628">
        <v>1</v>
      </c>
      <c r="F628" t="s">
        <v>13850</v>
      </c>
      <c r="G628">
        <v>1</v>
      </c>
      <c r="H628" t="s">
        <v>8278</v>
      </c>
      <c r="I628">
        <v>1</v>
      </c>
      <c r="J628" t="s">
        <v>13799</v>
      </c>
      <c r="K628" t="s">
        <v>13852</v>
      </c>
      <c r="L628">
        <v>270107</v>
      </c>
      <c r="M628" t="s">
        <v>13588</v>
      </c>
      <c r="N628">
        <v>270107006</v>
      </c>
      <c r="O628" t="s">
        <v>13613</v>
      </c>
      <c r="P628">
        <v>0</v>
      </c>
      <c r="Q628">
        <v>5011.8037674893139</v>
      </c>
      <c r="R628">
        <v>3295.1021036077227</v>
      </c>
    </row>
    <row r="629" spans="1:18" x14ac:dyDescent="0.25">
      <c r="A629">
        <v>7</v>
      </c>
      <c r="B629">
        <v>7105</v>
      </c>
      <c r="C629" t="s">
        <v>786</v>
      </c>
      <c r="D629" t="s">
        <v>786</v>
      </c>
      <c r="E629">
        <v>1</v>
      </c>
      <c r="F629" t="s">
        <v>13850</v>
      </c>
      <c r="G629">
        <v>2</v>
      </c>
      <c r="H629" t="s">
        <v>13768</v>
      </c>
      <c r="I629">
        <v>1</v>
      </c>
      <c r="J629" t="s">
        <v>13799</v>
      </c>
      <c r="K629" t="s">
        <v>13853</v>
      </c>
      <c r="L629">
        <v>270107</v>
      </c>
      <c r="M629" t="s">
        <v>13588</v>
      </c>
      <c r="N629">
        <v>270107006</v>
      </c>
      <c r="O629" t="s">
        <v>13613</v>
      </c>
      <c r="P629">
        <v>0</v>
      </c>
      <c r="Q629">
        <v>73345.227234054299</v>
      </c>
      <c r="R629">
        <v>88729.021557706306</v>
      </c>
    </row>
    <row r="630" spans="1:18" x14ac:dyDescent="0.25">
      <c r="A630">
        <v>7</v>
      </c>
      <c r="B630">
        <v>7105</v>
      </c>
      <c r="C630" t="s">
        <v>786</v>
      </c>
      <c r="D630" t="s">
        <v>786</v>
      </c>
      <c r="E630">
        <v>1</v>
      </c>
      <c r="F630" t="s">
        <v>13850</v>
      </c>
      <c r="G630">
        <v>2</v>
      </c>
      <c r="H630" t="s">
        <v>13768</v>
      </c>
      <c r="I630">
        <v>1</v>
      </c>
      <c r="J630" t="s">
        <v>13799</v>
      </c>
      <c r="K630" t="s">
        <v>13857</v>
      </c>
      <c r="L630">
        <v>270107</v>
      </c>
      <c r="M630" t="s">
        <v>13588</v>
      </c>
      <c r="N630">
        <v>270107006</v>
      </c>
      <c r="O630" t="s">
        <v>13613</v>
      </c>
      <c r="P630">
        <v>0</v>
      </c>
      <c r="Q630">
        <v>5011.8037674893139</v>
      </c>
      <c r="R630">
        <v>11577.443382665471</v>
      </c>
    </row>
    <row r="631" spans="1:18" x14ac:dyDescent="0.25">
      <c r="A631">
        <v>7</v>
      </c>
      <c r="B631">
        <v>7105</v>
      </c>
      <c r="C631" t="s">
        <v>786</v>
      </c>
      <c r="D631" t="s">
        <v>786</v>
      </c>
      <c r="E631">
        <v>2</v>
      </c>
      <c r="F631" t="s">
        <v>13854</v>
      </c>
      <c r="G631">
        <v>1</v>
      </c>
      <c r="H631" t="s">
        <v>8278</v>
      </c>
      <c r="I631">
        <v>1</v>
      </c>
      <c r="J631" t="s">
        <v>13799</v>
      </c>
      <c r="K631" t="s">
        <v>13851</v>
      </c>
      <c r="L631">
        <v>270107</v>
      </c>
      <c r="M631" t="s">
        <v>13588</v>
      </c>
      <c r="N631">
        <v>270107006</v>
      </c>
      <c r="O631" t="s">
        <v>13613</v>
      </c>
      <c r="P631">
        <v>0</v>
      </c>
      <c r="Q631">
        <v>75324.353416202241</v>
      </c>
      <c r="R631">
        <v>97011.362836764049</v>
      </c>
    </row>
    <row r="632" spans="1:18" x14ac:dyDescent="0.25">
      <c r="A632">
        <v>7</v>
      </c>
      <c r="B632">
        <v>7105</v>
      </c>
      <c r="C632" t="s">
        <v>786</v>
      </c>
      <c r="D632" t="s">
        <v>786</v>
      </c>
      <c r="E632">
        <v>2</v>
      </c>
      <c r="F632" t="s">
        <v>13854</v>
      </c>
      <c r="G632">
        <v>1</v>
      </c>
      <c r="H632" t="s">
        <v>8278</v>
      </c>
      <c r="I632">
        <v>1</v>
      </c>
      <c r="J632" t="s">
        <v>13799</v>
      </c>
      <c r="K632" t="s">
        <v>13852</v>
      </c>
      <c r="L632">
        <v>270107</v>
      </c>
      <c r="M632" t="s">
        <v>13588</v>
      </c>
      <c r="N632">
        <v>270107006</v>
      </c>
      <c r="O632" t="s">
        <v>13613</v>
      </c>
      <c r="P632">
        <v>0</v>
      </c>
      <c r="Q632">
        <v>3032.6775853413669</v>
      </c>
      <c r="R632">
        <v>3295.1021036077227</v>
      </c>
    </row>
    <row r="633" spans="1:18" x14ac:dyDescent="0.25">
      <c r="A633">
        <v>7</v>
      </c>
      <c r="B633">
        <v>7105</v>
      </c>
      <c r="C633" t="s">
        <v>786</v>
      </c>
      <c r="D633" t="s">
        <v>786</v>
      </c>
      <c r="E633">
        <v>3</v>
      </c>
      <c r="F633" t="s">
        <v>13855</v>
      </c>
      <c r="G633">
        <v>1</v>
      </c>
      <c r="H633" t="s">
        <v>8278</v>
      </c>
      <c r="I633">
        <v>1</v>
      </c>
      <c r="J633" t="s">
        <v>13799</v>
      </c>
      <c r="K633" t="s">
        <v>13851</v>
      </c>
      <c r="L633">
        <v>270107</v>
      </c>
      <c r="M633" t="s">
        <v>13588</v>
      </c>
      <c r="N633">
        <v>270107006</v>
      </c>
      <c r="O633" t="s">
        <v>13613</v>
      </c>
      <c r="P633">
        <v>0</v>
      </c>
      <c r="Q633">
        <v>73345.227234054299</v>
      </c>
      <c r="R633">
        <v>97011.362836764049</v>
      </c>
    </row>
    <row r="634" spans="1:18" x14ac:dyDescent="0.25">
      <c r="A634">
        <v>7</v>
      </c>
      <c r="B634">
        <v>7105</v>
      </c>
      <c r="C634" t="s">
        <v>786</v>
      </c>
      <c r="D634" t="s">
        <v>786</v>
      </c>
      <c r="E634">
        <v>3</v>
      </c>
      <c r="F634" t="s">
        <v>13855</v>
      </c>
      <c r="G634">
        <v>1</v>
      </c>
      <c r="H634" t="s">
        <v>8278</v>
      </c>
      <c r="I634">
        <v>1</v>
      </c>
      <c r="J634" t="s">
        <v>13799</v>
      </c>
      <c r="K634" t="s">
        <v>13852</v>
      </c>
      <c r="L634">
        <v>270107</v>
      </c>
      <c r="M634" t="s">
        <v>13588</v>
      </c>
      <c r="N634">
        <v>270107006</v>
      </c>
      <c r="O634" t="s">
        <v>13613</v>
      </c>
      <c r="P634">
        <v>0</v>
      </c>
      <c r="Q634">
        <v>5011.8037674893139</v>
      </c>
      <c r="R634">
        <v>3295.1021036077227</v>
      </c>
    </row>
    <row r="635" spans="1:18" x14ac:dyDescent="0.25">
      <c r="A635">
        <v>7</v>
      </c>
      <c r="B635">
        <v>7105</v>
      </c>
      <c r="C635" t="s">
        <v>786</v>
      </c>
      <c r="D635" t="s">
        <v>786</v>
      </c>
      <c r="E635">
        <v>5</v>
      </c>
      <c r="F635" t="s">
        <v>13856</v>
      </c>
      <c r="G635">
        <v>2</v>
      </c>
      <c r="H635" t="s">
        <v>13768</v>
      </c>
      <c r="I635">
        <v>3</v>
      </c>
      <c r="J635" t="s">
        <v>13804</v>
      </c>
      <c r="K635" t="s">
        <v>13853</v>
      </c>
      <c r="L635">
        <v>270107</v>
      </c>
      <c r="M635" t="s">
        <v>13588</v>
      </c>
      <c r="N635">
        <v>270107005</v>
      </c>
      <c r="O635" t="s">
        <v>13608</v>
      </c>
      <c r="P635">
        <v>0</v>
      </c>
      <c r="Q635">
        <v>55093.2827159558</v>
      </c>
      <c r="R635">
        <v>95745.746133453897</v>
      </c>
    </row>
    <row r="636" spans="1:18" x14ac:dyDescent="0.25">
      <c r="A636">
        <v>7</v>
      </c>
      <c r="B636">
        <v>7105</v>
      </c>
      <c r="C636" t="s">
        <v>786</v>
      </c>
      <c r="D636" t="s">
        <v>786</v>
      </c>
      <c r="E636">
        <v>5</v>
      </c>
      <c r="F636" t="s">
        <v>13856</v>
      </c>
      <c r="G636">
        <v>2</v>
      </c>
      <c r="H636" t="s">
        <v>13768</v>
      </c>
      <c r="I636">
        <v>3</v>
      </c>
      <c r="J636" t="s">
        <v>13804</v>
      </c>
      <c r="K636" t="s">
        <v>13857</v>
      </c>
      <c r="L636">
        <v>270107</v>
      </c>
      <c r="M636" t="s">
        <v>13588</v>
      </c>
      <c r="N636">
        <v>270107005</v>
      </c>
      <c r="O636" t="s">
        <v>13608</v>
      </c>
      <c r="P636">
        <v>0</v>
      </c>
      <c r="Q636">
        <v>4438.4525543763857</v>
      </c>
      <c r="R636">
        <v>4560.7188069178692</v>
      </c>
    </row>
    <row r="637" spans="1:18" x14ac:dyDescent="0.25">
      <c r="A637">
        <v>7</v>
      </c>
      <c r="B637">
        <v>7109</v>
      </c>
      <c r="C637" t="s">
        <v>786</v>
      </c>
      <c r="D637" t="s">
        <v>1413</v>
      </c>
      <c r="E637">
        <v>1</v>
      </c>
      <c r="F637" t="s">
        <v>13850</v>
      </c>
      <c r="G637">
        <v>1</v>
      </c>
      <c r="H637" t="s">
        <v>8278</v>
      </c>
      <c r="I637">
        <v>1</v>
      </c>
      <c r="J637" t="s">
        <v>13799</v>
      </c>
      <c r="K637" t="s">
        <v>13851</v>
      </c>
      <c r="L637">
        <v>270107</v>
      </c>
      <c r="M637" t="s">
        <v>13588</v>
      </c>
      <c r="N637">
        <v>270107006</v>
      </c>
      <c r="O637" t="s">
        <v>13613</v>
      </c>
      <c r="P637">
        <v>20072.15480485405</v>
      </c>
      <c r="Q637">
        <v>91699.525575183376</v>
      </c>
      <c r="R637">
        <v>0</v>
      </c>
    </row>
    <row r="638" spans="1:18" x14ac:dyDescent="0.25">
      <c r="A638">
        <v>7</v>
      </c>
      <c r="B638">
        <v>7109</v>
      </c>
      <c r="C638" t="s">
        <v>786</v>
      </c>
      <c r="D638" t="s">
        <v>1413</v>
      </c>
      <c r="E638">
        <v>1</v>
      </c>
      <c r="F638" t="s">
        <v>13850</v>
      </c>
      <c r="G638">
        <v>1</v>
      </c>
      <c r="H638" t="s">
        <v>8278</v>
      </c>
      <c r="I638">
        <v>1</v>
      </c>
      <c r="J638" t="s">
        <v>13799</v>
      </c>
      <c r="K638" t="s">
        <v>13852</v>
      </c>
      <c r="L638">
        <v>270107</v>
      </c>
      <c r="M638" t="s">
        <v>13588</v>
      </c>
      <c r="N638">
        <v>270107006</v>
      </c>
      <c r="O638" t="s">
        <v>13613</v>
      </c>
      <c r="P638">
        <v>1044.83905730216</v>
      </c>
      <c r="Q638">
        <v>0</v>
      </c>
      <c r="R638">
        <v>0</v>
      </c>
    </row>
    <row r="639" spans="1:18" x14ac:dyDescent="0.25">
      <c r="A639">
        <v>7</v>
      </c>
      <c r="B639">
        <v>7109</v>
      </c>
      <c r="C639" t="s">
        <v>786</v>
      </c>
      <c r="D639" t="s">
        <v>1413</v>
      </c>
      <c r="E639">
        <v>1</v>
      </c>
      <c r="F639" t="s">
        <v>13850</v>
      </c>
      <c r="G639">
        <v>2</v>
      </c>
      <c r="H639" t="s">
        <v>13768</v>
      </c>
      <c r="I639">
        <v>1</v>
      </c>
      <c r="J639" t="s">
        <v>13799</v>
      </c>
      <c r="K639" t="s">
        <v>13853</v>
      </c>
      <c r="L639">
        <v>270107</v>
      </c>
      <c r="M639" t="s">
        <v>13588</v>
      </c>
      <c r="N639">
        <v>270107006</v>
      </c>
      <c r="O639" t="s">
        <v>13613</v>
      </c>
      <c r="P639">
        <v>20072.15480485405</v>
      </c>
      <c r="Q639">
        <v>84864.051413027599</v>
      </c>
      <c r="R639">
        <v>0</v>
      </c>
    </row>
    <row r="640" spans="1:18" x14ac:dyDescent="0.25">
      <c r="A640">
        <v>7</v>
      </c>
      <c r="B640">
        <v>7109</v>
      </c>
      <c r="C640" t="s">
        <v>786</v>
      </c>
      <c r="D640" t="s">
        <v>1413</v>
      </c>
      <c r="E640">
        <v>1</v>
      </c>
      <c r="F640" t="s">
        <v>13850</v>
      </c>
      <c r="G640">
        <v>2</v>
      </c>
      <c r="H640" t="s">
        <v>13768</v>
      </c>
      <c r="I640">
        <v>1</v>
      </c>
      <c r="J640" t="s">
        <v>13799</v>
      </c>
      <c r="K640" t="s">
        <v>13857</v>
      </c>
      <c r="L640">
        <v>270107</v>
      </c>
      <c r="M640" t="s">
        <v>13588</v>
      </c>
      <c r="N640">
        <v>270107006</v>
      </c>
      <c r="O640" t="s">
        <v>13613</v>
      </c>
      <c r="P640">
        <v>1044.83905730216</v>
      </c>
      <c r="Q640">
        <v>6835.4741621557678</v>
      </c>
      <c r="R640">
        <v>0</v>
      </c>
    </row>
    <row r="641" spans="1:18" x14ac:dyDescent="0.25">
      <c r="A641">
        <v>7</v>
      </c>
      <c r="B641">
        <v>7109</v>
      </c>
      <c r="C641" t="s">
        <v>786</v>
      </c>
      <c r="D641" t="s">
        <v>1413</v>
      </c>
      <c r="E641">
        <v>2</v>
      </c>
      <c r="F641" t="s">
        <v>13854</v>
      </c>
      <c r="G641">
        <v>1</v>
      </c>
      <c r="H641" t="s">
        <v>8278</v>
      </c>
      <c r="I641">
        <v>1</v>
      </c>
      <c r="J641" t="s">
        <v>13799</v>
      </c>
      <c r="K641" t="s">
        <v>13851</v>
      </c>
      <c r="L641">
        <v>270107</v>
      </c>
      <c r="M641" t="s">
        <v>13588</v>
      </c>
      <c r="N641">
        <v>270107006</v>
      </c>
      <c r="O641" t="s">
        <v>13613</v>
      </c>
      <c r="P641">
        <v>21116.993862156211</v>
      </c>
      <c r="Q641">
        <v>91699.525575183376</v>
      </c>
      <c r="R641">
        <v>0</v>
      </c>
    </row>
    <row r="642" spans="1:18" x14ac:dyDescent="0.25">
      <c r="A642">
        <v>7</v>
      </c>
      <c r="B642">
        <v>7109</v>
      </c>
      <c r="C642" t="s">
        <v>786</v>
      </c>
      <c r="D642" t="s">
        <v>1413</v>
      </c>
      <c r="E642">
        <v>3</v>
      </c>
      <c r="F642" t="s">
        <v>13855</v>
      </c>
      <c r="G642">
        <v>1</v>
      </c>
      <c r="H642" t="s">
        <v>8278</v>
      </c>
      <c r="I642">
        <v>1</v>
      </c>
      <c r="J642" t="s">
        <v>13799</v>
      </c>
      <c r="K642" t="s">
        <v>13851</v>
      </c>
      <c r="L642">
        <v>270107</v>
      </c>
      <c r="M642" t="s">
        <v>13588</v>
      </c>
      <c r="N642">
        <v>270107006</v>
      </c>
      <c r="O642" t="s">
        <v>13613</v>
      </c>
      <c r="P642">
        <v>20072.15480485405</v>
      </c>
      <c r="Q642">
        <v>91699.525575183376</v>
      </c>
      <c r="R642">
        <v>0</v>
      </c>
    </row>
    <row r="643" spans="1:18" x14ac:dyDescent="0.25">
      <c r="A643">
        <v>7</v>
      </c>
      <c r="B643">
        <v>7109</v>
      </c>
      <c r="C643" t="s">
        <v>786</v>
      </c>
      <c r="D643" t="s">
        <v>1413</v>
      </c>
      <c r="E643">
        <v>3</v>
      </c>
      <c r="F643" t="s">
        <v>13855</v>
      </c>
      <c r="G643">
        <v>1</v>
      </c>
      <c r="H643" t="s">
        <v>8278</v>
      </c>
      <c r="I643">
        <v>1</v>
      </c>
      <c r="J643" t="s">
        <v>13799</v>
      </c>
      <c r="K643" t="s">
        <v>13852</v>
      </c>
      <c r="L643">
        <v>270107</v>
      </c>
      <c r="M643" t="s">
        <v>13588</v>
      </c>
      <c r="N643">
        <v>270107006</v>
      </c>
      <c r="O643" t="s">
        <v>13613</v>
      </c>
      <c r="P643">
        <v>1044.83905730216</v>
      </c>
      <c r="Q643">
        <v>0</v>
      </c>
      <c r="R643">
        <v>0</v>
      </c>
    </row>
    <row r="644" spans="1:18" x14ac:dyDescent="0.25">
      <c r="A644">
        <v>7</v>
      </c>
      <c r="B644">
        <v>7109</v>
      </c>
      <c r="C644" t="s">
        <v>786</v>
      </c>
      <c r="D644" t="s">
        <v>1413</v>
      </c>
      <c r="E644">
        <v>5</v>
      </c>
      <c r="F644" t="s">
        <v>13856</v>
      </c>
      <c r="G644">
        <v>2</v>
      </c>
      <c r="H644" t="s">
        <v>13768</v>
      </c>
      <c r="I644">
        <v>3</v>
      </c>
      <c r="J644" t="s">
        <v>13804</v>
      </c>
      <c r="K644" t="s">
        <v>13853</v>
      </c>
      <c r="L644">
        <v>270107</v>
      </c>
      <c r="M644" t="s">
        <v>13588</v>
      </c>
      <c r="N644">
        <v>270107005</v>
      </c>
      <c r="O644" t="s">
        <v>13608</v>
      </c>
      <c r="P644">
        <v>14899.498664667573</v>
      </c>
      <c r="Q644">
        <v>58000.360175863476</v>
      </c>
      <c r="R644">
        <v>0</v>
      </c>
    </row>
    <row r="645" spans="1:18" x14ac:dyDescent="0.25">
      <c r="A645">
        <v>7</v>
      </c>
      <c r="B645">
        <v>7109</v>
      </c>
      <c r="C645" t="s">
        <v>786</v>
      </c>
      <c r="D645" t="s">
        <v>1413</v>
      </c>
      <c r="E645">
        <v>5</v>
      </c>
      <c r="F645" t="s">
        <v>13856</v>
      </c>
      <c r="G645">
        <v>2</v>
      </c>
      <c r="H645" t="s">
        <v>13768</v>
      </c>
      <c r="I645">
        <v>3</v>
      </c>
      <c r="J645" t="s">
        <v>13804</v>
      </c>
      <c r="K645" t="s">
        <v>13857</v>
      </c>
      <c r="L645">
        <v>270107</v>
      </c>
      <c r="M645" t="s">
        <v>13588</v>
      </c>
      <c r="N645">
        <v>270107005</v>
      </c>
      <c r="O645" t="s">
        <v>13608</v>
      </c>
      <c r="P645">
        <v>1742.9602211497916</v>
      </c>
      <c r="Q645">
        <v>0</v>
      </c>
      <c r="R645">
        <v>0</v>
      </c>
    </row>
    <row r="646" spans="1:18" x14ac:dyDescent="0.25">
      <c r="A646">
        <v>7</v>
      </c>
      <c r="B646">
        <v>7201</v>
      </c>
      <c r="C646" t="s">
        <v>786</v>
      </c>
      <c r="D646" t="s">
        <v>1419</v>
      </c>
      <c r="E646">
        <v>1</v>
      </c>
      <c r="F646" t="s">
        <v>13850</v>
      </c>
      <c r="G646">
        <v>1</v>
      </c>
      <c r="H646" t="s">
        <v>8278</v>
      </c>
      <c r="I646">
        <v>1</v>
      </c>
      <c r="J646" t="s">
        <v>13799</v>
      </c>
      <c r="K646" t="s">
        <v>13851</v>
      </c>
      <c r="L646">
        <v>270107</v>
      </c>
      <c r="M646" t="s">
        <v>13588</v>
      </c>
      <c r="N646">
        <v>270107006</v>
      </c>
      <c r="O646" t="s">
        <v>13613</v>
      </c>
      <c r="P646">
        <v>40863.741970753043</v>
      </c>
      <c r="Q646">
        <v>10922.317838560453</v>
      </c>
      <c r="R646">
        <v>55124.302936403677</v>
      </c>
    </row>
    <row r="647" spans="1:18" x14ac:dyDescent="0.25">
      <c r="A647">
        <v>7</v>
      </c>
      <c r="B647">
        <v>7201</v>
      </c>
      <c r="C647" t="s">
        <v>786</v>
      </c>
      <c r="D647" t="s">
        <v>1419</v>
      </c>
      <c r="E647">
        <v>1</v>
      </c>
      <c r="F647" t="s">
        <v>13850</v>
      </c>
      <c r="G647">
        <v>1</v>
      </c>
      <c r="H647" t="s">
        <v>8278</v>
      </c>
      <c r="I647">
        <v>1</v>
      </c>
      <c r="J647" t="s">
        <v>13799</v>
      </c>
      <c r="K647" t="s">
        <v>13852</v>
      </c>
      <c r="L647">
        <v>270107</v>
      </c>
      <c r="M647" t="s">
        <v>13588</v>
      </c>
      <c r="N647">
        <v>270107006</v>
      </c>
      <c r="O647" t="s">
        <v>13613</v>
      </c>
      <c r="P647">
        <v>5093.1620427315383</v>
      </c>
      <c r="Q647">
        <v>0</v>
      </c>
      <c r="R647">
        <v>14353.745688793932</v>
      </c>
    </row>
    <row r="648" spans="1:18" x14ac:dyDescent="0.25">
      <c r="A648">
        <v>7</v>
      </c>
      <c r="B648">
        <v>7201</v>
      </c>
      <c r="C648" t="s">
        <v>786</v>
      </c>
      <c r="D648" t="s">
        <v>1419</v>
      </c>
      <c r="E648">
        <v>1</v>
      </c>
      <c r="F648" t="s">
        <v>13850</v>
      </c>
      <c r="G648">
        <v>2</v>
      </c>
      <c r="H648" t="s">
        <v>13768</v>
      </c>
      <c r="I648">
        <v>1</v>
      </c>
      <c r="J648" t="s">
        <v>13799</v>
      </c>
      <c r="K648" t="s">
        <v>13853</v>
      </c>
      <c r="L648">
        <v>270107</v>
      </c>
      <c r="M648" t="s">
        <v>13588</v>
      </c>
      <c r="N648">
        <v>270107006</v>
      </c>
      <c r="O648" t="s">
        <v>13613</v>
      </c>
      <c r="P648">
        <v>38098.492096032074</v>
      </c>
      <c r="Q648">
        <v>10922.317838560453</v>
      </c>
      <c r="R648">
        <v>48926.4964646726</v>
      </c>
    </row>
    <row r="649" spans="1:18" x14ac:dyDescent="0.25">
      <c r="A649">
        <v>7</v>
      </c>
      <c r="B649">
        <v>7201</v>
      </c>
      <c r="C649" t="s">
        <v>786</v>
      </c>
      <c r="D649" t="s">
        <v>1419</v>
      </c>
      <c r="E649">
        <v>1</v>
      </c>
      <c r="F649" t="s">
        <v>13850</v>
      </c>
      <c r="G649">
        <v>2</v>
      </c>
      <c r="H649" t="s">
        <v>13768</v>
      </c>
      <c r="I649">
        <v>1</v>
      </c>
      <c r="J649" t="s">
        <v>13799</v>
      </c>
      <c r="K649" t="s">
        <v>13857</v>
      </c>
      <c r="L649">
        <v>270107</v>
      </c>
      <c r="M649" t="s">
        <v>13588</v>
      </c>
      <c r="N649">
        <v>270107006</v>
      </c>
      <c r="O649" t="s">
        <v>13613</v>
      </c>
      <c r="P649">
        <v>9042.8682064598415</v>
      </c>
      <c r="Q649">
        <v>0</v>
      </c>
      <c r="R649">
        <v>20551.552160525018</v>
      </c>
    </row>
    <row r="650" spans="1:18" x14ac:dyDescent="0.25">
      <c r="A650">
        <v>7</v>
      </c>
      <c r="B650">
        <v>7201</v>
      </c>
      <c r="C650" t="s">
        <v>786</v>
      </c>
      <c r="D650" t="s">
        <v>1419</v>
      </c>
      <c r="E650">
        <v>2</v>
      </c>
      <c r="F650" t="s">
        <v>13854</v>
      </c>
      <c r="G650">
        <v>1</v>
      </c>
      <c r="H650" t="s">
        <v>8278</v>
      </c>
      <c r="I650">
        <v>1</v>
      </c>
      <c r="J650" t="s">
        <v>13799</v>
      </c>
      <c r="K650" t="s">
        <v>13851</v>
      </c>
      <c r="L650">
        <v>270107</v>
      </c>
      <c r="M650" t="s">
        <v>13588</v>
      </c>
      <c r="N650">
        <v>270107006</v>
      </c>
      <c r="O650" t="s">
        <v>13613</v>
      </c>
      <c r="P650">
        <v>40863.741970753043</v>
      </c>
      <c r="Q650">
        <v>10922.317838560453</v>
      </c>
      <c r="R650">
        <v>62773.061019179491</v>
      </c>
    </row>
    <row r="651" spans="1:18" x14ac:dyDescent="0.25">
      <c r="A651">
        <v>7</v>
      </c>
      <c r="B651">
        <v>7201</v>
      </c>
      <c r="C651" t="s">
        <v>786</v>
      </c>
      <c r="D651" t="s">
        <v>1419</v>
      </c>
      <c r="E651">
        <v>2</v>
      </c>
      <c r="F651" t="s">
        <v>13854</v>
      </c>
      <c r="G651">
        <v>1</v>
      </c>
      <c r="H651" t="s">
        <v>8278</v>
      </c>
      <c r="I651">
        <v>1</v>
      </c>
      <c r="J651" t="s">
        <v>13799</v>
      </c>
      <c r="K651" t="s">
        <v>13852</v>
      </c>
      <c r="L651">
        <v>270107</v>
      </c>
      <c r="M651" t="s">
        <v>13588</v>
      </c>
      <c r="N651">
        <v>270107006</v>
      </c>
      <c r="O651" t="s">
        <v>13613</v>
      </c>
      <c r="P651">
        <v>5093.1620427315383</v>
      </c>
      <c r="Q651">
        <v>0</v>
      </c>
      <c r="R651">
        <v>6704.9876060181232</v>
      </c>
    </row>
    <row r="652" spans="1:18" x14ac:dyDescent="0.25">
      <c r="A652">
        <v>7</v>
      </c>
      <c r="B652">
        <v>7201</v>
      </c>
      <c r="C652" t="s">
        <v>786</v>
      </c>
      <c r="D652" t="s">
        <v>1419</v>
      </c>
      <c r="E652">
        <v>3</v>
      </c>
      <c r="F652" t="s">
        <v>13855</v>
      </c>
      <c r="G652">
        <v>1</v>
      </c>
      <c r="H652" t="s">
        <v>8278</v>
      </c>
      <c r="I652">
        <v>1</v>
      </c>
      <c r="J652" t="s">
        <v>13799</v>
      </c>
      <c r="K652" t="s">
        <v>13851</v>
      </c>
      <c r="L652">
        <v>270107</v>
      </c>
      <c r="M652" t="s">
        <v>13588</v>
      </c>
      <c r="N652">
        <v>270107006</v>
      </c>
      <c r="O652" t="s">
        <v>13613</v>
      </c>
      <c r="P652">
        <v>40863.741970753043</v>
      </c>
      <c r="Q652">
        <v>10922.317838560453</v>
      </c>
      <c r="R652">
        <v>55124.302936403677</v>
      </c>
    </row>
    <row r="653" spans="1:18" x14ac:dyDescent="0.25">
      <c r="A653">
        <v>7</v>
      </c>
      <c r="B653">
        <v>7201</v>
      </c>
      <c r="C653" t="s">
        <v>786</v>
      </c>
      <c r="D653" t="s">
        <v>1419</v>
      </c>
      <c r="E653">
        <v>3</v>
      </c>
      <c r="F653" t="s">
        <v>13855</v>
      </c>
      <c r="G653">
        <v>1</v>
      </c>
      <c r="H653" t="s">
        <v>8278</v>
      </c>
      <c r="I653">
        <v>1</v>
      </c>
      <c r="J653" t="s">
        <v>13799</v>
      </c>
      <c r="K653" t="s">
        <v>13852</v>
      </c>
      <c r="L653">
        <v>270107</v>
      </c>
      <c r="M653" t="s">
        <v>13588</v>
      </c>
      <c r="N653">
        <v>270107006</v>
      </c>
      <c r="O653" t="s">
        <v>13613</v>
      </c>
      <c r="P653">
        <v>5093.1620427315383</v>
      </c>
      <c r="Q653">
        <v>0</v>
      </c>
      <c r="R653">
        <v>14353.745688793932</v>
      </c>
    </row>
    <row r="654" spans="1:18" x14ac:dyDescent="0.25">
      <c r="A654">
        <v>7</v>
      </c>
      <c r="B654">
        <v>7201</v>
      </c>
      <c r="C654" t="s">
        <v>786</v>
      </c>
      <c r="D654" t="s">
        <v>1419</v>
      </c>
      <c r="E654">
        <v>5</v>
      </c>
      <c r="F654" t="s">
        <v>13856</v>
      </c>
      <c r="G654">
        <v>2</v>
      </c>
      <c r="H654" t="s">
        <v>13768</v>
      </c>
      <c r="I654">
        <v>3</v>
      </c>
      <c r="J654" t="s">
        <v>13804</v>
      </c>
      <c r="K654" t="s">
        <v>13853</v>
      </c>
      <c r="L654">
        <v>270107</v>
      </c>
      <c r="M654" t="s">
        <v>13588</v>
      </c>
      <c r="N654">
        <v>270107005</v>
      </c>
      <c r="O654" t="s">
        <v>13608</v>
      </c>
      <c r="P654">
        <v>32431.324313243131</v>
      </c>
      <c r="Q654">
        <v>7316.125294386623</v>
      </c>
      <c r="R654">
        <v>58320.169208540763</v>
      </c>
    </row>
    <row r="655" spans="1:18" x14ac:dyDescent="0.25">
      <c r="A655">
        <v>7</v>
      </c>
      <c r="B655">
        <v>7201</v>
      </c>
      <c r="C655" t="s">
        <v>786</v>
      </c>
      <c r="D655" t="s">
        <v>1419</v>
      </c>
      <c r="E655">
        <v>5</v>
      </c>
      <c r="F655" t="s">
        <v>13856</v>
      </c>
      <c r="G655">
        <v>2</v>
      </c>
      <c r="H655" t="s">
        <v>13768</v>
      </c>
      <c r="I655">
        <v>3</v>
      </c>
      <c r="J655" t="s">
        <v>13804</v>
      </c>
      <c r="K655" t="s">
        <v>13857</v>
      </c>
      <c r="L655">
        <v>270107</v>
      </c>
      <c r="M655" t="s">
        <v>13588</v>
      </c>
      <c r="N655">
        <v>270107005</v>
      </c>
      <c r="O655" t="s">
        <v>13608</v>
      </c>
      <c r="P655">
        <v>0</v>
      </c>
      <c r="Q655">
        <v>0</v>
      </c>
      <c r="R655">
        <v>11157.879416656851</v>
      </c>
    </row>
    <row r="656" spans="1:18" x14ac:dyDescent="0.25">
      <c r="A656">
        <v>7</v>
      </c>
      <c r="B656">
        <v>7301</v>
      </c>
      <c r="C656" t="s">
        <v>786</v>
      </c>
      <c r="D656" t="s">
        <v>1428</v>
      </c>
      <c r="E656">
        <v>1</v>
      </c>
      <c r="F656" t="s">
        <v>13850</v>
      </c>
      <c r="G656">
        <v>1</v>
      </c>
      <c r="H656" t="s">
        <v>8278</v>
      </c>
      <c r="I656">
        <v>1</v>
      </c>
      <c r="J656" t="s">
        <v>13799</v>
      </c>
      <c r="K656" t="s">
        <v>13851</v>
      </c>
      <c r="L656">
        <v>270107</v>
      </c>
      <c r="M656" t="s">
        <v>13588</v>
      </c>
      <c r="N656">
        <v>270107006</v>
      </c>
      <c r="O656" t="s">
        <v>13613</v>
      </c>
      <c r="P656">
        <v>43581.039962134018</v>
      </c>
      <c r="Q656">
        <v>38634.660887548678</v>
      </c>
      <c r="R656">
        <v>62126.208200859874</v>
      </c>
    </row>
    <row r="657" spans="1:18" x14ac:dyDescent="0.25">
      <c r="A657">
        <v>7</v>
      </c>
      <c r="B657">
        <v>7301</v>
      </c>
      <c r="C657" t="s">
        <v>786</v>
      </c>
      <c r="D657" t="s">
        <v>1428</v>
      </c>
      <c r="E657">
        <v>1</v>
      </c>
      <c r="F657" t="s">
        <v>13850</v>
      </c>
      <c r="G657">
        <v>1</v>
      </c>
      <c r="H657" t="s">
        <v>8278</v>
      </c>
      <c r="I657">
        <v>1</v>
      </c>
      <c r="J657" t="s">
        <v>13799</v>
      </c>
      <c r="K657" t="s">
        <v>13852</v>
      </c>
      <c r="L657">
        <v>270107</v>
      </c>
      <c r="M657" t="s">
        <v>13588</v>
      </c>
      <c r="N657">
        <v>270107006</v>
      </c>
      <c r="O657" t="s">
        <v>13613</v>
      </c>
      <c r="P657">
        <v>1484.8874163229427</v>
      </c>
      <c r="Q657">
        <v>1732.6223650855441</v>
      </c>
      <c r="R657">
        <v>3467.8047279456937</v>
      </c>
    </row>
    <row r="658" spans="1:18" x14ac:dyDescent="0.25">
      <c r="A658">
        <v>7</v>
      </c>
      <c r="B658">
        <v>7301</v>
      </c>
      <c r="C658" t="s">
        <v>786</v>
      </c>
      <c r="D658" t="s">
        <v>1428</v>
      </c>
      <c r="E658">
        <v>1</v>
      </c>
      <c r="F658" t="s">
        <v>13850</v>
      </c>
      <c r="G658">
        <v>2</v>
      </c>
      <c r="H658" t="s">
        <v>13768</v>
      </c>
      <c r="I658">
        <v>1</v>
      </c>
      <c r="J658" t="s">
        <v>13799</v>
      </c>
      <c r="K658" t="s">
        <v>13853</v>
      </c>
      <c r="L658">
        <v>270107</v>
      </c>
      <c r="M658" t="s">
        <v>13588</v>
      </c>
      <c r="N658">
        <v>270107006</v>
      </c>
      <c r="O658" t="s">
        <v>13613</v>
      </c>
      <c r="P658">
        <v>40058.151328690241</v>
      </c>
      <c r="Q658">
        <v>34332.260627000396</v>
      </c>
      <c r="R658">
        <v>45522.729675080285</v>
      </c>
    </row>
    <row r="659" spans="1:18" x14ac:dyDescent="0.25">
      <c r="A659">
        <v>7</v>
      </c>
      <c r="B659">
        <v>7301</v>
      </c>
      <c r="C659" t="s">
        <v>786</v>
      </c>
      <c r="D659" t="s">
        <v>1428</v>
      </c>
      <c r="E659">
        <v>1</v>
      </c>
      <c r="F659" t="s">
        <v>13850</v>
      </c>
      <c r="G659">
        <v>2</v>
      </c>
      <c r="H659" t="s">
        <v>13768</v>
      </c>
      <c r="I659">
        <v>1</v>
      </c>
      <c r="J659" t="s">
        <v>13799</v>
      </c>
      <c r="K659" t="s">
        <v>13857</v>
      </c>
      <c r="L659">
        <v>270107</v>
      </c>
      <c r="M659" t="s">
        <v>13588</v>
      </c>
      <c r="N659">
        <v>270107006</v>
      </c>
      <c r="O659" t="s">
        <v>13613</v>
      </c>
      <c r="P659">
        <v>7235.1071742511322</v>
      </c>
      <c r="Q659">
        <v>6035.0226256338365</v>
      </c>
      <c r="R659">
        <v>20071.283253725232</v>
      </c>
    </row>
    <row r="660" spans="1:18" x14ac:dyDescent="0.25">
      <c r="A660">
        <v>7</v>
      </c>
      <c r="B660">
        <v>7301</v>
      </c>
      <c r="C660" t="s">
        <v>786</v>
      </c>
      <c r="D660" t="s">
        <v>1428</v>
      </c>
      <c r="E660">
        <v>2</v>
      </c>
      <c r="F660" t="s">
        <v>13854</v>
      </c>
      <c r="G660">
        <v>1</v>
      </c>
      <c r="H660" t="s">
        <v>8278</v>
      </c>
      <c r="I660">
        <v>1</v>
      </c>
      <c r="J660" t="s">
        <v>13799</v>
      </c>
      <c r="K660" t="s">
        <v>13851</v>
      </c>
      <c r="L660">
        <v>270107</v>
      </c>
      <c r="M660" t="s">
        <v>13588</v>
      </c>
      <c r="N660">
        <v>270107006</v>
      </c>
      <c r="O660" t="s">
        <v>13613</v>
      </c>
      <c r="P660">
        <v>44923.929947934274</v>
      </c>
      <c r="Q660">
        <v>39557.677926511024</v>
      </c>
      <c r="R660">
        <v>64526.696859383075</v>
      </c>
    </row>
    <row r="661" spans="1:18" x14ac:dyDescent="0.25">
      <c r="A661">
        <v>7</v>
      </c>
      <c r="B661">
        <v>7301</v>
      </c>
      <c r="C661" t="s">
        <v>786</v>
      </c>
      <c r="D661" t="s">
        <v>1428</v>
      </c>
      <c r="E661">
        <v>2</v>
      </c>
      <c r="F661" t="s">
        <v>13854</v>
      </c>
      <c r="G661">
        <v>1</v>
      </c>
      <c r="H661" t="s">
        <v>8278</v>
      </c>
      <c r="I661">
        <v>1</v>
      </c>
      <c r="J661" t="s">
        <v>13799</v>
      </c>
      <c r="K661" t="s">
        <v>13852</v>
      </c>
      <c r="L661">
        <v>270107</v>
      </c>
      <c r="M661" t="s">
        <v>13588</v>
      </c>
      <c r="N661">
        <v>270107006</v>
      </c>
      <c r="O661" t="s">
        <v>13613</v>
      </c>
      <c r="P661">
        <v>141.99743052268579</v>
      </c>
      <c r="Q661">
        <v>809.60532612320048</v>
      </c>
      <c r="R661">
        <v>1067.3160694224728</v>
      </c>
    </row>
    <row r="662" spans="1:18" x14ac:dyDescent="0.25">
      <c r="A662">
        <v>7</v>
      </c>
      <c r="B662">
        <v>7301</v>
      </c>
      <c r="C662" t="s">
        <v>786</v>
      </c>
      <c r="D662" t="s">
        <v>1428</v>
      </c>
      <c r="E662">
        <v>3</v>
      </c>
      <c r="F662" t="s">
        <v>13855</v>
      </c>
      <c r="G662">
        <v>1</v>
      </c>
      <c r="H662" t="s">
        <v>8278</v>
      </c>
      <c r="I662">
        <v>1</v>
      </c>
      <c r="J662" t="s">
        <v>13799</v>
      </c>
      <c r="K662" t="s">
        <v>13851</v>
      </c>
      <c r="L662">
        <v>270107</v>
      </c>
      <c r="M662" t="s">
        <v>13588</v>
      </c>
      <c r="N662">
        <v>270107006</v>
      </c>
      <c r="O662" t="s">
        <v>13613</v>
      </c>
      <c r="P662">
        <v>43581.039962134018</v>
      </c>
      <c r="Q662">
        <v>39444.266213671879</v>
      </c>
      <c r="R662">
        <v>62126.208200859874</v>
      </c>
    </row>
    <row r="663" spans="1:18" x14ac:dyDescent="0.25">
      <c r="A663">
        <v>7</v>
      </c>
      <c r="B663">
        <v>7301</v>
      </c>
      <c r="C663" t="s">
        <v>786</v>
      </c>
      <c r="D663" t="s">
        <v>1428</v>
      </c>
      <c r="E663">
        <v>3</v>
      </c>
      <c r="F663" t="s">
        <v>13855</v>
      </c>
      <c r="G663">
        <v>1</v>
      </c>
      <c r="H663" t="s">
        <v>8278</v>
      </c>
      <c r="I663">
        <v>1</v>
      </c>
      <c r="J663" t="s">
        <v>13799</v>
      </c>
      <c r="K663" t="s">
        <v>13852</v>
      </c>
      <c r="L663">
        <v>270107</v>
      </c>
      <c r="M663" t="s">
        <v>13588</v>
      </c>
      <c r="N663">
        <v>270107006</v>
      </c>
      <c r="O663" t="s">
        <v>13613</v>
      </c>
      <c r="P663">
        <v>1484.8874163229427</v>
      </c>
      <c r="Q663">
        <v>923.01703896234346</v>
      </c>
      <c r="R663">
        <v>3467.8047279456937</v>
      </c>
    </row>
    <row r="664" spans="1:18" x14ac:dyDescent="0.25">
      <c r="A664">
        <v>7</v>
      </c>
      <c r="B664">
        <v>7301</v>
      </c>
      <c r="C664" t="s">
        <v>786</v>
      </c>
      <c r="D664" t="s">
        <v>1428</v>
      </c>
      <c r="E664">
        <v>5</v>
      </c>
      <c r="F664" t="s">
        <v>13856</v>
      </c>
      <c r="G664">
        <v>2</v>
      </c>
      <c r="H664" t="s">
        <v>13768</v>
      </c>
      <c r="I664">
        <v>3</v>
      </c>
      <c r="J664" t="s">
        <v>13804</v>
      </c>
      <c r="K664" t="s">
        <v>13853</v>
      </c>
      <c r="L664">
        <v>270107</v>
      </c>
      <c r="M664" t="s">
        <v>13588</v>
      </c>
      <c r="N664">
        <v>270107005</v>
      </c>
      <c r="O664" t="s">
        <v>13608</v>
      </c>
      <c r="P664">
        <v>33975.251876394621</v>
      </c>
      <c r="Q664">
        <v>22276.420894980856</v>
      </c>
      <c r="R664">
        <v>56854.328363732304</v>
      </c>
    </row>
    <row r="665" spans="1:18" x14ac:dyDescent="0.25">
      <c r="A665">
        <v>7</v>
      </c>
      <c r="B665">
        <v>7301</v>
      </c>
      <c r="C665" t="s">
        <v>786</v>
      </c>
      <c r="D665" t="s">
        <v>1428</v>
      </c>
      <c r="E665">
        <v>5</v>
      </c>
      <c r="F665" t="s">
        <v>13856</v>
      </c>
      <c r="G665">
        <v>2</v>
      </c>
      <c r="H665" t="s">
        <v>13768</v>
      </c>
      <c r="I665">
        <v>3</v>
      </c>
      <c r="J665" t="s">
        <v>13804</v>
      </c>
      <c r="K665" t="s">
        <v>13857</v>
      </c>
      <c r="L665">
        <v>270107</v>
      </c>
      <c r="M665" t="s">
        <v>13588</v>
      </c>
      <c r="N665">
        <v>270107005</v>
      </c>
      <c r="O665" t="s">
        <v>13608</v>
      </c>
      <c r="P665">
        <v>3656.7719250794507</v>
      </c>
      <c r="Q665">
        <v>0</v>
      </c>
      <c r="R665">
        <v>8739.6845650732448</v>
      </c>
    </row>
    <row r="666" spans="1:18" x14ac:dyDescent="0.25">
      <c r="A666">
        <v>7</v>
      </c>
      <c r="B666">
        <v>7304</v>
      </c>
      <c r="C666" t="s">
        <v>786</v>
      </c>
      <c r="D666" t="s">
        <v>1437</v>
      </c>
      <c r="E666">
        <v>1</v>
      </c>
      <c r="F666" t="s">
        <v>13850</v>
      </c>
      <c r="G666">
        <v>1</v>
      </c>
      <c r="H666" t="s">
        <v>8278</v>
      </c>
      <c r="I666">
        <v>1</v>
      </c>
      <c r="J666" t="s">
        <v>13799</v>
      </c>
      <c r="K666" t="s">
        <v>13851</v>
      </c>
      <c r="L666">
        <v>270107</v>
      </c>
      <c r="M666" t="s">
        <v>13588</v>
      </c>
      <c r="N666">
        <v>270107006</v>
      </c>
      <c r="O666" t="s">
        <v>13613</v>
      </c>
      <c r="P666">
        <v>38529.633072190503</v>
      </c>
      <c r="Q666">
        <v>59168.173662762645</v>
      </c>
      <c r="R666">
        <v>122311.17392800801</v>
      </c>
    </row>
    <row r="667" spans="1:18" x14ac:dyDescent="0.25">
      <c r="A667">
        <v>7</v>
      </c>
      <c r="B667">
        <v>7304</v>
      </c>
      <c r="C667" t="s">
        <v>786</v>
      </c>
      <c r="D667" t="s">
        <v>1437</v>
      </c>
      <c r="E667">
        <v>1</v>
      </c>
      <c r="F667" t="s">
        <v>13850</v>
      </c>
      <c r="G667">
        <v>1</v>
      </c>
      <c r="H667" t="s">
        <v>8278</v>
      </c>
      <c r="I667">
        <v>1</v>
      </c>
      <c r="J667" t="s">
        <v>13799</v>
      </c>
      <c r="K667" t="s">
        <v>13852</v>
      </c>
      <c r="L667">
        <v>270107</v>
      </c>
      <c r="M667" t="s">
        <v>13588</v>
      </c>
      <c r="N667">
        <v>270107006</v>
      </c>
      <c r="O667" t="s">
        <v>13613</v>
      </c>
      <c r="P667">
        <v>4589.9172310007525</v>
      </c>
      <c r="Q667">
        <v>13380.264017786165</v>
      </c>
      <c r="R667">
        <v>0</v>
      </c>
    </row>
    <row r="668" spans="1:18" x14ac:dyDescent="0.25">
      <c r="A668">
        <v>7</v>
      </c>
      <c r="B668">
        <v>7304</v>
      </c>
      <c r="C668" t="s">
        <v>786</v>
      </c>
      <c r="D668" t="s">
        <v>1437</v>
      </c>
      <c r="E668">
        <v>1</v>
      </c>
      <c r="F668" t="s">
        <v>13850</v>
      </c>
      <c r="G668">
        <v>2</v>
      </c>
      <c r="H668" t="s">
        <v>13768</v>
      </c>
      <c r="I668">
        <v>1</v>
      </c>
      <c r="J668" t="s">
        <v>13799</v>
      </c>
      <c r="K668" t="s">
        <v>13853</v>
      </c>
      <c r="L668">
        <v>270107</v>
      </c>
      <c r="M668" t="s">
        <v>13588</v>
      </c>
      <c r="N668">
        <v>270107006</v>
      </c>
      <c r="O668" t="s">
        <v>13613</v>
      </c>
      <c r="P668">
        <v>35639.357323064665</v>
      </c>
      <c r="Q668">
        <v>56505.343160665587</v>
      </c>
      <c r="R668">
        <v>109061.26719912501</v>
      </c>
    </row>
    <row r="669" spans="1:18" x14ac:dyDescent="0.25">
      <c r="A669">
        <v>7</v>
      </c>
      <c r="B669">
        <v>7304</v>
      </c>
      <c r="C669" t="s">
        <v>786</v>
      </c>
      <c r="D669" t="s">
        <v>1437</v>
      </c>
      <c r="E669">
        <v>1</v>
      </c>
      <c r="F669" t="s">
        <v>13850</v>
      </c>
      <c r="G669">
        <v>2</v>
      </c>
      <c r="H669" t="s">
        <v>13768</v>
      </c>
      <c r="I669">
        <v>1</v>
      </c>
      <c r="J669" t="s">
        <v>13799</v>
      </c>
      <c r="K669" t="s">
        <v>13857</v>
      </c>
      <c r="L669">
        <v>270107</v>
      </c>
      <c r="M669" t="s">
        <v>13588</v>
      </c>
      <c r="N669">
        <v>270107006</v>
      </c>
      <c r="O669" t="s">
        <v>13613</v>
      </c>
      <c r="P669">
        <v>7480.1929801265878</v>
      </c>
      <c r="Q669">
        <v>16043.094519883211</v>
      </c>
      <c r="R669">
        <v>13249.906728883003</v>
      </c>
    </row>
    <row r="670" spans="1:18" x14ac:dyDescent="0.25">
      <c r="A670">
        <v>7</v>
      </c>
      <c r="B670">
        <v>7304</v>
      </c>
      <c r="C670" t="s">
        <v>786</v>
      </c>
      <c r="D670" t="s">
        <v>1437</v>
      </c>
      <c r="E670">
        <v>2</v>
      </c>
      <c r="F670" t="s">
        <v>13854</v>
      </c>
      <c r="G670">
        <v>1</v>
      </c>
      <c r="H670" t="s">
        <v>8278</v>
      </c>
      <c r="I670">
        <v>1</v>
      </c>
      <c r="J670" t="s">
        <v>13799</v>
      </c>
      <c r="K670" t="s">
        <v>13851</v>
      </c>
      <c r="L670">
        <v>270107</v>
      </c>
      <c r="M670" t="s">
        <v>13588</v>
      </c>
      <c r="N670">
        <v>270107006</v>
      </c>
      <c r="O670" t="s">
        <v>13613</v>
      </c>
      <c r="P670">
        <v>38529.633072190503</v>
      </c>
      <c r="Q670">
        <v>65543.855183915584</v>
      </c>
      <c r="R670">
        <v>122311.17392800801</v>
      </c>
    </row>
    <row r="671" spans="1:18" x14ac:dyDescent="0.25">
      <c r="A671">
        <v>7</v>
      </c>
      <c r="B671">
        <v>7304</v>
      </c>
      <c r="C671" t="s">
        <v>786</v>
      </c>
      <c r="D671" t="s">
        <v>1437</v>
      </c>
      <c r="E671">
        <v>2</v>
      </c>
      <c r="F671" t="s">
        <v>13854</v>
      </c>
      <c r="G671">
        <v>1</v>
      </c>
      <c r="H671" t="s">
        <v>8278</v>
      </c>
      <c r="I671">
        <v>1</v>
      </c>
      <c r="J671" t="s">
        <v>13799</v>
      </c>
      <c r="K671" t="s">
        <v>13852</v>
      </c>
      <c r="L671">
        <v>270107</v>
      </c>
      <c r="M671" t="s">
        <v>13588</v>
      </c>
      <c r="N671">
        <v>270107006</v>
      </c>
      <c r="O671" t="s">
        <v>13613</v>
      </c>
      <c r="P671">
        <v>4589.9172310007525</v>
      </c>
      <c r="Q671">
        <v>7004.5824966332211</v>
      </c>
      <c r="R671">
        <v>0</v>
      </c>
    </row>
    <row r="672" spans="1:18" x14ac:dyDescent="0.25">
      <c r="A672">
        <v>7</v>
      </c>
      <c r="B672">
        <v>7304</v>
      </c>
      <c r="C672" t="s">
        <v>786</v>
      </c>
      <c r="D672" t="s">
        <v>1437</v>
      </c>
      <c r="E672">
        <v>3</v>
      </c>
      <c r="F672" t="s">
        <v>13855</v>
      </c>
      <c r="G672">
        <v>1</v>
      </c>
      <c r="H672" t="s">
        <v>8278</v>
      </c>
      <c r="I672">
        <v>1</v>
      </c>
      <c r="J672" t="s">
        <v>13799</v>
      </c>
      <c r="K672" t="s">
        <v>13851</v>
      </c>
      <c r="L672">
        <v>270107</v>
      </c>
      <c r="M672" t="s">
        <v>13588</v>
      </c>
      <c r="N672">
        <v>270107006</v>
      </c>
      <c r="O672" t="s">
        <v>13613</v>
      </c>
      <c r="P672">
        <v>38529.633072190503</v>
      </c>
      <c r="Q672">
        <v>59168.173662762645</v>
      </c>
      <c r="R672">
        <v>122311.17392800801</v>
      </c>
    </row>
    <row r="673" spans="1:18" x14ac:dyDescent="0.25">
      <c r="A673">
        <v>7</v>
      </c>
      <c r="B673">
        <v>7304</v>
      </c>
      <c r="C673" t="s">
        <v>786</v>
      </c>
      <c r="D673" t="s">
        <v>1437</v>
      </c>
      <c r="E673">
        <v>3</v>
      </c>
      <c r="F673" t="s">
        <v>13855</v>
      </c>
      <c r="G673">
        <v>1</v>
      </c>
      <c r="H673" t="s">
        <v>8278</v>
      </c>
      <c r="I673">
        <v>1</v>
      </c>
      <c r="J673" t="s">
        <v>13799</v>
      </c>
      <c r="K673" t="s">
        <v>13852</v>
      </c>
      <c r="L673">
        <v>270107</v>
      </c>
      <c r="M673" t="s">
        <v>13588</v>
      </c>
      <c r="N673">
        <v>270107006</v>
      </c>
      <c r="O673" t="s">
        <v>13613</v>
      </c>
      <c r="P673">
        <v>4589.9172310007525</v>
      </c>
      <c r="Q673">
        <v>13380.264017786165</v>
      </c>
      <c r="R673">
        <v>0</v>
      </c>
    </row>
    <row r="674" spans="1:18" x14ac:dyDescent="0.25">
      <c r="A674">
        <v>7</v>
      </c>
      <c r="B674">
        <v>7304</v>
      </c>
      <c r="C674" t="s">
        <v>786</v>
      </c>
      <c r="D674" t="s">
        <v>1437</v>
      </c>
      <c r="E674">
        <v>5</v>
      </c>
      <c r="F674" t="s">
        <v>13856</v>
      </c>
      <c r="G674">
        <v>2</v>
      </c>
      <c r="H674" t="s">
        <v>13768</v>
      </c>
      <c r="I674">
        <v>3</v>
      </c>
      <c r="J674" t="s">
        <v>13804</v>
      </c>
      <c r="K674" t="s">
        <v>13853</v>
      </c>
      <c r="L674">
        <v>270107</v>
      </c>
      <c r="M674" t="s">
        <v>13588</v>
      </c>
      <c r="N674">
        <v>270107005</v>
      </c>
      <c r="O674" t="s">
        <v>13608</v>
      </c>
      <c r="P674">
        <v>35922.630903377154</v>
      </c>
      <c r="Q674">
        <v>44969.27114746294</v>
      </c>
      <c r="R674">
        <v>107360.65388315781</v>
      </c>
    </row>
    <row r="675" spans="1:18" x14ac:dyDescent="0.25">
      <c r="A675">
        <v>7</v>
      </c>
      <c r="B675">
        <v>7304</v>
      </c>
      <c r="C675" t="s">
        <v>786</v>
      </c>
      <c r="D675" t="s">
        <v>1437</v>
      </c>
      <c r="E675">
        <v>5</v>
      </c>
      <c r="F675" t="s">
        <v>13856</v>
      </c>
      <c r="G675">
        <v>2</v>
      </c>
      <c r="H675" t="s">
        <v>13768</v>
      </c>
      <c r="I675">
        <v>3</v>
      </c>
      <c r="J675" t="s">
        <v>13804</v>
      </c>
      <c r="K675" t="s">
        <v>13857</v>
      </c>
      <c r="L675">
        <v>270107</v>
      </c>
      <c r="M675" t="s">
        <v>13588</v>
      </c>
      <c r="N675">
        <v>270107005</v>
      </c>
      <c r="O675" t="s">
        <v>13608</v>
      </c>
      <c r="P675">
        <v>5098.9244456247507</v>
      </c>
      <c r="Q675">
        <v>2170.8759972680891</v>
      </c>
      <c r="R675">
        <v>9029.8272291224985</v>
      </c>
    </row>
    <row r="676" spans="1:18" x14ac:dyDescent="0.25">
      <c r="A676">
        <v>7</v>
      </c>
      <c r="B676">
        <v>7306</v>
      </c>
      <c r="C676" t="s">
        <v>786</v>
      </c>
      <c r="D676" t="s">
        <v>1443</v>
      </c>
      <c r="E676">
        <v>1</v>
      </c>
      <c r="F676" t="s">
        <v>13850</v>
      </c>
      <c r="G676">
        <v>1</v>
      </c>
      <c r="H676" t="s">
        <v>8278</v>
      </c>
      <c r="I676">
        <v>1</v>
      </c>
      <c r="J676" t="s">
        <v>13799</v>
      </c>
      <c r="K676" t="s">
        <v>13851</v>
      </c>
      <c r="L676">
        <v>270107</v>
      </c>
      <c r="M676" t="s">
        <v>13588</v>
      </c>
      <c r="N676">
        <v>270107006</v>
      </c>
      <c r="O676" t="s">
        <v>13613</v>
      </c>
      <c r="P676">
        <v>0</v>
      </c>
      <c r="Q676">
        <v>57958.834995456869</v>
      </c>
      <c r="R676">
        <v>0</v>
      </c>
    </row>
    <row r="677" spans="1:18" x14ac:dyDescent="0.25">
      <c r="A677">
        <v>7</v>
      </c>
      <c r="B677">
        <v>7306</v>
      </c>
      <c r="C677" t="s">
        <v>786</v>
      </c>
      <c r="D677" t="s">
        <v>1443</v>
      </c>
      <c r="E677">
        <v>1</v>
      </c>
      <c r="F677" t="s">
        <v>13850</v>
      </c>
      <c r="G677">
        <v>1</v>
      </c>
      <c r="H677" t="s">
        <v>8278</v>
      </c>
      <c r="I677">
        <v>1</v>
      </c>
      <c r="J677" t="s">
        <v>13799</v>
      </c>
      <c r="K677" t="s">
        <v>13852</v>
      </c>
      <c r="L677">
        <v>270107</v>
      </c>
      <c r="M677" t="s">
        <v>13588</v>
      </c>
      <c r="N677">
        <v>270107006</v>
      </c>
      <c r="O677" t="s">
        <v>13613</v>
      </c>
      <c r="P677">
        <v>0</v>
      </c>
      <c r="Q677">
        <v>8234.7098055910355</v>
      </c>
      <c r="R677">
        <v>0</v>
      </c>
    </row>
    <row r="678" spans="1:18" x14ac:dyDescent="0.25">
      <c r="A678">
        <v>7</v>
      </c>
      <c r="B678">
        <v>7306</v>
      </c>
      <c r="C678" t="s">
        <v>786</v>
      </c>
      <c r="D678" t="s">
        <v>1443</v>
      </c>
      <c r="E678">
        <v>1</v>
      </c>
      <c r="F678" t="s">
        <v>13850</v>
      </c>
      <c r="G678">
        <v>2</v>
      </c>
      <c r="H678" t="s">
        <v>13768</v>
      </c>
      <c r="I678">
        <v>1</v>
      </c>
      <c r="J678" t="s">
        <v>13799</v>
      </c>
      <c r="K678" t="s">
        <v>13853</v>
      </c>
      <c r="L678">
        <v>270107</v>
      </c>
      <c r="M678" t="s">
        <v>13588</v>
      </c>
      <c r="N678">
        <v>270107006</v>
      </c>
      <c r="O678" t="s">
        <v>13613</v>
      </c>
      <c r="P678">
        <v>0</v>
      </c>
      <c r="Q678">
        <v>57958.834995456869</v>
      </c>
      <c r="R678">
        <v>0</v>
      </c>
    </row>
    <row r="679" spans="1:18" x14ac:dyDescent="0.25">
      <c r="A679">
        <v>7</v>
      </c>
      <c r="B679">
        <v>7306</v>
      </c>
      <c r="C679" t="s">
        <v>786</v>
      </c>
      <c r="D679" t="s">
        <v>1443</v>
      </c>
      <c r="E679">
        <v>1</v>
      </c>
      <c r="F679" t="s">
        <v>13850</v>
      </c>
      <c r="G679">
        <v>2</v>
      </c>
      <c r="H679" t="s">
        <v>13768</v>
      </c>
      <c r="I679">
        <v>1</v>
      </c>
      <c r="J679" t="s">
        <v>13799</v>
      </c>
      <c r="K679" t="s">
        <v>13857</v>
      </c>
      <c r="L679">
        <v>270107</v>
      </c>
      <c r="M679" t="s">
        <v>13588</v>
      </c>
      <c r="N679">
        <v>270107006</v>
      </c>
      <c r="O679" t="s">
        <v>13613</v>
      </c>
      <c r="P679">
        <v>0</v>
      </c>
      <c r="Q679">
        <v>8234.7098055910355</v>
      </c>
      <c r="R679">
        <v>0</v>
      </c>
    </row>
    <row r="680" spans="1:18" x14ac:dyDescent="0.25">
      <c r="A680">
        <v>7</v>
      </c>
      <c r="B680">
        <v>7306</v>
      </c>
      <c r="C680" t="s">
        <v>786</v>
      </c>
      <c r="D680" t="s">
        <v>1443</v>
      </c>
      <c r="E680">
        <v>2</v>
      </c>
      <c r="F680" t="s">
        <v>13854</v>
      </c>
      <c r="G680">
        <v>1</v>
      </c>
      <c r="H680" t="s">
        <v>8278</v>
      </c>
      <c r="I680">
        <v>1</v>
      </c>
      <c r="J680" t="s">
        <v>13799</v>
      </c>
      <c r="K680" t="s">
        <v>13851</v>
      </c>
      <c r="L680">
        <v>270107</v>
      </c>
      <c r="M680" t="s">
        <v>13588</v>
      </c>
      <c r="N680">
        <v>270107006</v>
      </c>
      <c r="O680" t="s">
        <v>13613</v>
      </c>
      <c r="P680">
        <v>0</v>
      </c>
      <c r="Q680">
        <v>57958.834995456869</v>
      </c>
      <c r="R680">
        <v>0</v>
      </c>
    </row>
    <row r="681" spans="1:18" x14ac:dyDescent="0.25">
      <c r="A681">
        <v>7</v>
      </c>
      <c r="B681">
        <v>7306</v>
      </c>
      <c r="C681" t="s">
        <v>786</v>
      </c>
      <c r="D681" t="s">
        <v>1443</v>
      </c>
      <c r="E681">
        <v>2</v>
      </c>
      <c r="F681" t="s">
        <v>13854</v>
      </c>
      <c r="G681">
        <v>1</v>
      </c>
      <c r="H681" t="s">
        <v>8278</v>
      </c>
      <c r="I681">
        <v>1</v>
      </c>
      <c r="J681" t="s">
        <v>13799</v>
      </c>
      <c r="K681" t="s">
        <v>13852</v>
      </c>
      <c r="L681">
        <v>270107</v>
      </c>
      <c r="M681" t="s">
        <v>13588</v>
      </c>
      <c r="N681">
        <v>270107006</v>
      </c>
      <c r="O681" t="s">
        <v>13613</v>
      </c>
      <c r="P681">
        <v>0</v>
      </c>
      <c r="Q681">
        <v>8234.7098055910355</v>
      </c>
      <c r="R681">
        <v>0</v>
      </c>
    </row>
    <row r="682" spans="1:18" x14ac:dyDescent="0.25">
      <c r="A682">
        <v>7</v>
      </c>
      <c r="B682">
        <v>7306</v>
      </c>
      <c r="C682" t="s">
        <v>786</v>
      </c>
      <c r="D682" t="s">
        <v>1443</v>
      </c>
      <c r="E682">
        <v>3</v>
      </c>
      <c r="F682" t="s">
        <v>13855</v>
      </c>
      <c r="G682">
        <v>1</v>
      </c>
      <c r="H682" t="s">
        <v>8278</v>
      </c>
      <c r="I682">
        <v>1</v>
      </c>
      <c r="J682" t="s">
        <v>13799</v>
      </c>
      <c r="K682" t="s">
        <v>13851</v>
      </c>
      <c r="L682">
        <v>270107</v>
      </c>
      <c r="M682" t="s">
        <v>13588</v>
      </c>
      <c r="N682">
        <v>270107006</v>
      </c>
      <c r="O682" t="s">
        <v>13613</v>
      </c>
      <c r="P682">
        <v>0</v>
      </c>
      <c r="Q682">
        <v>57958.834995456869</v>
      </c>
      <c r="R682">
        <v>0</v>
      </c>
    </row>
    <row r="683" spans="1:18" x14ac:dyDescent="0.25">
      <c r="A683">
        <v>7</v>
      </c>
      <c r="B683">
        <v>7306</v>
      </c>
      <c r="C683" t="s">
        <v>786</v>
      </c>
      <c r="D683" t="s">
        <v>1443</v>
      </c>
      <c r="E683">
        <v>3</v>
      </c>
      <c r="F683" t="s">
        <v>13855</v>
      </c>
      <c r="G683">
        <v>1</v>
      </c>
      <c r="H683" t="s">
        <v>8278</v>
      </c>
      <c r="I683">
        <v>1</v>
      </c>
      <c r="J683" t="s">
        <v>13799</v>
      </c>
      <c r="K683" t="s">
        <v>13852</v>
      </c>
      <c r="L683">
        <v>270107</v>
      </c>
      <c r="M683" t="s">
        <v>13588</v>
      </c>
      <c r="N683">
        <v>270107006</v>
      </c>
      <c r="O683" t="s">
        <v>13613</v>
      </c>
      <c r="P683">
        <v>0</v>
      </c>
      <c r="Q683">
        <v>8234.7098055910355</v>
      </c>
      <c r="R683">
        <v>0</v>
      </c>
    </row>
    <row r="684" spans="1:18" x14ac:dyDescent="0.25">
      <c r="A684">
        <v>7</v>
      </c>
      <c r="B684">
        <v>7306</v>
      </c>
      <c r="C684" t="s">
        <v>786</v>
      </c>
      <c r="D684" t="s">
        <v>1443</v>
      </c>
      <c r="E684">
        <v>5</v>
      </c>
      <c r="F684" t="s">
        <v>13856</v>
      </c>
      <c r="G684">
        <v>2</v>
      </c>
      <c r="H684" t="s">
        <v>13768</v>
      </c>
      <c r="I684">
        <v>3</v>
      </c>
      <c r="J684" t="s">
        <v>13804</v>
      </c>
      <c r="K684" t="s">
        <v>13853</v>
      </c>
      <c r="L684">
        <v>270107</v>
      </c>
      <c r="M684" t="s">
        <v>13588</v>
      </c>
      <c r="N684">
        <v>270107005</v>
      </c>
      <c r="O684" t="s">
        <v>13608</v>
      </c>
      <c r="P684">
        <v>0</v>
      </c>
      <c r="Q684">
        <v>37339.531306637953</v>
      </c>
      <c r="R684">
        <v>0</v>
      </c>
    </row>
    <row r="685" spans="1:18" x14ac:dyDescent="0.25">
      <c r="A685">
        <v>7</v>
      </c>
      <c r="B685">
        <v>7306</v>
      </c>
      <c r="C685" t="s">
        <v>786</v>
      </c>
      <c r="D685" t="s">
        <v>1443</v>
      </c>
      <c r="E685">
        <v>5</v>
      </c>
      <c r="F685" t="s">
        <v>13856</v>
      </c>
      <c r="G685">
        <v>2</v>
      </c>
      <c r="H685" t="s">
        <v>13768</v>
      </c>
      <c r="I685">
        <v>3</v>
      </c>
      <c r="J685" t="s">
        <v>13804</v>
      </c>
      <c r="K685" t="s">
        <v>13857</v>
      </c>
      <c r="L685">
        <v>270107</v>
      </c>
      <c r="M685" t="s">
        <v>13588</v>
      </c>
      <c r="N685">
        <v>270107005</v>
      </c>
      <c r="O685" t="s">
        <v>13608</v>
      </c>
      <c r="P685">
        <v>0</v>
      </c>
      <c r="Q685">
        <v>4768.5035986679559</v>
      </c>
      <c r="R685">
        <v>0</v>
      </c>
    </row>
    <row r="686" spans="1:18" x14ac:dyDescent="0.25">
      <c r="A686">
        <v>7</v>
      </c>
      <c r="B686">
        <v>7308</v>
      </c>
      <c r="C686" t="s">
        <v>786</v>
      </c>
      <c r="D686" t="s">
        <v>1449</v>
      </c>
      <c r="E686">
        <v>1</v>
      </c>
      <c r="F686" t="s">
        <v>13850</v>
      </c>
      <c r="G686">
        <v>1</v>
      </c>
      <c r="H686" t="s">
        <v>8278</v>
      </c>
      <c r="I686">
        <v>1</v>
      </c>
      <c r="J686" t="s">
        <v>13799</v>
      </c>
      <c r="K686" t="s">
        <v>13851</v>
      </c>
      <c r="L686">
        <v>270107</v>
      </c>
      <c r="M686" t="s">
        <v>13588</v>
      </c>
      <c r="N686">
        <v>270107006</v>
      </c>
      <c r="O686" t="s">
        <v>13613</v>
      </c>
      <c r="P686">
        <v>0</v>
      </c>
      <c r="Q686">
        <v>16633.366374020585</v>
      </c>
      <c r="R686">
        <v>0</v>
      </c>
    </row>
    <row r="687" spans="1:18" x14ac:dyDescent="0.25">
      <c r="A687">
        <v>7</v>
      </c>
      <c r="B687">
        <v>7308</v>
      </c>
      <c r="C687" t="s">
        <v>786</v>
      </c>
      <c r="D687" t="s">
        <v>1449</v>
      </c>
      <c r="E687">
        <v>1</v>
      </c>
      <c r="F687" t="s">
        <v>13850</v>
      </c>
      <c r="G687">
        <v>2</v>
      </c>
      <c r="H687" t="s">
        <v>13768</v>
      </c>
      <c r="I687">
        <v>1</v>
      </c>
      <c r="J687" t="s">
        <v>13799</v>
      </c>
      <c r="K687" t="s">
        <v>13853</v>
      </c>
      <c r="L687">
        <v>270107</v>
      </c>
      <c r="M687" t="s">
        <v>13588</v>
      </c>
      <c r="N687">
        <v>270107006</v>
      </c>
      <c r="O687" t="s">
        <v>13613</v>
      </c>
      <c r="P687">
        <v>0</v>
      </c>
      <c r="Q687">
        <v>16633.366374020585</v>
      </c>
      <c r="R687">
        <v>0</v>
      </c>
    </row>
    <row r="688" spans="1:18" x14ac:dyDescent="0.25">
      <c r="A688">
        <v>7</v>
      </c>
      <c r="B688">
        <v>7308</v>
      </c>
      <c r="C688" t="s">
        <v>786</v>
      </c>
      <c r="D688" t="s">
        <v>1449</v>
      </c>
      <c r="E688">
        <v>2</v>
      </c>
      <c r="F688" t="s">
        <v>13854</v>
      </c>
      <c r="G688">
        <v>1</v>
      </c>
      <c r="H688" t="s">
        <v>8278</v>
      </c>
      <c r="I688">
        <v>1</v>
      </c>
      <c r="J688" t="s">
        <v>13799</v>
      </c>
      <c r="K688" t="s">
        <v>13851</v>
      </c>
      <c r="L688">
        <v>270107</v>
      </c>
      <c r="M688" t="s">
        <v>13588</v>
      </c>
      <c r="N688">
        <v>270107006</v>
      </c>
      <c r="O688" t="s">
        <v>13613</v>
      </c>
      <c r="P688">
        <v>0</v>
      </c>
      <c r="Q688">
        <v>16633.366374020585</v>
      </c>
      <c r="R688">
        <v>0</v>
      </c>
    </row>
    <row r="689" spans="1:18" x14ac:dyDescent="0.25">
      <c r="A689">
        <v>7</v>
      </c>
      <c r="B689">
        <v>7308</v>
      </c>
      <c r="C689" t="s">
        <v>786</v>
      </c>
      <c r="D689" t="s">
        <v>1449</v>
      </c>
      <c r="E689">
        <v>3</v>
      </c>
      <c r="F689" t="s">
        <v>13855</v>
      </c>
      <c r="G689">
        <v>1</v>
      </c>
      <c r="H689" t="s">
        <v>8278</v>
      </c>
      <c r="I689">
        <v>1</v>
      </c>
      <c r="J689" t="s">
        <v>13799</v>
      </c>
      <c r="K689" t="s">
        <v>13851</v>
      </c>
      <c r="L689">
        <v>270107</v>
      </c>
      <c r="M689" t="s">
        <v>13588</v>
      </c>
      <c r="N689">
        <v>270107006</v>
      </c>
      <c r="O689" t="s">
        <v>13613</v>
      </c>
      <c r="P689">
        <v>0</v>
      </c>
      <c r="Q689">
        <v>16633.366374020585</v>
      </c>
      <c r="R689">
        <v>0</v>
      </c>
    </row>
    <row r="690" spans="1:18" x14ac:dyDescent="0.25">
      <c r="A690">
        <v>7</v>
      </c>
      <c r="B690">
        <v>7308</v>
      </c>
      <c r="C690" t="s">
        <v>786</v>
      </c>
      <c r="D690" t="s">
        <v>1449</v>
      </c>
      <c r="E690">
        <v>5</v>
      </c>
      <c r="F690" t="s">
        <v>13856</v>
      </c>
      <c r="G690">
        <v>2</v>
      </c>
      <c r="H690" t="s">
        <v>13768</v>
      </c>
      <c r="I690">
        <v>3</v>
      </c>
      <c r="J690" t="s">
        <v>13804</v>
      </c>
      <c r="K690" t="s">
        <v>13853</v>
      </c>
      <c r="L690">
        <v>270107</v>
      </c>
      <c r="M690" t="s">
        <v>13588</v>
      </c>
      <c r="N690">
        <v>270107005</v>
      </c>
      <c r="O690" t="s">
        <v>13608</v>
      </c>
      <c r="P690">
        <v>0</v>
      </c>
      <c r="Q690">
        <v>14137.55199049317</v>
      </c>
      <c r="R690">
        <v>0</v>
      </c>
    </row>
    <row r="691" spans="1:18" x14ac:dyDescent="0.25">
      <c r="A691">
        <v>7</v>
      </c>
      <c r="B691">
        <v>7309</v>
      </c>
      <c r="C691" t="s">
        <v>786</v>
      </c>
      <c r="D691" t="s">
        <v>1452</v>
      </c>
      <c r="E691">
        <v>1</v>
      </c>
      <c r="F691" t="s">
        <v>13850</v>
      </c>
      <c r="G691">
        <v>1</v>
      </c>
      <c r="H691" t="s">
        <v>8278</v>
      </c>
      <c r="I691">
        <v>1</v>
      </c>
      <c r="J691" t="s">
        <v>13799</v>
      </c>
      <c r="K691" t="s">
        <v>13851</v>
      </c>
      <c r="L691">
        <v>270107</v>
      </c>
      <c r="M691" t="s">
        <v>13588</v>
      </c>
      <c r="N691">
        <v>270107006</v>
      </c>
      <c r="O691" t="s">
        <v>13613</v>
      </c>
      <c r="P691">
        <v>0</v>
      </c>
      <c r="Q691">
        <v>245833.95008803884</v>
      </c>
      <c r="R691">
        <v>0</v>
      </c>
    </row>
    <row r="692" spans="1:18" x14ac:dyDescent="0.25">
      <c r="A692">
        <v>7</v>
      </c>
      <c r="B692">
        <v>7309</v>
      </c>
      <c r="C692" t="s">
        <v>786</v>
      </c>
      <c r="D692" t="s">
        <v>1452</v>
      </c>
      <c r="E692">
        <v>1</v>
      </c>
      <c r="F692" t="s">
        <v>13850</v>
      </c>
      <c r="G692">
        <v>2</v>
      </c>
      <c r="H692" t="s">
        <v>13768</v>
      </c>
      <c r="I692">
        <v>1</v>
      </c>
      <c r="J692" t="s">
        <v>13799</v>
      </c>
      <c r="K692" t="s">
        <v>13853</v>
      </c>
      <c r="L692">
        <v>270107</v>
      </c>
      <c r="M692" t="s">
        <v>13588</v>
      </c>
      <c r="N692">
        <v>270107006</v>
      </c>
      <c r="O692" t="s">
        <v>13613</v>
      </c>
      <c r="P692">
        <v>0</v>
      </c>
      <c r="Q692">
        <v>245833.95008803884</v>
      </c>
      <c r="R692">
        <v>0</v>
      </c>
    </row>
    <row r="693" spans="1:18" x14ac:dyDescent="0.25">
      <c r="A693">
        <v>7</v>
      </c>
      <c r="B693">
        <v>7309</v>
      </c>
      <c r="C693" t="s">
        <v>786</v>
      </c>
      <c r="D693" t="s">
        <v>1452</v>
      </c>
      <c r="E693">
        <v>2</v>
      </c>
      <c r="F693" t="s">
        <v>13854</v>
      </c>
      <c r="G693">
        <v>1</v>
      </c>
      <c r="H693" t="s">
        <v>8278</v>
      </c>
      <c r="I693">
        <v>1</v>
      </c>
      <c r="J693" t="s">
        <v>13799</v>
      </c>
      <c r="K693" t="s">
        <v>13851</v>
      </c>
      <c r="L693">
        <v>270107</v>
      </c>
      <c r="M693" t="s">
        <v>13588</v>
      </c>
      <c r="N693">
        <v>270107006</v>
      </c>
      <c r="O693" t="s">
        <v>13613</v>
      </c>
      <c r="P693">
        <v>0</v>
      </c>
      <c r="Q693">
        <v>245833.95008803884</v>
      </c>
      <c r="R693">
        <v>0</v>
      </c>
    </row>
    <row r="694" spans="1:18" x14ac:dyDescent="0.25">
      <c r="A694">
        <v>7</v>
      </c>
      <c r="B694">
        <v>7309</v>
      </c>
      <c r="C694" t="s">
        <v>786</v>
      </c>
      <c r="D694" t="s">
        <v>1452</v>
      </c>
      <c r="E694">
        <v>3</v>
      </c>
      <c r="F694" t="s">
        <v>13855</v>
      </c>
      <c r="G694">
        <v>1</v>
      </c>
      <c r="H694" t="s">
        <v>8278</v>
      </c>
      <c r="I694">
        <v>1</v>
      </c>
      <c r="J694" t="s">
        <v>13799</v>
      </c>
      <c r="K694" t="s">
        <v>13851</v>
      </c>
      <c r="L694">
        <v>270107</v>
      </c>
      <c r="M694" t="s">
        <v>13588</v>
      </c>
      <c r="N694">
        <v>270107006</v>
      </c>
      <c r="O694" t="s">
        <v>13613</v>
      </c>
      <c r="P694">
        <v>0</v>
      </c>
      <c r="Q694">
        <v>245833.95008803884</v>
      </c>
      <c r="R694">
        <v>0</v>
      </c>
    </row>
    <row r="695" spans="1:18" x14ac:dyDescent="0.25">
      <c r="A695">
        <v>7</v>
      </c>
      <c r="B695">
        <v>7309</v>
      </c>
      <c r="C695" t="s">
        <v>786</v>
      </c>
      <c r="D695" t="s">
        <v>1452</v>
      </c>
      <c r="E695">
        <v>5</v>
      </c>
      <c r="F695" t="s">
        <v>13856</v>
      </c>
      <c r="G695">
        <v>2</v>
      </c>
      <c r="H695" t="s">
        <v>13768</v>
      </c>
      <c r="I695">
        <v>3</v>
      </c>
      <c r="J695" t="s">
        <v>13804</v>
      </c>
      <c r="K695" t="s">
        <v>13853</v>
      </c>
      <c r="L695">
        <v>270107</v>
      </c>
      <c r="M695" t="s">
        <v>13588</v>
      </c>
      <c r="N695">
        <v>270107005</v>
      </c>
      <c r="O695" t="s">
        <v>13608</v>
      </c>
      <c r="P695">
        <v>0</v>
      </c>
      <c r="Q695">
        <v>175788.23667914711</v>
      </c>
      <c r="R695">
        <v>0</v>
      </c>
    </row>
    <row r="696" spans="1:18" x14ac:dyDescent="0.25">
      <c r="A696">
        <v>7</v>
      </c>
      <c r="B696">
        <v>7401</v>
      </c>
      <c r="C696" t="s">
        <v>786</v>
      </c>
      <c r="D696" t="s">
        <v>1455</v>
      </c>
      <c r="E696">
        <v>1</v>
      </c>
      <c r="F696" t="s">
        <v>13850</v>
      </c>
      <c r="G696">
        <v>1</v>
      </c>
      <c r="H696" t="s">
        <v>8278</v>
      </c>
      <c r="I696">
        <v>1</v>
      </c>
      <c r="J696" t="s">
        <v>13799</v>
      </c>
      <c r="K696" t="s">
        <v>13851</v>
      </c>
      <c r="L696">
        <v>270107</v>
      </c>
      <c r="M696" t="s">
        <v>13588</v>
      </c>
      <c r="N696">
        <v>270107006</v>
      </c>
      <c r="O696" t="s">
        <v>13613</v>
      </c>
      <c r="P696">
        <v>45146.333787894684</v>
      </c>
      <c r="Q696">
        <v>37206.952312408663</v>
      </c>
      <c r="R696">
        <v>61524.042785274301</v>
      </c>
    </row>
    <row r="697" spans="1:18" x14ac:dyDescent="0.25">
      <c r="A697">
        <v>7</v>
      </c>
      <c r="B697">
        <v>7401</v>
      </c>
      <c r="C697" t="s">
        <v>786</v>
      </c>
      <c r="D697" t="s">
        <v>1455</v>
      </c>
      <c r="E697">
        <v>1</v>
      </c>
      <c r="F697" t="s">
        <v>13850</v>
      </c>
      <c r="G697">
        <v>1</v>
      </c>
      <c r="H697" t="s">
        <v>8278</v>
      </c>
      <c r="I697">
        <v>1</v>
      </c>
      <c r="J697" t="s">
        <v>13799</v>
      </c>
      <c r="K697" t="s">
        <v>13852</v>
      </c>
      <c r="L697">
        <v>270107</v>
      </c>
      <c r="M697" t="s">
        <v>13588</v>
      </c>
      <c r="N697">
        <v>270107006</v>
      </c>
      <c r="O697" t="s">
        <v>13613</v>
      </c>
      <c r="P697">
        <v>4565.1945872233291</v>
      </c>
      <c r="Q697">
        <v>0</v>
      </c>
      <c r="R697">
        <v>1392.8743287201894</v>
      </c>
    </row>
    <row r="698" spans="1:18" x14ac:dyDescent="0.25">
      <c r="A698">
        <v>7</v>
      </c>
      <c r="B698">
        <v>7401</v>
      </c>
      <c r="C698" t="s">
        <v>786</v>
      </c>
      <c r="D698" t="s">
        <v>1455</v>
      </c>
      <c r="E698">
        <v>1</v>
      </c>
      <c r="F698" t="s">
        <v>13850</v>
      </c>
      <c r="G698">
        <v>2</v>
      </c>
      <c r="H698" t="s">
        <v>13768</v>
      </c>
      <c r="I698">
        <v>1</v>
      </c>
      <c r="J698" t="s">
        <v>13799</v>
      </c>
      <c r="K698" t="s">
        <v>13853</v>
      </c>
      <c r="L698">
        <v>270107</v>
      </c>
      <c r="M698" t="s">
        <v>13588</v>
      </c>
      <c r="N698">
        <v>270107006</v>
      </c>
      <c r="O698" t="s">
        <v>13613</v>
      </c>
      <c r="P698">
        <v>41170.670303157451</v>
      </c>
      <c r="Q698">
        <v>37206.952312408663</v>
      </c>
      <c r="R698">
        <v>61524.042785274301</v>
      </c>
    </row>
    <row r="699" spans="1:18" x14ac:dyDescent="0.25">
      <c r="A699">
        <v>7</v>
      </c>
      <c r="B699">
        <v>7401</v>
      </c>
      <c r="C699" t="s">
        <v>786</v>
      </c>
      <c r="D699" t="s">
        <v>1455</v>
      </c>
      <c r="E699">
        <v>1</v>
      </c>
      <c r="F699" t="s">
        <v>13850</v>
      </c>
      <c r="G699">
        <v>2</v>
      </c>
      <c r="H699" t="s">
        <v>13768</v>
      </c>
      <c r="I699">
        <v>1</v>
      </c>
      <c r="J699" t="s">
        <v>13799</v>
      </c>
      <c r="K699" t="s">
        <v>13857</v>
      </c>
      <c r="L699">
        <v>270107</v>
      </c>
      <c r="M699" t="s">
        <v>13588</v>
      </c>
      <c r="N699">
        <v>270107006</v>
      </c>
      <c r="O699" t="s">
        <v>13613</v>
      </c>
      <c r="P699">
        <v>8540.8580719605579</v>
      </c>
      <c r="Q699">
        <v>0</v>
      </c>
      <c r="R699">
        <v>1392.8743287201894</v>
      </c>
    </row>
    <row r="700" spans="1:18" x14ac:dyDescent="0.25">
      <c r="A700">
        <v>7</v>
      </c>
      <c r="B700">
        <v>7401</v>
      </c>
      <c r="C700" t="s">
        <v>786</v>
      </c>
      <c r="D700" t="s">
        <v>1455</v>
      </c>
      <c r="E700">
        <v>2</v>
      </c>
      <c r="F700" t="s">
        <v>13854</v>
      </c>
      <c r="G700">
        <v>1</v>
      </c>
      <c r="H700" t="s">
        <v>8278</v>
      </c>
      <c r="I700">
        <v>1</v>
      </c>
      <c r="J700" t="s">
        <v>13799</v>
      </c>
      <c r="K700" t="s">
        <v>13851</v>
      </c>
      <c r="L700">
        <v>270107</v>
      </c>
      <c r="M700" t="s">
        <v>13588</v>
      </c>
      <c r="N700">
        <v>270107006</v>
      </c>
      <c r="O700" t="s">
        <v>13613</v>
      </c>
      <c r="P700">
        <v>49711.52837511801</v>
      </c>
      <c r="Q700">
        <v>37206.952312408663</v>
      </c>
      <c r="R700">
        <v>61524.042785274301</v>
      </c>
    </row>
    <row r="701" spans="1:18" x14ac:dyDescent="0.25">
      <c r="A701">
        <v>7</v>
      </c>
      <c r="B701">
        <v>7401</v>
      </c>
      <c r="C701" t="s">
        <v>786</v>
      </c>
      <c r="D701" t="s">
        <v>1455</v>
      </c>
      <c r="E701">
        <v>2</v>
      </c>
      <c r="F701" t="s">
        <v>13854</v>
      </c>
      <c r="G701">
        <v>1</v>
      </c>
      <c r="H701" t="s">
        <v>8278</v>
      </c>
      <c r="I701">
        <v>1</v>
      </c>
      <c r="J701" t="s">
        <v>13799</v>
      </c>
      <c r="K701" t="s">
        <v>13852</v>
      </c>
      <c r="L701">
        <v>270107</v>
      </c>
      <c r="M701" t="s">
        <v>13588</v>
      </c>
      <c r="N701">
        <v>270107006</v>
      </c>
      <c r="O701" t="s">
        <v>13613</v>
      </c>
      <c r="P701">
        <v>0</v>
      </c>
      <c r="Q701">
        <v>0</v>
      </c>
      <c r="R701">
        <v>1392.8743287201894</v>
      </c>
    </row>
    <row r="702" spans="1:18" x14ac:dyDescent="0.25">
      <c r="A702">
        <v>7</v>
      </c>
      <c r="B702">
        <v>7401</v>
      </c>
      <c r="C702" t="s">
        <v>786</v>
      </c>
      <c r="D702" t="s">
        <v>1455</v>
      </c>
      <c r="E702">
        <v>3</v>
      </c>
      <c r="F702" t="s">
        <v>13855</v>
      </c>
      <c r="G702">
        <v>1</v>
      </c>
      <c r="H702" t="s">
        <v>8278</v>
      </c>
      <c r="I702">
        <v>1</v>
      </c>
      <c r="J702" t="s">
        <v>13799</v>
      </c>
      <c r="K702" t="s">
        <v>13851</v>
      </c>
      <c r="L702">
        <v>270107</v>
      </c>
      <c r="M702" t="s">
        <v>13588</v>
      </c>
      <c r="N702">
        <v>270107006</v>
      </c>
      <c r="O702" t="s">
        <v>13613</v>
      </c>
      <c r="P702">
        <v>45146.333787894684</v>
      </c>
      <c r="Q702">
        <v>37206.952312408663</v>
      </c>
      <c r="R702">
        <v>61524.042785274301</v>
      </c>
    </row>
    <row r="703" spans="1:18" x14ac:dyDescent="0.25">
      <c r="A703">
        <v>7</v>
      </c>
      <c r="B703">
        <v>7401</v>
      </c>
      <c r="C703" t="s">
        <v>786</v>
      </c>
      <c r="D703" t="s">
        <v>1455</v>
      </c>
      <c r="E703">
        <v>3</v>
      </c>
      <c r="F703" t="s">
        <v>13855</v>
      </c>
      <c r="G703">
        <v>1</v>
      </c>
      <c r="H703" t="s">
        <v>8278</v>
      </c>
      <c r="I703">
        <v>1</v>
      </c>
      <c r="J703" t="s">
        <v>13799</v>
      </c>
      <c r="K703" t="s">
        <v>13852</v>
      </c>
      <c r="L703">
        <v>270107</v>
      </c>
      <c r="M703" t="s">
        <v>13588</v>
      </c>
      <c r="N703">
        <v>270107006</v>
      </c>
      <c r="O703" t="s">
        <v>13613</v>
      </c>
      <c r="P703">
        <v>4565.1945872233291</v>
      </c>
      <c r="Q703">
        <v>0</v>
      </c>
      <c r="R703">
        <v>1392.8743287201894</v>
      </c>
    </row>
    <row r="704" spans="1:18" x14ac:dyDescent="0.25">
      <c r="A704">
        <v>7</v>
      </c>
      <c r="B704">
        <v>7401</v>
      </c>
      <c r="C704" t="s">
        <v>786</v>
      </c>
      <c r="D704" t="s">
        <v>1455</v>
      </c>
      <c r="E704">
        <v>5</v>
      </c>
      <c r="F704" t="s">
        <v>13856</v>
      </c>
      <c r="G704">
        <v>2</v>
      </c>
      <c r="H704" t="s">
        <v>13768</v>
      </c>
      <c r="I704">
        <v>3</v>
      </c>
      <c r="J704" t="s">
        <v>13804</v>
      </c>
      <c r="K704" t="s">
        <v>13853</v>
      </c>
      <c r="L704">
        <v>270107</v>
      </c>
      <c r="M704" t="s">
        <v>13588</v>
      </c>
      <c r="N704">
        <v>270107005</v>
      </c>
      <c r="O704" t="s">
        <v>13608</v>
      </c>
      <c r="P704">
        <v>32772.474562047624</v>
      </c>
      <c r="Q704">
        <v>18698.437168924473</v>
      </c>
      <c r="R704">
        <v>53538.011991292791</v>
      </c>
    </row>
    <row r="705" spans="1:18" x14ac:dyDescent="0.25">
      <c r="A705">
        <v>7</v>
      </c>
      <c r="B705">
        <v>7401</v>
      </c>
      <c r="C705" t="s">
        <v>786</v>
      </c>
      <c r="D705" t="s">
        <v>1455</v>
      </c>
      <c r="E705">
        <v>5</v>
      </c>
      <c r="F705" t="s">
        <v>13856</v>
      </c>
      <c r="G705">
        <v>2</v>
      </c>
      <c r="H705" t="s">
        <v>13768</v>
      </c>
      <c r="I705">
        <v>3</v>
      </c>
      <c r="J705" t="s">
        <v>13804</v>
      </c>
      <c r="K705" t="s">
        <v>13857</v>
      </c>
      <c r="L705">
        <v>270107</v>
      </c>
      <c r="M705" t="s">
        <v>13588</v>
      </c>
      <c r="N705">
        <v>270107005</v>
      </c>
      <c r="O705" t="s">
        <v>13608</v>
      </c>
      <c r="P705">
        <v>2611.9794398405538</v>
      </c>
      <c r="Q705">
        <v>1046.4979374447444</v>
      </c>
      <c r="R705">
        <v>1392.8743287201894</v>
      </c>
    </row>
    <row r="706" spans="1:18" x14ac:dyDescent="0.25">
      <c r="A706">
        <v>7</v>
      </c>
      <c r="B706">
        <v>7402</v>
      </c>
      <c r="C706" t="s">
        <v>786</v>
      </c>
      <c r="D706" t="s">
        <v>1458</v>
      </c>
      <c r="E706">
        <v>1</v>
      </c>
      <c r="F706" t="s">
        <v>13850</v>
      </c>
      <c r="G706">
        <v>1</v>
      </c>
      <c r="H706" t="s">
        <v>8278</v>
      </c>
      <c r="I706">
        <v>1</v>
      </c>
      <c r="J706" t="s">
        <v>13799</v>
      </c>
      <c r="K706" t="s">
        <v>13851</v>
      </c>
      <c r="L706">
        <v>270107</v>
      </c>
      <c r="M706" t="s">
        <v>13588</v>
      </c>
      <c r="N706">
        <v>270107006</v>
      </c>
      <c r="O706" t="s">
        <v>13613</v>
      </c>
      <c r="P706">
        <v>0</v>
      </c>
      <c r="Q706">
        <v>102892.72703613597</v>
      </c>
      <c r="R706">
        <v>0</v>
      </c>
    </row>
    <row r="707" spans="1:18" x14ac:dyDescent="0.25">
      <c r="A707">
        <v>7</v>
      </c>
      <c r="B707">
        <v>7402</v>
      </c>
      <c r="C707" t="s">
        <v>786</v>
      </c>
      <c r="D707" t="s">
        <v>1458</v>
      </c>
      <c r="E707">
        <v>1</v>
      </c>
      <c r="F707" t="s">
        <v>13850</v>
      </c>
      <c r="G707">
        <v>1</v>
      </c>
      <c r="H707" t="s">
        <v>8278</v>
      </c>
      <c r="I707">
        <v>1</v>
      </c>
      <c r="J707" t="s">
        <v>13799</v>
      </c>
      <c r="K707" t="s">
        <v>13852</v>
      </c>
      <c r="L707">
        <v>270107</v>
      </c>
      <c r="M707" t="s">
        <v>13588</v>
      </c>
      <c r="N707">
        <v>270107006</v>
      </c>
      <c r="O707" t="s">
        <v>13613</v>
      </c>
      <c r="P707">
        <v>0</v>
      </c>
      <c r="Q707">
        <v>4784.3443522207617</v>
      </c>
      <c r="R707">
        <v>0</v>
      </c>
    </row>
    <row r="708" spans="1:18" x14ac:dyDescent="0.25">
      <c r="A708">
        <v>7</v>
      </c>
      <c r="B708">
        <v>7402</v>
      </c>
      <c r="C708" t="s">
        <v>786</v>
      </c>
      <c r="D708" t="s">
        <v>1458</v>
      </c>
      <c r="E708">
        <v>1</v>
      </c>
      <c r="F708" t="s">
        <v>13850</v>
      </c>
      <c r="G708">
        <v>2</v>
      </c>
      <c r="H708" t="s">
        <v>13768</v>
      </c>
      <c r="I708">
        <v>1</v>
      </c>
      <c r="J708" t="s">
        <v>13799</v>
      </c>
      <c r="K708" t="s">
        <v>13853</v>
      </c>
      <c r="L708">
        <v>270107</v>
      </c>
      <c r="M708" t="s">
        <v>13588</v>
      </c>
      <c r="N708">
        <v>270107006</v>
      </c>
      <c r="O708" t="s">
        <v>13613</v>
      </c>
      <c r="P708">
        <v>0</v>
      </c>
      <c r="Q708">
        <v>88870.890623405736</v>
      </c>
      <c r="R708">
        <v>0</v>
      </c>
    </row>
    <row r="709" spans="1:18" x14ac:dyDescent="0.25">
      <c r="A709">
        <v>7</v>
      </c>
      <c r="B709">
        <v>7402</v>
      </c>
      <c r="C709" t="s">
        <v>786</v>
      </c>
      <c r="D709" t="s">
        <v>1458</v>
      </c>
      <c r="E709">
        <v>1</v>
      </c>
      <c r="F709" t="s">
        <v>13850</v>
      </c>
      <c r="G709">
        <v>2</v>
      </c>
      <c r="H709" t="s">
        <v>13768</v>
      </c>
      <c r="I709">
        <v>1</v>
      </c>
      <c r="J709" t="s">
        <v>13799</v>
      </c>
      <c r="K709" t="s">
        <v>13857</v>
      </c>
      <c r="L709">
        <v>270107</v>
      </c>
      <c r="M709" t="s">
        <v>13588</v>
      </c>
      <c r="N709">
        <v>270107006</v>
      </c>
      <c r="O709" t="s">
        <v>13613</v>
      </c>
      <c r="P709">
        <v>0</v>
      </c>
      <c r="Q709">
        <v>18806.180764950961</v>
      </c>
      <c r="R709">
        <v>0</v>
      </c>
    </row>
    <row r="710" spans="1:18" x14ac:dyDescent="0.25">
      <c r="A710">
        <v>7</v>
      </c>
      <c r="B710">
        <v>7402</v>
      </c>
      <c r="C710" t="s">
        <v>786</v>
      </c>
      <c r="D710" t="s">
        <v>1458</v>
      </c>
      <c r="E710">
        <v>2</v>
      </c>
      <c r="F710" t="s">
        <v>13854</v>
      </c>
      <c r="G710">
        <v>1</v>
      </c>
      <c r="H710" t="s">
        <v>8278</v>
      </c>
      <c r="I710">
        <v>1</v>
      </c>
      <c r="J710" t="s">
        <v>13799</v>
      </c>
      <c r="K710" t="s">
        <v>13851</v>
      </c>
      <c r="L710">
        <v>270107</v>
      </c>
      <c r="M710" t="s">
        <v>13588</v>
      </c>
      <c r="N710">
        <v>270107006</v>
      </c>
      <c r="O710" t="s">
        <v>13613</v>
      </c>
      <c r="P710">
        <v>0</v>
      </c>
      <c r="Q710">
        <v>102892.72703613597</v>
      </c>
      <c r="R710">
        <v>0</v>
      </c>
    </row>
    <row r="711" spans="1:18" x14ac:dyDescent="0.25">
      <c r="A711">
        <v>7</v>
      </c>
      <c r="B711">
        <v>7402</v>
      </c>
      <c r="C711" t="s">
        <v>786</v>
      </c>
      <c r="D711" t="s">
        <v>1458</v>
      </c>
      <c r="E711">
        <v>2</v>
      </c>
      <c r="F711" t="s">
        <v>13854</v>
      </c>
      <c r="G711">
        <v>1</v>
      </c>
      <c r="H711" t="s">
        <v>8278</v>
      </c>
      <c r="I711">
        <v>1</v>
      </c>
      <c r="J711" t="s">
        <v>13799</v>
      </c>
      <c r="K711" t="s">
        <v>13852</v>
      </c>
      <c r="L711">
        <v>270107</v>
      </c>
      <c r="M711" t="s">
        <v>13588</v>
      </c>
      <c r="N711">
        <v>270107006</v>
      </c>
      <c r="O711" t="s">
        <v>13613</v>
      </c>
      <c r="P711">
        <v>0</v>
      </c>
      <c r="Q711">
        <v>4784.3443522207617</v>
      </c>
      <c r="R711">
        <v>0</v>
      </c>
    </row>
    <row r="712" spans="1:18" x14ac:dyDescent="0.25">
      <c r="A712">
        <v>7</v>
      </c>
      <c r="B712">
        <v>7402</v>
      </c>
      <c r="C712" t="s">
        <v>786</v>
      </c>
      <c r="D712" t="s">
        <v>1458</v>
      </c>
      <c r="E712">
        <v>3</v>
      </c>
      <c r="F712" t="s">
        <v>13855</v>
      </c>
      <c r="G712">
        <v>1</v>
      </c>
      <c r="H712" t="s">
        <v>8278</v>
      </c>
      <c r="I712">
        <v>1</v>
      </c>
      <c r="J712" t="s">
        <v>13799</v>
      </c>
      <c r="K712" t="s">
        <v>13851</v>
      </c>
      <c r="L712">
        <v>270107</v>
      </c>
      <c r="M712" t="s">
        <v>13588</v>
      </c>
      <c r="N712">
        <v>270107006</v>
      </c>
      <c r="O712" t="s">
        <v>13613</v>
      </c>
      <c r="P712">
        <v>0</v>
      </c>
      <c r="Q712">
        <v>102892.72703613597</v>
      </c>
      <c r="R712">
        <v>0</v>
      </c>
    </row>
    <row r="713" spans="1:18" x14ac:dyDescent="0.25">
      <c r="A713">
        <v>7</v>
      </c>
      <c r="B713">
        <v>7402</v>
      </c>
      <c r="C713" t="s">
        <v>786</v>
      </c>
      <c r="D713" t="s">
        <v>1458</v>
      </c>
      <c r="E713">
        <v>3</v>
      </c>
      <c r="F713" t="s">
        <v>13855</v>
      </c>
      <c r="G713">
        <v>1</v>
      </c>
      <c r="H713" t="s">
        <v>8278</v>
      </c>
      <c r="I713">
        <v>1</v>
      </c>
      <c r="J713" t="s">
        <v>13799</v>
      </c>
      <c r="K713" t="s">
        <v>13852</v>
      </c>
      <c r="L713">
        <v>270107</v>
      </c>
      <c r="M713" t="s">
        <v>13588</v>
      </c>
      <c r="N713">
        <v>270107006</v>
      </c>
      <c r="O713" t="s">
        <v>13613</v>
      </c>
      <c r="P713">
        <v>0</v>
      </c>
      <c r="Q713">
        <v>4784.3443522207617</v>
      </c>
      <c r="R713">
        <v>0</v>
      </c>
    </row>
    <row r="714" spans="1:18" x14ac:dyDescent="0.25">
      <c r="A714">
        <v>7</v>
      </c>
      <c r="B714">
        <v>7402</v>
      </c>
      <c r="C714" t="s">
        <v>786</v>
      </c>
      <c r="D714" t="s">
        <v>1458</v>
      </c>
      <c r="E714">
        <v>5</v>
      </c>
      <c r="F714" t="s">
        <v>13856</v>
      </c>
      <c r="G714">
        <v>2</v>
      </c>
      <c r="H714" t="s">
        <v>13768</v>
      </c>
      <c r="I714">
        <v>3</v>
      </c>
      <c r="J714" t="s">
        <v>13804</v>
      </c>
      <c r="K714" t="s">
        <v>13853</v>
      </c>
      <c r="L714">
        <v>270107</v>
      </c>
      <c r="M714" t="s">
        <v>13588</v>
      </c>
      <c r="N714">
        <v>270107005</v>
      </c>
      <c r="O714" t="s">
        <v>13608</v>
      </c>
      <c r="P714">
        <v>0</v>
      </c>
      <c r="Q714">
        <v>81096.048866790807</v>
      </c>
      <c r="R714">
        <v>0</v>
      </c>
    </row>
    <row r="715" spans="1:18" x14ac:dyDescent="0.25">
      <c r="A715">
        <v>7</v>
      </c>
      <c r="B715">
        <v>7403</v>
      </c>
      <c r="C715" t="s">
        <v>786</v>
      </c>
      <c r="D715" t="s">
        <v>1461</v>
      </c>
      <c r="E715">
        <v>1</v>
      </c>
      <c r="F715" t="s">
        <v>13850</v>
      </c>
      <c r="G715">
        <v>1</v>
      </c>
      <c r="H715" t="s">
        <v>8278</v>
      </c>
      <c r="I715">
        <v>1</v>
      </c>
      <c r="J715" t="s">
        <v>13799</v>
      </c>
      <c r="K715" t="s">
        <v>13851</v>
      </c>
      <c r="L715">
        <v>270107</v>
      </c>
      <c r="M715" t="s">
        <v>13588</v>
      </c>
      <c r="N715">
        <v>270107006</v>
      </c>
      <c r="O715" t="s">
        <v>13613</v>
      </c>
      <c r="P715">
        <v>0</v>
      </c>
      <c r="Q715">
        <v>11038.209225748207</v>
      </c>
      <c r="R715">
        <v>0</v>
      </c>
    </row>
    <row r="716" spans="1:18" x14ac:dyDescent="0.25">
      <c r="A716">
        <v>7</v>
      </c>
      <c r="B716">
        <v>7403</v>
      </c>
      <c r="C716" t="s">
        <v>786</v>
      </c>
      <c r="D716" t="s">
        <v>1461</v>
      </c>
      <c r="E716">
        <v>1</v>
      </c>
      <c r="F716" t="s">
        <v>13850</v>
      </c>
      <c r="G716">
        <v>2</v>
      </c>
      <c r="H716" t="s">
        <v>13768</v>
      </c>
      <c r="I716">
        <v>1</v>
      </c>
      <c r="J716" t="s">
        <v>13799</v>
      </c>
      <c r="K716" t="s">
        <v>13853</v>
      </c>
      <c r="L716">
        <v>270107</v>
      </c>
      <c r="M716" t="s">
        <v>13588</v>
      </c>
      <c r="N716">
        <v>270107006</v>
      </c>
      <c r="O716" t="s">
        <v>13613</v>
      </c>
      <c r="P716">
        <v>0</v>
      </c>
      <c r="Q716">
        <v>11038.209225748207</v>
      </c>
      <c r="R716">
        <v>0</v>
      </c>
    </row>
    <row r="717" spans="1:18" x14ac:dyDescent="0.25">
      <c r="A717">
        <v>7</v>
      </c>
      <c r="B717">
        <v>7403</v>
      </c>
      <c r="C717" t="s">
        <v>786</v>
      </c>
      <c r="D717" t="s">
        <v>1461</v>
      </c>
      <c r="E717">
        <v>2</v>
      </c>
      <c r="F717" t="s">
        <v>13854</v>
      </c>
      <c r="G717">
        <v>1</v>
      </c>
      <c r="H717" t="s">
        <v>8278</v>
      </c>
      <c r="I717">
        <v>1</v>
      </c>
      <c r="J717" t="s">
        <v>13799</v>
      </c>
      <c r="K717" t="s">
        <v>13851</v>
      </c>
      <c r="L717">
        <v>270107</v>
      </c>
      <c r="M717" t="s">
        <v>13588</v>
      </c>
      <c r="N717">
        <v>270107006</v>
      </c>
      <c r="O717" t="s">
        <v>13613</v>
      </c>
      <c r="P717">
        <v>0</v>
      </c>
      <c r="Q717">
        <v>11038.209225748207</v>
      </c>
      <c r="R717">
        <v>0</v>
      </c>
    </row>
    <row r="718" spans="1:18" x14ac:dyDescent="0.25">
      <c r="A718">
        <v>7</v>
      </c>
      <c r="B718">
        <v>7403</v>
      </c>
      <c r="C718" t="s">
        <v>786</v>
      </c>
      <c r="D718" t="s">
        <v>1461</v>
      </c>
      <c r="E718">
        <v>3</v>
      </c>
      <c r="F718" t="s">
        <v>13855</v>
      </c>
      <c r="G718">
        <v>1</v>
      </c>
      <c r="H718" t="s">
        <v>8278</v>
      </c>
      <c r="I718">
        <v>1</v>
      </c>
      <c r="J718" t="s">
        <v>13799</v>
      </c>
      <c r="K718" t="s">
        <v>13851</v>
      </c>
      <c r="L718">
        <v>270107</v>
      </c>
      <c r="M718" t="s">
        <v>13588</v>
      </c>
      <c r="N718">
        <v>270107006</v>
      </c>
      <c r="O718" t="s">
        <v>13613</v>
      </c>
      <c r="P718">
        <v>0</v>
      </c>
      <c r="Q718">
        <v>11038.209225748207</v>
      </c>
      <c r="R718">
        <v>0</v>
      </c>
    </row>
    <row r="719" spans="1:18" x14ac:dyDescent="0.25">
      <c r="A719">
        <v>7</v>
      </c>
      <c r="B719">
        <v>7403</v>
      </c>
      <c r="C719" t="s">
        <v>786</v>
      </c>
      <c r="D719" t="s">
        <v>1461</v>
      </c>
      <c r="E719">
        <v>5</v>
      </c>
      <c r="F719" t="s">
        <v>13856</v>
      </c>
      <c r="G719">
        <v>2</v>
      </c>
      <c r="H719" t="s">
        <v>13768</v>
      </c>
      <c r="I719">
        <v>3</v>
      </c>
      <c r="J719" t="s">
        <v>13804</v>
      </c>
      <c r="K719" t="s">
        <v>13853</v>
      </c>
      <c r="L719">
        <v>270107</v>
      </c>
      <c r="M719" t="s">
        <v>13588</v>
      </c>
      <c r="N719">
        <v>270107005</v>
      </c>
      <c r="O719" t="s">
        <v>13608</v>
      </c>
      <c r="P719">
        <v>0</v>
      </c>
      <c r="Q719">
        <v>6367.8254396990378</v>
      </c>
      <c r="R719">
        <v>0</v>
      </c>
    </row>
    <row r="720" spans="1:18" x14ac:dyDescent="0.25">
      <c r="A720">
        <v>7</v>
      </c>
      <c r="B720">
        <v>7404</v>
      </c>
      <c r="C720" t="s">
        <v>786</v>
      </c>
      <c r="D720" t="s">
        <v>1464</v>
      </c>
      <c r="E720">
        <v>1</v>
      </c>
      <c r="F720" t="s">
        <v>13850</v>
      </c>
      <c r="G720">
        <v>1</v>
      </c>
      <c r="H720" t="s">
        <v>8278</v>
      </c>
      <c r="I720">
        <v>1</v>
      </c>
      <c r="J720" t="s">
        <v>13799</v>
      </c>
      <c r="K720" t="s">
        <v>13851</v>
      </c>
      <c r="L720">
        <v>270107</v>
      </c>
      <c r="M720" t="s">
        <v>13588</v>
      </c>
      <c r="N720">
        <v>270107006</v>
      </c>
      <c r="O720" t="s">
        <v>13613</v>
      </c>
      <c r="P720">
        <v>41390.384433739491</v>
      </c>
      <c r="Q720">
        <v>64604.257037993717</v>
      </c>
      <c r="R720">
        <v>29023.701995035419</v>
      </c>
    </row>
    <row r="721" spans="1:18" x14ac:dyDescent="0.25">
      <c r="A721">
        <v>7</v>
      </c>
      <c r="B721">
        <v>7404</v>
      </c>
      <c r="C721" t="s">
        <v>786</v>
      </c>
      <c r="D721" t="s">
        <v>1464</v>
      </c>
      <c r="E721">
        <v>1</v>
      </c>
      <c r="F721" t="s">
        <v>13850</v>
      </c>
      <c r="G721">
        <v>2</v>
      </c>
      <c r="H721" t="s">
        <v>13768</v>
      </c>
      <c r="I721">
        <v>1</v>
      </c>
      <c r="J721" t="s">
        <v>13799</v>
      </c>
      <c r="K721" t="s">
        <v>13853</v>
      </c>
      <c r="L721">
        <v>270107</v>
      </c>
      <c r="M721" t="s">
        <v>13588</v>
      </c>
      <c r="N721">
        <v>270107006</v>
      </c>
      <c r="O721" t="s">
        <v>13613</v>
      </c>
      <c r="P721">
        <v>41390.384433739491</v>
      </c>
      <c r="Q721">
        <v>64604.257037993717</v>
      </c>
      <c r="R721">
        <v>27321.209116652022</v>
      </c>
    </row>
    <row r="722" spans="1:18" x14ac:dyDescent="0.25">
      <c r="A722">
        <v>7</v>
      </c>
      <c r="B722">
        <v>7404</v>
      </c>
      <c r="C722" t="s">
        <v>786</v>
      </c>
      <c r="D722" t="s">
        <v>1464</v>
      </c>
      <c r="E722">
        <v>1</v>
      </c>
      <c r="F722" t="s">
        <v>13850</v>
      </c>
      <c r="G722">
        <v>2</v>
      </c>
      <c r="H722" t="s">
        <v>13768</v>
      </c>
      <c r="I722">
        <v>1</v>
      </c>
      <c r="J722" t="s">
        <v>13799</v>
      </c>
      <c r="K722" t="s">
        <v>13857</v>
      </c>
      <c r="L722">
        <v>270107</v>
      </c>
      <c r="M722" t="s">
        <v>13588</v>
      </c>
      <c r="N722">
        <v>270107006</v>
      </c>
      <c r="O722" t="s">
        <v>13613</v>
      </c>
      <c r="P722">
        <v>0</v>
      </c>
      <c r="Q722">
        <v>0</v>
      </c>
      <c r="R722">
        <v>1702.4928783833982</v>
      </c>
    </row>
    <row r="723" spans="1:18" x14ac:dyDescent="0.25">
      <c r="A723">
        <v>7</v>
      </c>
      <c r="B723">
        <v>7404</v>
      </c>
      <c r="C723" t="s">
        <v>786</v>
      </c>
      <c r="D723" t="s">
        <v>1464</v>
      </c>
      <c r="E723">
        <v>2</v>
      </c>
      <c r="F723" t="s">
        <v>13854</v>
      </c>
      <c r="G723">
        <v>1</v>
      </c>
      <c r="H723" t="s">
        <v>8278</v>
      </c>
      <c r="I723">
        <v>1</v>
      </c>
      <c r="J723" t="s">
        <v>13799</v>
      </c>
      <c r="K723" t="s">
        <v>13851</v>
      </c>
      <c r="L723">
        <v>270107</v>
      </c>
      <c r="M723" t="s">
        <v>13588</v>
      </c>
      <c r="N723">
        <v>270107006</v>
      </c>
      <c r="O723" t="s">
        <v>13613</v>
      </c>
      <c r="P723">
        <v>41390.384433739491</v>
      </c>
      <c r="Q723">
        <v>64604.257037993717</v>
      </c>
      <c r="R723">
        <v>29023.701995035419</v>
      </c>
    </row>
    <row r="724" spans="1:18" x14ac:dyDescent="0.25">
      <c r="A724">
        <v>7</v>
      </c>
      <c r="B724">
        <v>7404</v>
      </c>
      <c r="C724" t="s">
        <v>786</v>
      </c>
      <c r="D724" t="s">
        <v>1464</v>
      </c>
      <c r="E724">
        <v>3</v>
      </c>
      <c r="F724" t="s">
        <v>13855</v>
      </c>
      <c r="G724">
        <v>1</v>
      </c>
      <c r="H724" t="s">
        <v>8278</v>
      </c>
      <c r="I724">
        <v>1</v>
      </c>
      <c r="J724" t="s">
        <v>13799</v>
      </c>
      <c r="K724" t="s">
        <v>13851</v>
      </c>
      <c r="L724">
        <v>270107</v>
      </c>
      <c r="M724" t="s">
        <v>13588</v>
      </c>
      <c r="N724">
        <v>270107006</v>
      </c>
      <c r="O724" t="s">
        <v>13613</v>
      </c>
      <c r="P724">
        <v>41390.384433739491</v>
      </c>
      <c r="Q724">
        <v>64604.257037993717</v>
      </c>
      <c r="R724">
        <v>29023.701995035419</v>
      </c>
    </row>
    <row r="725" spans="1:18" x14ac:dyDescent="0.25">
      <c r="A725">
        <v>7</v>
      </c>
      <c r="B725">
        <v>7404</v>
      </c>
      <c r="C725" t="s">
        <v>786</v>
      </c>
      <c r="D725" t="s">
        <v>1464</v>
      </c>
      <c r="E725">
        <v>5</v>
      </c>
      <c r="F725" t="s">
        <v>13856</v>
      </c>
      <c r="G725">
        <v>2</v>
      </c>
      <c r="H725" t="s">
        <v>13768</v>
      </c>
      <c r="I725">
        <v>3</v>
      </c>
      <c r="J725" t="s">
        <v>13804</v>
      </c>
      <c r="K725" t="s">
        <v>13853</v>
      </c>
      <c r="L725">
        <v>270107</v>
      </c>
      <c r="M725" t="s">
        <v>13588</v>
      </c>
      <c r="N725">
        <v>270107005</v>
      </c>
      <c r="O725" t="s">
        <v>13608</v>
      </c>
      <c r="P725">
        <v>23056.578823084914</v>
      </c>
      <c r="Q725">
        <v>43010.846538584097</v>
      </c>
      <c r="R725">
        <v>27321.209116652022</v>
      </c>
    </row>
    <row r="726" spans="1:18" x14ac:dyDescent="0.25">
      <c r="A726">
        <v>7</v>
      </c>
      <c r="B726">
        <v>7404</v>
      </c>
      <c r="C726" t="s">
        <v>786</v>
      </c>
      <c r="D726" t="s">
        <v>1464</v>
      </c>
      <c r="E726">
        <v>5</v>
      </c>
      <c r="F726" t="s">
        <v>13856</v>
      </c>
      <c r="G726">
        <v>2</v>
      </c>
      <c r="H726" t="s">
        <v>13768</v>
      </c>
      <c r="I726">
        <v>3</v>
      </c>
      <c r="J726" t="s">
        <v>13804</v>
      </c>
      <c r="K726" t="s">
        <v>13857</v>
      </c>
      <c r="L726">
        <v>270107</v>
      </c>
      <c r="M726" t="s">
        <v>13588</v>
      </c>
      <c r="N726">
        <v>270107005</v>
      </c>
      <c r="O726" t="s">
        <v>13608</v>
      </c>
      <c r="P726">
        <v>1369.6042316047983</v>
      </c>
      <c r="Q726">
        <v>0</v>
      </c>
      <c r="R726">
        <v>1702.4928783833982</v>
      </c>
    </row>
    <row r="727" spans="1:18" x14ac:dyDescent="0.25">
      <c r="A727">
        <v>7</v>
      </c>
      <c r="B727">
        <v>7405</v>
      </c>
      <c r="C727" t="s">
        <v>786</v>
      </c>
      <c r="D727" t="s">
        <v>1467</v>
      </c>
      <c r="E727">
        <v>1</v>
      </c>
      <c r="F727" t="s">
        <v>13850</v>
      </c>
      <c r="G727">
        <v>1</v>
      </c>
      <c r="H727" t="s">
        <v>8278</v>
      </c>
      <c r="I727">
        <v>1</v>
      </c>
      <c r="J727" t="s">
        <v>13799</v>
      </c>
      <c r="K727" t="s">
        <v>13851</v>
      </c>
      <c r="L727">
        <v>270107</v>
      </c>
      <c r="M727" t="s">
        <v>13588</v>
      </c>
      <c r="N727">
        <v>270107006</v>
      </c>
      <c r="O727" t="s">
        <v>13613</v>
      </c>
      <c r="P727">
        <v>0</v>
      </c>
      <c r="Q727">
        <v>21200.46905332285</v>
      </c>
      <c r="R727">
        <v>0</v>
      </c>
    </row>
    <row r="728" spans="1:18" x14ac:dyDescent="0.25">
      <c r="A728">
        <v>7</v>
      </c>
      <c r="B728">
        <v>7405</v>
      </c>
      <c r="C728" t="s">
        <v>786</v>
      </c>
      <c r="D728" t="s">
        <v>1467</v>
      </c>
      <c r="E728">
        <v>1</v>
      </c>
      <c r="F728" t="s">
        <v>13850</v>
      </c>
      <c r="G728">
        <v>2</v>
      </c>
      <c r="H728" t="s">
        <v>13768</v>
      </c>
      <c r="I728">
        <v>1</v>
      </c>
      <c r="J728" t="s">
        <v>13799</v>
      </c>
      <c r="K728" t="s">
        <v>13853</v>
      </c>
      <c r="L728">
        <v>270107</v>
      </c>
      <c r="M728" t="s">
        <v>13588</v>
      </c>
      <c r="N728">
        <v>270107006</v>
      </c>
      <c r="O728" t="s">
        <v>13613</v>
      </c>
      <c r="P728">
        <v>0</v>
      </c>
      <c r="Q728">
        <v>21200.46905332285</v>
      </c>
      <c r="R728">
        <v>0</v>
      </c>
    </row>
    <row r="729" spans="1:18" x14ac:dyDescent="0.25">
      <c r="A729">
        <v>7</v>
      </c>
      <c r="B729">
        <v>7405</v>
      </c>
      <c r="C729" t="s">
        <v>786</v>
      </c>
      <c r="D729" t="s">
        <v>1467</v>
      </c>
      <c r="E729">
        <v>2</v>
      </c>
      <c r="F729" t="s">
        <v>13854</v>
      </c>
      <c r="G729">
        <v>1</v>
      </c>
      <c r="H729" t="s">
        <v>8278</v>
      </c>
      <c r="I729">
        <v>1</v>
      </c>
      <c r="J729" t="s">
        <v>13799</v>
      </c>
      <c r="K729" t="s">
        <v>13851</v>
      </c>
      <c r="L729">
        <v>270107</v>
      </c>
      <c r="M729" t="s">
        <v>13588</v>
      </c>
      <c r="N729">
        <v>270107006</v>
      </c>
      <c r="O729" t="s">
        <v>13613</v>
      </c>
      <c r="P729">
        <v>0</v>
      </c>
      <c r="Q729">
        <v>21200.46905332285</v>
      </c>
      <c r="R729">
        <v>0</v>
      </c>
    </row>
    <row r="730" spans="1:18" x14ac:dyDescent="0.25">
      <c r="A730">
        <v>7</v>
      </c>
      <c r="B730">
        <v>7405</v>
      </c>
      <c r="C730" t="s">
        <v>786</v>
      </c>
      <c r="D730" t="s">
        <v>1467</v>
      </c>
      <c r="E730">
        <v>3</v>
      </c>
      <c r="F730" t="s">
        <v>13855</v>
      </c>
      <c r="G730">
        <v>1</v>
      </c>
      <c r="H730" t="s">
        <v>8278</v>
      </c>
      <c r="I730">
        <v>1</v>
      </c>
      <c r="J730" t="s">
        <v>13799</v>
      </c>
      <c r="K730" t="s">
        <v>13851</v>
      </c>
      <c r="L730">
        <v>270107</v>
      </c>
      <c r="M730" t="s">
        <v>13588</v>
      </c>
      <c r="N730">
        <v>270107006</v>
      </c>
      <c r="O730" t="s">
        <v>13613</v>
      </c>
      <c r="P730">
        <v>0</v>
      </c>
      <c r="Q730">
        <v>21200.46905332285</v>
      </c>
      <c r="R730">
        <v>0</v>
      </c>
    </row>
    <row r="731" spans="1:18" x14ac:dyDescent="0.25">
      <c r="A731">
        <v>7</v>
      </c>
      <c r="B731">
        <v>7405</v>
      </c>
      <c r="C731" t="s">
        <v>786</v>
      </c>
      <c r="D731" t="s">
        <v>1467</v>
      </c>
      <c r="E731">
        <v>5</v>
      </c>
      <c r="F731" t="s">
        <v>13856</v>
      </c>
      <c r="G731">
        <v>2</v>
      </c>
      <c r="H731" t="s">
        <v>13768</v>
      </c>
      <c r="I731">
        <v>3</v>
      </c>
      <c r="J731" t="s">
        <v>13804</v>
      </c>
      <c r="K731" t="s">
        <v>13853</v>
      </c>
      <c r="L731">
        <v>270107</v>
      </c>
      <c r="M731" t="s">
        <v>13588</v>
      </c>
      <c r="N731">
        <v>270107005</v>
      </c>
      <c r="O731" t="s">
        <v>13608</v>
      </c>
      <c r="P731">
        <v>0</v>
      </c>
      <c r="Q731">
        <v>6221.922008856297</v>
      </c>
      <c r="R731">
        <v>0</v>
      </c>
    </row>
    <row r="732" spans="1:18" x14ac:dyDescent="0.25">
      <c r="A732">
        <v>7</v>
      </c>
      <c r="B732">
        <v>7406</v>
      </c>
      <c r="C732" t="s">
        <v>786</v>
      </c>
      <c r="D732" t="s">
        <v>1470</v>
      </c>
      <c r="E732">
        <v>1</v>
      </c>
      <c r="F732" t="s">
        <v>13850</v>
      </c>
      <c r="G732">
        <v>1</v>
      </c>
      <c r="H732" t="s">
        <v>8278</v>
      </c>
      <c r="I732">
        <v>1</v>
      </c>
      <c r="J732" t="s">
        <v>13799</v>
      </c>
      <c r="K732" t="s">
        <v>13851</v>
      </c>
      <c r="L732">
        <v>270107</v>
      </c>
      <c r="M732" t="s">
        <v>13588</v>
      </c>
      <c r="N732">
        <v>270107006</v>
      </c>
      <c r="O732" t="s">
        <v>13613</v>
      </c>
      <c r="P732">
        <v>32987.743267583362</v>
      </c>
      <c r="Q732">
        <v>63617.240866630767</v>
      </c>
      <c r="R732">
        <v>20936.92769339685</v>
      </c>
    </row>
    <row r="733" spans="1:18" x14ac:dyDescent="0.25">
      <c r="A733">
        <v>7</v>
      </c>
      <c r="B733">
        <v>7406</v>
      </c>
      <c r="C733" t="s">
        <v>786</v>
      </c>
      <c r="D733" t="s">
        <v>1470</v>
      </c>
      <c r="E733">
        <v>1</v>
      </c>
      <c r="F733" t="s">
        <v>13850</v>
      </c>
      <c r="G733">
        <v>2</v>
      </c>
      <c r="H733" t="s">
        <v>13768</v>
      </c>
      <c r="I733">
        <v>1</v>
      </c>
      <c r="J733" t="s">
        <v>13799</v>
      </c>
      <c r="K733" t="s">
        <v>13853</v>
      </c>
      <c r="L733">
        <v>270107</v>
      </c>
      <c r="M733" t="s">
        <v>13588</v>
      </c>
      <c r="N733">
        <v>270107006</v>
      </c>
      <c r="O733" t="s">
        <v>13613</v>
      </c>
      <c r="P733">
        <v>27707.24421209858</v>
      </c>
      <c r="Q733">
        <v>63617.240866630767</v>
      </c>
      <c r="R733">
        <v>20936.92769339685</v>
      </c>
    </row>
    <row r="734" spans="1:18" x14ac:dyDescent="0.25">
      <c r="A734">
        <v>7</v>
      </c>
      <c r="B734">
        <v>7406</v>
      </c>
      <c r="C734" t="s">
        <v>786</v>
      </c>
      <c r="D734" t="s">
        <v>1470</v>
      </c>
      <c r="E734">
        <v>1</v>
      </c>
      <c r="F734" t="s">
        <v>13850</v>
      </c>
      <c r="G734">
        <v>2</v>
      </c>
      <c r="H734" t="s">
        <v>13768</v>
      </c>
      <c r="I734">
        <v>1</v>
      </c>
      <c r="J734" t="s">
        <v>13799</v>
      </c>
      <c r="K734" t="s">
        <v>13857</v>
      </c>
      <c r="L734">
        <v>270107</v>
      </c>
      <c r="M734" t="s">
        <v>13588</v>
      </c>
      <c r="N734">
        <v>270107006</v>
      </c>
      <c r="O734" t="s">
        <v>13613</v>
      </c>
      <c r="P734">
        <v>5280.4990554847782</v>
      </c>
      <c r="Q734">
        <v>0</v>
      </c>
      <c r="R734">
        <v>0</v>
      </c>
    </row>
    <row r="735" spans="1:18" x14ac:dyDescent="0.25">
      <c r="A735">
        <v>7</v>
      </c>
      <c r="B735">
        <v>7406</v>
      </c>
      <c r="C735" t="s">
        <v>786</v>
      </c>
      <c r="D735" t="s">
        <v>1470</v>
      </c>
      <c r="E735">
        <v>2</v>
      </c>
      <c r="F735" t="s">
        <v>13854</v>
      </c>
      <c r="G735">
        <v>1</v>
      </c>
      <c r="H735" t="s">
        <v>8278</v>
      </c>
      <c r="I735">
        <v>1</v>
      </c>
      <c r="J735" t="s">
        <v>13799</v>
      </c>
      <c r="K735" t="s">
        <v>13851</v>
      </c>
      <c r="L735">
        <v>270107</v>
      </c>
      <c r="M735" t="s">
        <v>13588</v>
      </c>
      <c r="N735">
        <v>270107006</v>
      </c>
      <c r="O735" t="s">
        <v>13613</v>
      </c>
      <c r="P735">
        <v>32987.743267583362</v>
      </c>
      <c r="Q735">
        <v>63617.240866630767</v>
      </c>
      <c r="R735">
        <v>20936.92769339685</v>
      </c>
    </row>
    <row r="736" spans="1:18" x14ac:dyDescent="0.25">
      <c r="A736">
        <v>7</v>
      </c>
      <c r="B736">
        <v>7406</v>
      </c>
      <c r="C736" t="s">
        <v>786</v>
      </c>
      <c r="D736" t="s">
        <v>1470</v>
      </c>
      <c r="E736">
        <v>3</v>
      </c>
      <c r="F736" t="s">
        <v>13855</v>
      </c>
      <c r="G736">
        <v>1</v>
      </c>
      <c r="H736" t="s">
        <v>8278</v>
      </c>
      <c r="I736">
        <v>1</v>
      </c>
      <c r="J736" t="s">
        <v>13799</v>
      </c>
      <c r="K736" t="s">
        <v>13851</v>
      </c>
      <c r="L736">
        <v>270107</v>
      </c>
      <c r="M736" t="s">
        <v>13588</v>
      </c>
      <c r="N736">
        <v>270107006</v>
      </c>
      <c r="O736" t="s">
        <v>13613</v>
      </c>
      <c r="P736">
        <v>32987.743267583362</v>
      </c>
      <c r="Q736">
        <v>63617.240866630767</v>
      </c>
      <c r="R736">
        <v>20936.92769339685</v>
      </c>
    </row>
    <row r="737" spans="1:18" x14ac:dyDescent="0.25">
      <c r="A737">
        <v>7</v>
      </c>
      <c r="B737">
        <v>7406</v>
      </c>
      <c r="C737" t="s">
        <v>786</v>
      </c>
      <c r="D737" t="s">
        <v>1470</v>
      </c>
      <c r="E737">
        <v>5</v>
      </c>
      <c r="F737" t="s">
        <v>13856</v>
      </c>
      <c r="G737">
        <v>2</v>
      </c>
      <c r="H737" t="s">
        <v>13768</v>
      </c>
      <c r="I737">
        <v>3</v>
      </c>
      <c r="J737" t="s">
        <v>13804</v>
      </c>
      <c r="K737" t="s">
        <v>13853</v>
      </c>
      <c r="L737">
        <v>270107</v>
      </c>
      <c r="M737" t="s">
        <v>13588</v>
      </c>
      <c r="N737">
        <v>270107005</v>
      </c>
      <c r="O737" t="s">
        <v>13608</v>
      </c>
      <c r="P737">
        <v>15929.359047577209</v>
      </c>
      <c r="Q737">
        <v>29635.943639706944</v>
      </c>
      <c r="R737">
        <v>19403.929296413749</v>
      </c>
    </row>
    <row r="738" spans="1:18" x14ac:dyDescent="0.25">
      <c r="A738">
        <v>7</v>
      </c>
      <c r="B738">
        <v>7406</v>
      </c>
      <c r="C738" t="s">
        <v>786</v>
      </c>
      <c r="D738" t="s">
        <v>1470</v>
      </c>
      <c r="E738">
        <v>5</v>
      </c>
      <c r="F738" t="s">
        <v>13856</v>
      </c>
      <c r="G738">
        <v>2</v>
      </c>
      <c r="H738" t="s">
        <v>13768</v>
      </c>
      <c r="I738">
        <v>3</v>
      </c>
      <c r="J738" t="s">
        <v>13804</v>
      </c>
      <c r="K738" t="s">
        <v>13857</v>
      </c>
      <c r="L738">
        <v>270107</v>
      </c>
      <c r="M738" t="s">
        <v>13588</v>
      </c>
      <c r="N738">
        <v>270107005</v>
      </c>
      <c r="O738" t="s">
        <v>13608</v>
      </c>
      <c r="P738">
        <v>4098.7567543821115</v>
      </c>
      <c r="Q738">
        <v>0</v>
      </c>
      <c r="R738">
        <v>1532.9983969831035</v>
      </c>
    </row>
    <row r="739" spans="1:18" x14ac:dyDescent="0.25">
      <c r="A739">
        <v>8</v>
      </c>
      <c r="B739">
        <v>8101</v>
      </c>
      <c r="C739" t="s">
        <v>768</v>
      </c>
      <c r="D739" t="s">
        <v>1479</v>
      </c>
      <c r="E739">
        <v>1</v>
      </c>
      <c r="F739" t="s">
        <v>13850</v>
      </c>
      <c r="G739">
        <v>1</v>
      </c>
      <c r="H739" t="s">
        <v>8278</v>
      </c>
      <c r="I739">
        <v>1</v>
      </c>
      <c r="J739" t="s">
        <v>13799</v>
      </c>
      <c r="K739" t="s">
        <v>13851</v>
      </c>
      <c r="L739">
        <v>270107</v>
      </c>
      <c r="M739" t="s">
        <v>13588</v>
      </c>
      <c r="N739">
        <v>270107006</v>
      </c>
      <c r="O739" t="s">
        <v>13613</v>
      </c>
      <c r="P739">
        <v>60535.317112623845</v>
      </c>
      <c r="Q739">
        <v>72734.255671241655</v>
      </c>
      <c r="R739">
        <v>52919.243787193976</v>
      </c>
    </row>
    <row r="740" spans="1:18" x14ac:dyDescent="0.25">
      <c r="A740">
        <v>8</v>
      </c>
      <c r="B740">
        <v>8101</v>
      </c>
      <c r="C740" t="s">
        <v>768</v>
      </c>
      <c r="D740" t="s">
        <v>1479</v>
      </c>
      <c r="E740">
        <v>1</v>
      </c>
      <c r="F740" t="s">
        <v>13850</v>
      </c>
      <c r="G740">
        <v>1</v>
      </c>
      <c r="H740" t="s">
        <v>8278</v>
      </c>
      <c r="I740">
        <v>1</v>
      </c>
      <c r="J740" t="s">
        <v>13799</v>
      </c>
      <c r="K740" t="s">
        <v>13852</v>
      </c>
      <c r="L740">
        <v>270107</v>
      </c>
      <c r="M740" t="s">
        <v>13588</v>
      </c>
      <c r="N740">
        <v>270107006</v>
      </c>
      <c r="O740" t="s">
        <v>13613</v>
      </c>
      <c r="P740">
        <v>4218.3392869178406</v>
      </c>
      <c r="Q740">
        <v>0</v>
      </c>
      <c r="R740">
        <v>1976.1236093173507</v>
      </c>
    </row>
    <row r="741" spans="1:18" x14ac:dyDescent="0.25">
      <c r="A741">
        <v>8</v>
      </c>
      <c r="B741">
        <v>8101</v>
      </c>
      <c r="C741" t="s">
        <v>768</v>
      </c>
      <c r="D741" t="s">
        <v>1479</v>
      </c>
      <c r="E741">
        <v>1</v>
      </c>
      <c r="F741" t="s">
        <v>13850</v>
      </c>
      <c r="G741">
        <v>2</v>
      </c>
      <c r="H741" t="s">
        <v>13768</v>
      </c>
      <c r="I741">
        <v>1</v>
      </c>
      <c r="J741" t="s">
        <v>13799</v>
      </c>
      <c r="K741" t="s">
        <v>13853</v>
      </c>
      <c r="L741">
        <v>270107</v>
      </c>
      <c r="M741" t="s">
        <v>13588</v>
      </c>
      <c r="N741">
        <v>270107006</v>
      </c>
      <c r="O741" t="s">
        <v>13613</v>
      </c>
      <c r="P741">
        <v>55609.287591831235</v>
      </c>
      <c r="Q741">
        <v>63879.461608614096</v>
      </c>
      <c r="R741">
        <v>45769.516537852622</v>
      </c>
    </row>
    <row r="742" spans="1:18" x14ac:dyDescent="0.25">
      <c r="A742">
        <v>8</v>
      </c>
      <c r="B742">
        <v>8101</v>
      </c>
      <c r="C742" t="s">
        <v>768</v>
      </c>
      <c r="D742" t="s">
        <v>1479</v>
      </c>
      <c r="E742">
        <v>1</v>
      </c>
      <c r="F742" t="s">
        <v>13850</v>
      </c>
      <c r="G742">
        <v>2</v>
      </c>
      <c r="H742" t="s">
        <v>13768</v>
      </c>
      <c r="I742">
        <v>1</v>
      </c>
      <c r="J742" t="s">
        <v>13799</v>
      </c>
      <c r="K742" t="s">
        <v>13857</v>
      </c>
      <c r="L742">
        <v>270107</v>
      </c>
      <c r="M742" t="s">
        <v>13588</v>
      </c>
      <c r="N742">
        <v>270107006</v>
      </c>
      <c r="O742" t="s">
        <v>13613</v>
      </c>
      <c r="P742">
        <v>9144.3688077104543</v>
      </c>
      <c r="Q742">
        <v>8854.794062627534</v>
      </c>
      <c r="R742">
        <v>9125.8508586587104</v>
      </c>
    </row>
    <row r="743" spans="1:18" x14ac:dyDescent="0.25">
      <c r="A743">
        <v>8</v>
      </c>
      <c r="B743">
        <v>8101</v>
      </c>
      <c r="C743" t="s">
        <v>768</v>
      </c>
      <c r="D743" t="s">
        <v>1479</v>
      </c>
      <c r="E743">
        <v>2</v>
      </c>
      <c r="F743" t="s">
        <v>13854</v>
      </c>
      <c r="G743">
        <v>1</v>
      </c>
      <c r="H743" t="s">
        <v>8278</v>
      </c>
      <c r="I743">
        <v>1</v>
      </c>
      <c r="J743" t="s">
        <v>13799</v>
      </c>
      <c r="K743" t="s">
        <v>13851</v>
      </c>
      <c r="L743">
        <v>270107</v>
      </c>
      <c r="M743" t="s">
        <v>13588</v>
      </c>
      <c r="N743">
        <v>270107006</v>
      </c>
      <c r="O743" t="s">
        <v>13613</v>
      </c>
      <c r="P743">
        <v>62367.729325335313</v>
      </c>
      <c r="Q743">
        <v>72734.255671241655</v>
      </c>
      <c r="R743">
        <v>53646.005186675422</v>
      </c>
    </row>
    <row r="744" spans="1:18" x14ac:dyDescent="0.25">
      <c r="A744">
        <v>8</v>
      </c>
      <c r="B744">
        <v>8101</v>
      </c>
      <c r="C744" t="s">
        <v>768</v>
      </c>
      <c r="D744" t="s">
        <v>1479</v>
      </c>
      <c r="E744">
        <v>2</v>
      </c>
      <c r="F744" t="s">
        <v>13854</v>
      </c>
      <c r="G744">
        <v>1</v>
      </c>
      <c r="H744" t="s">
        <v>8278</v>
      </c>
      <c r="I744">
        <v>1</v>
      </c>
      <c r="J744" t="s">
        <v>13799</v>
      </c>
      <c r="K744" t="s">
        <v>13852</v>
      </c>
      <c r="L744">
        <v>270107</v>
      </c>
      <c r="M744" t="s">
        <v>13588</v>
      </c>
      <c r="N744">
        <v>270107006</v>
      </c>
      <c r="O744" t="s">
        <v>13613</v>
      </c>
      <c r="P744">
        <v>2385.9270742063759</v>
      </c>
      <c r="Q744">
        <v>0</v>
      </c>
      <c r="R744">
        <v>1249.3622098359033</v>
      </c>
    </row>
    <row r="745" spans="1:18" x14ac:dyDescent="0.25">
      <c r="A745">
        <v>8</v>
      </c>
      <c r="B745">
        <v>8101</v>
      </c>
      <c r="C745" t="s">
        <v>768</v>
      </c>
      <c r="D745" t="s">
        <v>1479</v>
      </c>
      <c r="E745">
        <v>3</v>
      </c>
      <c r="F745" t="s">
        <v>13855</v>
      </c>
      <c r="G745">
        <v>1</v>
      </c>
      <c r="H745" t="s">
        <v>8278</v>
      </c>
      <c r="I745">
        <v>1</v>
      </c>
      <c r="J745" t="s">
        <v>13799</v>
      </c>
      <c r="K745" t="s">
        <v>13851</v>
      </c>
      <c r="L745">
        <v>270107</v>
      </c>
      <c r="M745" t="s">
        <v>13588</v>
      </c>
      <c r="N745">
        <v>270107006</v>
      </c>
      <c r="O745" t="s">
        <v>13613</v>
      </c>
      <c r="P745">
        <v>61815.899440587717</v>
      </c>
      <c r="Q745">
        <v>72734.255671241655</v>
      </c>
      <c r="R745">
        <v>52919.243787193976</v>
      </c>
    </row>
    <row r="746" spans="1:18" x14ac:dyDescent="0.25">
      <c r="A746">
        <v>8</v>
      </c>
      <c r="B746">
        <v>8101</v>
      </c>
      <c r="C746" t="s">
        <v>768</v>
      </c>
      <c r="D746" t="s">
        <v>1479</v>
      </c>
      <c r="E746">
        <v>3</v>
      </c>
      <c r="F746" t="s">
        <v>13855</v>
      </c>
      <c r="G746">
        <v>1</v>
      </c>
      <c r="H746" t="s">
        <v>8278</v>
      </c>
      <c r="I746">
        <v>1</v>
      </c>
      <c r="J746" t="s">
        <v>13799</v>
      </c>
      <c r="K746" t="s">
        <v>13852</v>
      </c>
      <c r="L746">
        <v>270107</v>
      </c>
      <c r="M746" t="s">
        <v>13588</v>
      </c>
      <c r="N746">
        <v>270107006</v>
      </c>
      <c r="O746" t="s">
        <v>13613</v>
      </c>
      <c r="P746">
        <v>2937.7569589539667</v>
      </c>
      <c r="Q746">
        <v>0</v>
      </c>
      <c r="R746">
        <v>1976.1236093173507</v>
      </c>
    </row>
    <row r="747" spans="1:18" x14ac:dyDescent="0.25">
      <c r="A747">
        <v>8</v>
      </c>
      <c r="B747">
        <v>8101</v>
      </c>
      <c r="C747" t="s">
        <v>768</v>
      </c>
      <c r="D747" t="s">
        <v>1479</v>
      </c>
      <c r="E747">
        <v>5</v>
      </c>
      <c r="F747" t="s">
        <v>13856</v>
      </c>
      <c r="G747">
        <v>2</v>
      </c>
      <c r="H747" t="s">
        <v>13768</v>
      </c>
      <c r="I747">
        <v>3</v>
      </c>
      <c r="J747" t="s">
        <v>13804</v>
      </c>
      <c r="K747" t="s">
        <v>13853</v>
      </c>
      <c r="L747">
        <v>270107</v>
      </c>
      <c r="M747" t="s">
        <v>13588</v>
      </c>
      <c r="N747">
        <v>270107005</v>
      </c>
      <c r="O747" t="s">
        <v>13608</v>
      </c>
      <c r="P747">
        <v>45891.184201658019</v>
      </c>
      <c r="Q747">
        <v>41435.972701491592</v>
      </c>
      <c r="R747">
        <v>47080.131618851083</v>
      </c>
    </row>
    <row r="748" spans="1:18" x14ac:dyDescent="0.25">
      <c r="A748">
        <v>8</v>
      </c>
      <c r="B748">
        <v>8101</v>
      </c>
      <c r="C748" t="s">
        <v>768</v>
      </c>
      <c r="D748" t="s">
        <v>1479</v>
      </c>
      <c r="E748">
        <v>5</v>
      </c>
      <c r="F748" t="s">
        <v>13856</v>
      </c>
      <c r="G748">
        <v>2</v>
      </c>
      <c r="H748" t="s">
        <v>13768</v>
      </c>
      <c r="I748">
        <v>3</v>
      </c>
      <c r="J748" t="s">
        <v>13804</v>
      </c>
      <c r="K748" t="s">
        <v>13857</v>
      </c>
      <c r="L748">
        <v>270107</v>
      </c>
      <c r="M748" t="s">
        <v>13588</v>
      </c>
      <c r="N748">
        <v>270107005</v>
      </c>
      <c r="O748" t="s">
        <v>13608</v>
      </c>
      <c r="P748">
        <v>8621.1835276673173</v>
      </c>
      <c r="Q748">
        <v>4831.9600685096884</v>
      </c>
      <c r="R748">
        <v>7088.4743781788029</v>
      </c>
    </row>
    <row r="749" spans="1:18" x14ac:dyDescent="0.25">
      <c r="A749">
        <v>8</v>
      </c>
      <c r="B749">
        <v>8102</v>
      </c>
      <c r="C749" t="s">
        <v>768</v>
      </c>
      <c r="D749" t="s">
        <v>1482</v>
      </c>
      <c r="E749">
        <v>1</v>
      </c>
      <c r="F749" t="s">
        <v>13850</v>
      </c>
      <c r="G749">
        <v>1</v>
      </c>
      <c r="H749" t="s">
        <v>8278</v>
      </c>
      <c r="I749">
        <v>1</v>
      </c>
      <c r="J749" t="s">
        <v>13799</v>
      </c>
      <c r="K749" t="s">
        <v>13851</v>
      </c>
      <c r="L749">
        <v>270107</v>
      </c>
      <c r="M749" t="s">
        <v>13588</v>
      </c>
      <c r="N749">
        <v>270107006</v>
      </c>
      <c r="O749" t="s">
        <v>13613</v>
      </c>
      <c r="P749">
        <v>52996.144326772512</v>
      </c>
      <c r="Q749">
        <v>27065.793363849985</v>
      </c>
      <c r="R749">
        <v>85375.585047696091</v>
      </c>
    </row>
    <row r="750" spans="1:18" x14ac:dyDescent="0.25">
      <c r="A750">
        <v>8</v>
      </c>
      <c r="B750">
        <v>8102</v>
      </c>
      <c r="C750" t="s">
        <v>768</v>
      </c>
      <c r="D750" t="s">
        <v>1482</v>
      </c>
      <c r="E750">
        <v>1</v>
      </c>
      <c r="F750" t="s">
        <v>13850</v>
      </c>
      <c r="G750">
        <v>1</v>
      </c>
      <c r="H750" t="s">
        <v>8278</v>
      </c>
      <c r="I750">
        <v>1</v>
      </c>
      <c r="J750" t="s">
        <v>13799</v>
      </c>
      <c r="K750" t="s">
        <v>13852</v>
      </c>
      <c r="L750">
        <v>270107</v>
      </c>
      <c r="M750" t="s">
        <v>13588</v>
      </c>
      <c r="N750">
        <v>270107006</v>
      </c>
      <c r="O750" t="s">
        <v>13613</v>
      </c>
      <c r="P750">
        <v>0</v>
      </c>
      <c r="Q750">
        <v>7824.9690112123835</v>
      </c>
      <c r="R750">
        <v>6817.7388980685519</v>
      </c>
    </row>
    <row r="751" spans="1:18" x14ac:dyDescent="0.25">
      <c r="A751">
        <v>8</v>
      </c>
      <c r="B751">
        <v>8102</v>
      </c>
      <c r="C751" t="s">
        <v>768</v>
      </c>
      <c r="D751" t="s">
        <v>1482</v>
      </c>
      <c r="E751">
        <v>1</v>
      </c>
      <c r="F751" t="s">
        <v>13850</v>
      </c>
      <c r="G751">
        <v>2</v>
      </c>
      <c r="H751" t="s">
        <v>13768</v>
      </c>
      <c r="I751">
        <v>1</v>
      </c>
      <c r="J751" t="s">
        <v>13799</v>
      </c>
      <c r="K751" t="s">
        <v>13853</v>
      </c>
      <c r="L751">
        <v>270107</v>
      </c>
      <c r="M751" t="s">
        <v>13588</v>
      </c>
      <c r="N751">
        <v>270107006</v>
      </c>
      <c r="O751" t="s">
        <v>13613</v>
      </c>
      <c r="P751">
        <v>28693.617092923407</v>
      </c>
      <c r="Q751">
        <v>16787.102153194963</v>
      </c>
      <c r="R751">
        <v>76391.628106909295</v>
      </c>
    </row>
    <row r="752" spans="1:18" x14ac:dyDescent="0.25">
      <c r="A752">
        <v>8</v>
      </c>
      <c r="B752">
        <v>8102</v>
      </c>
      <c r="C752" t="s">
        <v>768</v>
      </c>
      <c r="D752" t="s">
        <v>1482</v>
      </c>
      <c r="E752">
        <v>1</v>
      </c>
      <c r="F752" t="s">
        <v>13850</v>
      </c>
      <c r="G752">
        <v>2</v>
      </c>
      <c r="H752" t="s">
        <v>13768</v>
      </c>
      <c r="I752">
        <v>1</v>
      </c>
      <c r="J752" t="s">
        <v>13799</v>
      </c>
      <c r="K752" t="s">
        <v>13857</v>
      </c>
      <c r="L752">
        <v>270107</v>
      </c>
      <c r="M752" t="s">
        <v>13588</v>
      </c>
      <c r="N752">
        <v>270107006</v>
      </c>
      <c r="O752" t="s">
        <v>13613</v>
      </c>
      <c r="P752">
        <v>24302.527233849109</v>
      </c>
      <c r="Q752">
        <v>18103.660221867409</v>
      </c>
      <c r="R752">
        <v>15801.695838855367</v>
      </c>
    </row>
    <row r="753" spans="1:18" x14ac:dyDescent="0.25">
      <c r="A753">
        <v>8</v>
      </c>
      <c r="B753">
        <v>8102</v>
      </c>
      <c r="C753" t="s">
        <v>768</v>
      </c>
      <c r="D753" t="s">
        <v>1482</v>
      </c>
      <c r="E753">
        <v>2</v>
      </c>
      <c r="F753" t="s">
        <v>13854</v>
      </c>
      <c r="G753">
        <v>1</v>
      </c>
      <c r="H753" t="s">
        <v>8278</v>
      </c>
      <c r="I753">
        <v>1</v>
      </c>
      <c r="J753" t="s">
        <v>13799</v>
      </c>
      <c r="K753" t="s">
        <v>13851</v>
      </c>
      <c r="L753">
        <v>270107</v>
      </c>
      <c r="M753" t="s">
        <v>13588</v>
      </c>
      <c r="N753">
        <v>270107006</v>
      </c>
      <c r="O753" t="s">
        <v>13613</v>
      </c>
      <c r="P753">
        <v>52996.144326772512</v>
      </c>
      <c r="Q753">
        <v>28638.704045208044</v>
      </c>
      <c r="R753">
        <v>89105.68224520325</v>
      </c>
    </row>
    <row r="754" spans="1:18" x14ac:dyDescent="0.25">
      <c r="A754">
        <v>8</v>
      </c>
      <c r="B754">
        <v>8102</v>
      </c>
      <c r="C754" t="s">
        <v>768</v>
      </c>
      <c r="D754" t="s">
        <v>1482</v>
      </c>
      <c r="E754">
        <v>2</v>
      </c>
      <c r="F754" t="s">
        <v>13854</v>
      </c>
      <c r="G754">
        <v>1</v>
      </c>
      <c r="H754" t="s">
        <v>8278</v>
      </c>
      <c r="I754">
        <v>1</v>
      </c>
      <c r="J754" t="s">
        <v>13799</v>
      </c>
      <c r="K754" t="s">
        <v>13852</v>
      </c>
      <c r="L754">
        <v>270107</v>
      </c>
      <c r="M754" t="s">
        <v>13588</v>
      </c>
      <c r="N754">
        <v>270107006</v>
      </c>
      <c r="O754" t="s">
        <v>13613</v>
      </c>
      <c r="P754">
        <v>0</v>
      </c>
      <c r="Q754">
        <v>6252.0583298543233</v>
      </c>
      <c r="R754">
        <v>3087.6417005613894</v>
      </c>
    </row>
    <row r="755" spans="1:18" x14ac:dyDescent="0.25">
      <c r="A755">
        <v>8</v>
      </c>
      <c r="B755">
        <v>8102</v>
      </c>
      <c r="C755" t="s">
        <v>768</v>
      </c>
      <c r="D755" t="s">
        <v>1482</v>
      </c>
      <c r="E755">
        <v>3</v>
      </c>
      <c r="F755" t="s">
        <v>13855</v>
      </c>
      <c r="G755">
        <v>1</v>
      </c>
      <c r="H755" t="s">
        <v>8278</v>
      </c>
      <c r="I755">
        <v>1</v>
      </c>
      <c r="J755" t="s">
        <v>13799</v>
      </c>
      <c r="K755" t="s">
        <v>13851</v>
      </c>
      <c r="L755">
        <v>270107</v>
      </c>
      <c r="M755" t="s">
        <v>13588</v>
      </c>
      <c r="N755">
        <v>270107006</v>
      </c>
      <c r="O755" t="s">
        <v>13613</v>
      </c>
      <c r="P755">
        <v>52996.144326772512</v>
      </c>
      <c r="Q755">
        <v>33317.85169370431</v>
      </c>
      <c r="R755">
        <v>85375.585047696091</v>
      </c>
    </row>
    <row r="756" spans="1:18" x14ac:dyDescent="0.25">
      <c r="A756">
        <v>8</v>
      </c>
      <c r="B756">
        <v>8102</v>
      </c>
      <c r="C756" t="s">
        <v>768</v>
      </c>
      <c r="D756" t="s">
        <v>1482</v>
      </c>
      <c r="E756">
        <v>3</v>
      </c>
      <c r="F756" t="s">
        <v>13855</v>
      </c>
      <c r="G756">
        <v>1</v>
      </c>
      <c r="H756" t="s">
        <v>8278</v>
      </c>
      <c r="I756">
        <v>1</v>
      </c>
      <c r="J756" t="s">
        <v>13799</v>
      </c>
      <c r="K756" t="s">
        <v>13852</v>
      </c>
      <c r="L756">
        <v>270107</v>
      </c>
      <c r="M756" t="s">
        <v>13588</v>
      </c>
      <c r="N756">
        <v>270107006</v>
      </c>
      <c r="O756" t="s">
        <v>13613</v>
      </c>
      <c r="P756">
        <v>0</v>
      </c>
      <c r="Q756">
        <v>1572.9106813580588</v>
      </c>
      <c r="R756">
        <v>6817.7388980685519</v>
      </c>
    </row>
    <row r="757" spans="1:18" x14ac:dyDescent="0.25">
      <c r="A757">
        <v>8</v>
      </c>
      <c r="B757">
        <v>8102</v>
      </c>
      <c r="C757" t="s">
        <v>768</v>
      </c>
      <c r="D757" t="s">
        <v>1482</v>
      </c>
      <c r="E757">
        <v>5</v>
      </c>
      <c r="F757" t="s">
        <v>13856</v>
      </c>
      <c r="G757">
        <v>2</v>
      </c>
      <c r="H757" t="s">
        <v>13768</v>
      </c>
      <c r="I757">
        <v>3</v>
      </c>
      <c r="J757" t="s">
        <v>13804</v>
      </c>
      <c r="K757" t="s">
        <v>13853</v>
      </c>
      <c r="L757">
        <v>270107</v>
      </c>
      <c r="M757" t="s">
        <v>13588</v>
      </c>
      <c r="N757">
        <v>270107005</v>
      </c>
      <c r="O757" t="s">
        <v>13608</v>
      </c>
      <c r="P757">
        <v>31837.085178388024</v>
      </c>
      <c r="Q757">
        <v>18145.23712075892</v>
      </c>
      <c r="R757">
        <v>76065.163082010156</v>
      </c>
    </row>
    <row r="758" spans="1:18" x14ac:dyDescent="0.25">
      <c r="A758">
        <v>8</v>
      </c>
      <c r="B758">
        <v>8102</v>
      </c>
      <c r="C758" t="s">
        <v>768</v>
      </c>
      <c r="D758" t="s">
        <v>1482</v>
      </c>
      <c r="E758">
        <v>5</v>
      </c>
      <c r="F758" t="s">
        <v>13856</v>
      </c>
      <c r="G758">
        <v>2</v>
      </c>
      <c r="H758" t="s">
        <v>13768</v>
      </c>
      <c r="I758">
        <v>3</v>
      </c>
      <c r="J758" t="s">
        <v>13804</v>
      </c>
      <c r="K758" t="s">
        <v>13857</v>
      </c>
      <c r="L758">
        <v>270107</v>
      </c>
      <c r="M758" t="s">
        <v>13588</v>
      </c>
      <c r="N758">
        <v>270107005</v>
      </c>
      <c r="O758" t="s">
        <v>13608</v>
      </c>
      <c r="P758">
        <v>10524.80932096375</v>
      </c>
      <c r="Q758">
        <v>2565.2038694963312</v>
      </c>
      <c r="R758">
        <v>16128.160863754501</v>
      </c>
    </row>
    <row r="759" spans="1:18" x14ac:dyDescent="0.25">
      <c r="A759">
        <v>8</v>
      </c>
      <c r="B759">
        <v>8103</v>
      </c>
      <c r="C759" t="s">
        <v>768</v>
      </c>
      <c r="D759" t="s">
        <v>1485</v>
      </c>
      <c r="E759">
        <v>1</v>
      </c>
      <c r="F759" t="s">
        <v>13850</v>
      </c>
      <c r="G759">
        <v>1</v>
      </c>
      <c r="H759" t="s">
        <v>8278</v>
      </c>
      <c r="I759">
        <v>1</v>
      </c>
      <c r="J759" t="s">
        <v>13799</v>
      </c>
      <c r="K759" t="s">
        <v>13851</v>
      </c>
      <c r="L759">
        <v>270107</v>
      </c>
      <c r="M759" t="s">
        <v>13588</v>
      </c>
      <c r="N759">
        <v>270107006</v>
      </c>
      <c r="O759" t="s">
        <v>13613</v>
      </c>
      <c r="P759">
        <v>56365.881082034437</v>
      </c>
      <c r="Q759">
        <v>125976.53863331607</v>
      </c>
      <c r="R759">
        <v>57688.874727649847</v>
      </c>
    </row>
    <row r="760" spans="1:18" x14ac:dyDescent="0.25">
      <c r="A760">
        <v>8</v>
      </c>
      <c r="B760">
        <v>8103</v>
      </c>
      <c r="C760" t="s">
        <v>768</v>
      </c>
      <c r="D760" t="s">
        <v>1485</v>
      </c>
      <c r="E760">
        <v>1</v>
      </c>
      <c r="F760" t="s">
        <v>13850</v>
      </c>
      <c r="G760">
        <v>1</v>
      </c>
      <c r="H760" t="s">
        <v>8278</v>
      </c>
      <c r="I760">
        <v>1</v>
      </c>
      <c r="J760" t="s">
        <v>13799</v>
      </c>
      <c r="K760" t="s">
        <v>13852</v>
      </c>
      <c r="L760">
        <v>270107</v>
      </c>
      <c r="M760" t="s">
        <v>13588</v>
      </c>
      <c r="N760">
        <v>270107006</v>
      </c>
      <c r="O760" t="s">
        <v>13613</v>
      </c>
      <c r="P760">
        <v>7160.6516898520695</v>
      </c>
      <c r="Q760">
        <v>0</v>
      </c>
      <c r="R760">
        <v>0</v>
      </c>
    </row>
    <row r="761" spans="1:18" x14ac:dyDescent="0.25">
      <c r="A761">
        <v>8</v>
      </c>
      <c r="B761">
        <v>8103</v>
      </c>
      <c r="C761" t="s">
        <v>768</v>
      </c>
      <c r="D761" t="s">
        <v>1485</v>
      </c>
      <c r="E761">
        <v>1</v>
      </c>
      <c r="F761" t="s">
        <v>13850</v>
      </c>
      <c r="G761">
        <v>2</v>
      </c>
      <c r="H761" t="s">
        <v>13768</v>
      </c>
      <c r="I761">
        <v>1</v>
      </c>
      <c r="J761" t="s">
        <v>13799</v>
      </c>
      <c r="K761" t="s">
        <v>13853</v>
      </c>
      <c r="L761">
        <v>270107</v>
      </c>
      <c r="M761" t="s">
        <v>13588</v>
      </c>
      <c r="N761">
        <v>270107006</v>
      </c>
      <c r="O761" t="s">
        <v>13613</v>
      </c>
      <c r="P761">
        <v>43627.505015542672</v>
      </c>
      <c r="Q761">
        <v>125976.53863331607</v>
      </c>
      <c r="R761">
        <v>49579.313898147746</v>
      </c>
    </row>
    <row r="762" spans="1:18" x14ac:dyDescent="0.25">
      <c r="A762">
        <v>8</v>
      </c>
      <c r="B762">
        <v>8103</v>
      </c>
      <c r="C762" t="s">
        <v>768</v>
      </c>
      <c r="D762" t="s">
        <v>1485</v>
      </c>
      <c r="E762">
        <v>1</v>
      </c>
      <c r="F762" t="s">
        <v>13850</v>
      </c>
      <c r="G762">
        <v>2</v>
      </c>
      <c r="H762" t="s">
        <v>13768</v>
      </c>
      <c r="I762">
        <v>1</v>
      </c>
      <c r="J762" t="s">
        <v>13799</v>
      </c>
      <c r="K762" t="s">
        <v>13857</v>
      </c>
      <c r="L762">
        <v>270107</v>
      </c>
      <c r="M762" t="s">
        <v>13588</v>
      </c>
      <c r="N762">
        <v>270107006</v>
      </c>
      <c r="O762" t="s">
        <v>13613</v>
      </c>
      <c r="P762">
        <v>19899.027756343836</v>
      </c>
      <c r="Q762">
        <v>0</v>
      </c>
      <c r="R762">
        <v>8109.5608295020957</v>
      </c>
    </row>
    <row r="763" spans="1:18" x14ac:dyDescent="0.25">
      <c r="A763">
        <v>8</v>
      </c>
      <c r="B763">
        <v>8103</v>
      </c>
      <c r="C763" t="s">
        <v>768</v>
      </c>
      <c r="D763" t="s">
        <v>1485</v>
      </c>
      <c r="E763">
        <v>2</v>
      </c>
      <c r="F763" t="s">
        <v>13854</v>
      </c>
      <c r="G763">
        <v>1</v>
      </c>
      <c r="H763" t="s">
        <v>8278</v>
      </c>
      <c r="I763">
        <v>1</v>
      </c>
      <c r="J763" t="s">
        <v>13799</v>
      </c>
      <c r="K763" t="s">
        <v>13851</v>
      </c>
      <c r="L763">
        <v>270107</v>
      </c>
      <c r="M763" t="s">
        <v>13588</v>
      </c>
      <c r="N763">
        <v>270107006</v>
      </c>
      <c r="O763" t="s">
        <v>13613</v>
      </c>
      <c r="P763">
        <v>61414.493264842698</v>
      </c>
      <c r="Q763">
        <v>125976.53863331607</v>
      </c>
      <c r="R763">
        <v>57688.874727649847</v>
      </c>
    </row>
    <row r="764" spans="1:18" x14ac:dyDescent="0.25">
      <c r="A764">
        <v>8</v>
      </c>
      <c r="B764">
        <v>8103</v>
      </c>
      <c r="C764" t="s">
        <v>768</v>
      </c>
      <c r="D764" t="s">
        <v>1485</v>
      </c>
      <c r="E764">
        <v>2</v>
      </c>
      <c r="F764" t="s">
        <v>13854</v>
      </c>
      <c r="G764">
        <v>1</v>
      </c>
      <c r="H764" t="s">
        <v>8278</v>
      </c>
      <c r="I764">
        <v>1</v>
      </c>
      <c r="J764" t="s">
        <v>13799</v>
      </c>
      <c r="K764" t="s">
        <v>13852</v>
      </c>
      <c r="L764">
        <v>270107</v>
      </c>
      <c r="M764" t="s">
        <v>13588</v>
      </c>
      <c r="N764">
        <v>270107006</v>
      </c>
      <c r="O764" t="s">
        <v>13613</v>
      </c>
      <c r="P764">
        <v>2112.0395070438062</v>
      </c>
      <c r="Q764">
        <v>0</v>
      </c>
      <c r="R764">
        <v>0</v>
      </c>
    </row>
    <row r="765" spans="1:18" x14ac:dyDescent="0.25">
      <c r="A765">
        <v>8</v>
      </c>
      <c r="B765">
        <v>8103</v>
      </c>
      <c r="C765" t="s">
        <v>768</v>
      </c>
      <c r="D765" t="s">
        <v>1485</v>
      </c>
      <c r="E765">
        <v>3</v>
      </c>
      <c r="F765" t="s">
        <v>13855</v>
      </c>
      <c r="G765">
        <v>1</v>
      </c>
      <c r="H765" t="s">
        <v>8278</v>
      </c>
      <c r="I765">
        <v>1</v>
      </c>
      <c r="J765" t="s">
        <v>13799</v>
      </c>
      <c r="K765" t="s">
        <v>13851</v>
      </c>
      <c r="L765">
        <v>270107</v>
      </c>
      <c r="M765" t="s">
        <v>13588</v>
      </c>
      <c r="N765">
        <v>270107006</v>
      </c>
      <c r="O765" t="s">
        <v>13613</v>
      </c>
      <c r="P765">
        <v>56365.881082034437</v>
      </c>
      <c r="Q765">
        <v>125976.53863331607</v>
      </c>
      <c r="R765">
        <v>57688.874727649847</v>
      </c>
    </row>
    <row r="766" spans="1:18" x14ac:dyDescent="0.25">
      <c r="A766">
        <v>8</v>
      </c>
      <c r="B766">
        <v>8103</v>
      </c>
      <c r="C766" t="s">
        <v>768</v>
      </c>
      <c r="D766" t="s">
        <v>1485</v>
      </c>
      <c r="E766">
        <v>3</v>
      </c>
      <c r="F766" t="s">
        <v>13855</v>
      </c>
      <c r="G766">
        <v>1</v>
      </c>
      <c r="H766" t="s">
        <v>8278</v>
      </c>
      <c r="I766">
        <v>1</v>
      </c>
      <c r="J766" t="s">
        <v>13799</v>
      </c>
      <c r="K766" t="s">
        <v>13852</v>
      </c>
      <c r="L766">
        <v>270107</v>
      </c>
      <c r="M766" t="s">
        <v>13588</v>
      </c>
      <c r="N766">
        <v>270107006</v>
      </c>
      <c r="O766" t="s">
        <v>13613</v>
      </c>
      <c r="P766">
        <v>7160.6516898520695</v>
      </c>
      <c r="Q766">
        <v>0</v>
      </c>
      <c r="R766">
        <v>0</v>
      </c>
    </row>
    <row r="767" spans="1:18" x14ac:dyDescent="0.25">
      <c r="A767">
        <v>8</v>
      </c>
      <c r="B767">
        <v>8103</v>
      </c>
      <c r="C767" t="s">
        <v>768</v>
      </c>
      <c r="D767" t="s">
        <v>1485</v>
      </c>
      <c r="E767">
        <v>5</v>
      </c>
      <c r="F767" t="s">
        <v>13856</v>
      </c>
      <c r="G767">
        <v>2</v>
      </c>
      <c r="H767" t="s">
        <v>13768</v>
      </c>
      <c r="I767">
        <v>3</v>
      </c>
      <c r="J767" t="s">
        <v>13804</v>
      </c>
      <c r="K767" t="s">
        <v>13853</v>
      </c>
      <c r="L767">
        <v>270107</v>
      </c>
      <c r="M767" t="s">
        <v>13588</v>
      </c>
      <c r="N767">
        <v>270107005</v>
      </c>
      <c r="O767" t="s">
        <v>13608</v>
      </c>
      <c r="P767">
        <v>45210.432328755043</v>
      </c>
      <c r="Q767">
        <v>43131.609877322873</v>
      </c>
      <c r="R767">
        <v>53728.873917683923</v>
      </c>
    </row>
    <row r="768" spans="1:18" x14ac:dyDescent="0.25">
      <c r="A768">
        <v>8</v>
      </c>
      <c r="B768">
        <v>8103</v>
      </c>
      <c r="C768" t="s">
        <v>768</v>
      </c>
      <c r="D768" t="s">
        <v>1485</v>
      </c>
      <c r="E768">
        <v>5</v>
      </c>
      <c r="F768" t="s">
        <v>13856</v>
      </c>
      <c r="G768">
        <v>2</v>
      </c>
      <c r="H768" t="s">
        <v>13768</v>
      </c>
      <c r="I768">
        <v>3</v>
      </c>
      <c r="J768" t="s">
        <v>13804</v>
      </c>
      <c r="K768" t="s">
        <v>13857</v>
      </c>
      <c r="L768">
        <v>270107</v>
      </c>
      <c r="M768" t="s">
        <v>13588</v>
      </c>
      <c r="N768">
        <v>270107005</v>
      </c>
      <c r="O768" t="s">
        <v>13608</v>
      </c>
      <c r="P768">
        <v>1946.6919464714831</v>
      </c>
      <c r="Q768">
        <v>0</v>
      </c>
      <c r="R768">
        <v>3960.0008099659299</v>
      </c>
    </row>
    <row r="769" spans="1:18" x14ac:dyDescent="0.25">
      <c r="A769">
        <v>8</v>
      </c>
      <c r="B769">
        <v>8105</v>
      </c>
      <c r="C769" t="s">
        <v>768</v>
      </c>
      <c r="D769" t="s">
        <v>1491</v>
      </c>
      <c r="E769">
        <v>1</v>
      </c>
      <c r="F769" t="s">
        <v>13850</v>
      </c>
      <c r="G769">
        <v>1</v>
      </c>
      <c r="H769" t="s">
        <v>8278</v>
      </c>
      <c r="I769">
        <v>1</v>
      </c>
      <c r="J769" t="s">
        <v>13799</v>
      </c>
      <c r="K769" t="s">
        <v>13851</v>
      </c>
      <c r="L769">
        <v>270107</v>
      </c>
      <c r="M769" t="s">
        <v>13588</v>
      </c>
      <c r="N769">
        <v>270107006</v>
      </c>
      <c r="O769" t="s">
        <v>13613</v>
      </c>
      <c r="P769">
        <v>0</v>
      </c>
      <c r="Q769">
        <v>40837.28747419329</v>
      </c>
      <c r="R769">
        <v>34616.144724840378</v>
      </c>
    </row>
    <row r="770" spans="1:18" x14ac:dyDescent="0.25">
      <c r="A770">
        <v>8</v>
      </c>
      <c r="B770">
        <v>8105</v>
      </c>
      <c r="C770" t="s">
        <v>768</v>
      </c>
      <c r="D770" t="s">
        <v>1491</v>
      </c>
      <c r="E770">
        <v>1</v>
      </c>
      <c r="F770" t="s">
        <v>13850</v>
      </c>
      <c r="G770">
        <v>1</v>
      </c>
      <c r="H770" t="s">
        <v>8278</v>
      </c>
      <c r="I770">
        <v>1</v>
      </c>
      <c r="J770" t="s">
        <v>13799</v>
      </c>
      <c r="K770" t="s">
        <v>13852</v>
      </c>
      <c r="L770">
        <v>270107</v>
      </c>
      <c r="M770" t="s">
        <v>13588</v>
      </c>
      <c r="N770">
        <v>270107006</v>
      </c>
      <c r="O770" t="s">
        <v>13613</v>
      </c>
      <c r="P770">
        <v>0</v>
      </c>
      <c r="Q770">
        <v>0</v>
      </c>
      <c r="R770">
        <v>11333.214849282906</v>
      </c>
    </row>
    <row r="771" spans="1:18" x14ac:dyDescent="0.25">
      <c r="A771">
        <v>8</v>
      </c>
      <c r="B771">
        <v>8105</v>
      </c>
      <c r="C771" t="s">
        <v>768</v>
      </c>
      <c r="D771" t="s">
        <v>1491</v>
      </c>
      <c r="E771">
        <v>1</v>
      </c>
      <c r="F771" t="s">
        <v>13850</v>
      </c>
      <c r="G771">
        <v>2</v>
      </c>
      <c r="H771" t="s">
        <v>13768</v>
      </c>
      <c r="I771">
        <v>1</v>
      </c>
      <c r="J771" t="s">
        <v>13799</v>
      </c>
      <c r="K771" t="s">
        <v>13853</v>
      </c>
      <c r="L771">
        <v>270107</v>
      </c>
      <c r="M771" t="s">
        <v>13588</v>
      </c>
      <c r="N771">
        <v>270107006</v>
      </c>
      <c r="O771" t="s">
        <v>13613</v>
      </c>
      <c r="P771">
        <v>0</v>
      </c>
      <c r="Q771">
        <v>40837.28747419329</v>
      </c>
      <c r="R771">
        <v>34616.144724840378</v>
      </c>
    </row>
    <row r="772" spans="1:18" x14ac:dyDescent="0.25">
      <c r="A772">
        <v>8</v>
      </c>
      <c r="B772">
        <v>8105</v>
      </c>
      <c r="C772" t="s">
        <v>768</v>
      </c>
      <c r="D772" t="s">
        <v>1491</v>
      </c>
      <c r="E772">
        <v>1</v>
      </c>
      <c r="F772" t="s">
        <v>13850</v>
      </c>
      <c r="G772">
        <v>2</v>
      </c>
      <c r="H772" t="s">
        <v>13768</v>
      </c>
      <c r="I772">
        <v>1</v>
      </c>
      <c r="J772" t="s">
        <v>13799</v>
      </c>
      <c r="K772" t="s">
        <v>13857</v>
      </c>
      <c r="L772">
        <v>270107</v>
      </c>
      <c r="M772" t="s">
        <v>13588</v>
      </c>
      <c r="N772">
        <v>270107006</v>
      </c>
      <c r="O772" t="s">
        <v>13613</v>
      </c>
      <c r="P772">
        <v>0</v>
      </c>
      <c r="Q772">
        <v>0</v>
      </c>
      <c r="R772">
        <v>11333.214849282906</v>
      </c>
    </row>
    <row r="773" spans="1:18" x14ac:dyDescent="0.25">
      <c r="A773">
        <v>8</v>
      </c>
      <c r="B773">
        <v>8105</v>
      </c>
      <c r="C773" t="s">
        <v>768</v>
      </c>
      <c r="D773" t="s">
        <v>1491</v>
      </c>
      <c r="E773">
        <v>2</v>
      </c>
      <c r="F773" t="s">
        <v>13854</v>
      </c>
      <c r="G773">
        <v>1</v>
      </c>
      <c r="H773" t="s">
        <v>8278</v>
      </c>
      <c r="I773">
        <v>1</v>
      </c>
      <c r="J773" t="s">
        <v>13799</v>
      </c>
      <c r="K773" t="s">
        <v>13851</v>
      </c>
      <c r="L773">
        <v>270107</v>
      </c>
      <c r="M773" t="s">
        <v>13588</v>
      </c>
      <c r="N773">
        <v>270107006</v>
      </c>
      <c r="O773" t="s">
        <v>13613</v>
      </c>
      <c r="P773">
        <v>0</v>
      </c>
      <c r="Q773">
        <v>40837.28747419329</v>
      </c>
      <c r="R773">
        <v>34616.144724840378</v>
      </c>
    </row>
    <row r="774" spans="1:18" x14ac:dyDescent="0.25">
      <c r="A774">
        <v>8</v>
      </c>
      <c r="B774">
        <v>8105</v>
      </c>
      <c r="C774" t="s">
        <v>768</v>
      </c>
      <c r="D774" t="s">
        <v>1491</v>
      </c>
      <c r="E774">
        <v>2</v>
      </c>
      <c r="F774" t="s">
        <v>13854</v>
      </c>
      <c r="G774">
        <v>1</v>
      </c>
      <c r="H774" t="s">
        <v>8278</v>
      </c>
      <c r="I774">
        <v>1</v>
      </c>
      <c r="J774" t="s">
        <v>13799</v>
      </c>
      <c r="K774" t="s">
        <v>13852</v>
      </c>
      <c r="L774">
        <v>270107</v>
      </c>
      <c r="M774" t="s">
        <v>13588</v>
      </c>
      <c r="N774">
        <v>270107006</v>
      </c>
      <c r="O774" t="s">
        <v>13613</v>
      </c>
      <c r="P774">
        <v>0</v>
      </c>
      <c r="Q774">
        <v>0</v>
      </c>
      <c r="R774">
        <v>11333.214849282906</v>
      </c>
    </row>
    <row r="775" spans="1:18" x14ac:dyDescent="0.25">
      <c r="A775">
        <v>8</v>
      </c>
      <c r="B775">
        <v>8105</v>
      </c>
      <c r="C775" t="s">
        <v>768</v>
      </c>
      <c r="D775" t="s">
        <v>1491</v>
      </c>
      <c r="E775">
        <v>3</v>
      </c>
      <c r="F775" t="s">
        <v>13855</v>
      </c>
      <c r="G775">
        <v>1</v>
      </c>
      <c r="H775" t="s">
        <v>8278</v>
      </c>
      <c r="I775">
        <v>1</v>
      </c>
      <c r="J775" t="s">
        <v>13799</v>
      </c>
      <c r="K775" t="s">
        <v>13851</v>
      </c>
      <c r="L775">
        <v>270107</v>
      </c>
      <c r="M775" t="s">
        <v>13588</v>
      </c>
      <c r="N775">
        <v>270107006</v>
      </c>
      <c r="O775" t="s">
        <v>13613</v>
      </c>
      <c r="P775">
        <v>0</v>
      </c>
      <c r="Q775">
        <v>40837.28747419329</v>
      </c>
      <c r="R775">
        <v>34616.144724840378</v>
      </c>
    </row>
    <row r="776" spans="1:18" x14ac:dyDescent="0.25">
      <c r="A776">
        <v>8</v>
      </c>
      <c r="B776">
        <v>8105</v>
      </c>
      <c r="C776" t="s">
        <v>768</v>
      </c>
      <c r="D776" t="s">
        <v>1491</v>
      </c>
      <c r="E776">
        <v>3</v>
      </c>
      <c r="F776" t="s">
        <v>13855</v>
      </c>
      <c r="G776">
        <v>1</v>
      </c>
      <c r="H776" t="s">
        <v>8278</v>
      </c>
      <c r="I776">
        <v>1</v>
      </c>
      <c r="J776" t="s">
        <v>13799</v>
      </c>
      <c r="K776" t="s">
        <v>13852</v>
      </c>
      <c r="L776">
        <v>270107</v>
      </c>
      <c r="M776" t="s">
        <v>13588</v>
      </c>
      <c r="N776">
        <v>270107006</v>
      </c>
      <c r="O776" t="s">
        <v>13613</v>
      </c>
      <c r="P776">
        <v>0</v>
      </c>
      <c r="Q776">
        <v>0</v>
      </c>
      <c r="R776">
        <v>11333.214849282906</v>
      </c>
    </row>
    <row r="777" spans="1:18" x14ac:dyDescent="0.25">
      <c r="A777">
        <v>8</v>
      </c>
      <c r="B777">
        <v>8105</v>
      </c>
      <c r="C777" t="s">
        <v>768</v>
      </c>
      <c r="D777" t="s">
        <v>1491</v>
      </c>
      <c r="E777">
        <v>5</v>
      </c>
      <c r="F777" t="s">
        <v>13856</v>
      </c>
      <c r="G777">
        <v>2</v>
      </c>
      <c r="H777" t="s">
        <v>13768</v>
      </c>
      <c r="I777">
        <v>3</v>
      </c>
      <c r="J777" t="s">
        <v>13804</v>
      </c>
      <c r="K777" t="s">
        <v>13853</v>
      </c>
      <c r="L777">
        <v>270107</v>
      </c>
      <c r="M777" t="s">
        <v>13588</v>
      </c>
      <c r="N777">
        <v>270107005</v>
      </c>
      <c r="O777" t="s">
        <v>13608</v>
      </c>
      <c r="P777">
        <v>0</v>
      </c>
      <c r="Q777">
        <v>20935.123103041104</v>
      </c>
      <c r="R777">
        <v>34616.144724840378</v>
      </c>
    </row>
    <row r="778" spans="1:18" x14ac:dyDescent="0.25">
      <c r="A778">
        <v>8</v>
      </c>
      <c r="B778">
        <v>8105</v>
      </c>
      <c r="C778" t="s">
        <v>768</v>
      </c>
      <c r="D778" t="s">
        <v>1491</v>
      </c>
      <c r="E778">
        <v>5</v>
      </c>
      <c r="F778" t="s">
        <v>13856</v>
      </c>
      <c r="G778">
        <v>2</v>
      </c>
      <c r="H778" t="s">
        <v>13768</v>
      </c>
      <c r="I778">
        <v>3</v>
      </c>
      <c r="J778" t="s">
        <v>13804</v>
      </c>
      <c r="K778" t="s">
        <v>13857</v>
      </c>
      <c r="L778">
        <v>270107</v>
      </c>
      <c r="M778" t="s">
        <v>13588</v>
      </c>
      <c r="N778">
        <v>270107005</v>
      </c>
      <c r="O778" t="s">
        <v>13608</v>
      </c>
      <c r="P778">
        <v>0</v>
      </c>
      <c r="Q778">
        <v>0</v>
      </c>
      <c r="R778">
        <v>11333.214849282906</v>
      </c>
    </row>
    <row r="779" spans="1:18" x14ac:dyDescent="0.25">
      <c r="A779">
        <v>8</v>
      </c>
      <c r="B779">
        <v>8106</v>
      </c>
      <c r="C779" t="s">
        <v>768</v>
      </c>
      <c r="D779" t="s">
        <v>1494</v>
      </c>
      <c r="E779">
        <v>1</v>
      </c>
      <c r="F779" t="s">
        <v>13850</v>
      </c>
      <c r="G779">
        <v>1</v>
      </c>
      <c r="H779" t="s">
        <v>8278</v>
      </c>
      <c r="I779">
        <v>1</v>
      </c>
      <c r="J779" t="s">
        <v>13799</v>
      </c>
      <c r="K779" t="s">
        <v>13851</v>
      </c>
      <c r="L779">
        <v>270107</v>
      </c>
      <c r="M779" t="s">
        <v>13588</v>
      </c>
      <c r="N779">
        <v>270107006</v>
      </c>
      <c r="O779" t="s">
        <v>13613</v>
      </c>
      <c r="P779">
        <v>61489.771965124077</v>
      </c>
      <c r="Q779">
        <v>18358.703727757624</v>
      </c>
      <c r="R779">
        <v>77065.213909927479</v>
      </c>
    </row>
    <row r="780" spans="1:18" x14ac:dyDescent="0.25">
      <c r="A780">
        <v>8</v>
      </c>
      <c r="B780">
        <v>8106</v>
      </c>
      <c r="C780" t="s">
        <v>768</v>
      </c>
      <c r="D780" t="s">
        <v>1494</v>
      </c>
      <c r="E780">
        <v>1</v>
      </c>
      <c r="F780" t="s">
        <v>13850</v>
      </c>
      <c r="G780">
        <v>1</v>
      </c>
      <c r="H780" t="s">
        <v>8278</v>
      </c>
      <c r="I780">
        <v>1</v>
      </c>
      <c r="J780" t="s">
        <v>13799</v>
      </c>
      <c r="K780" t="s">
        <v>13852</v>
      </c>
      <c r="L780">
        <v>270107</v>
      </c>
      <c r="M780" t="s">
        <v>13588</v>
      </c>
      <c r="N780">
        <v>270107006</v>
      </c>
      <c r="O780" t="s">
        <v>13613</v>
      </c>
      <c r="P780">
        <v>9154.929577464789</v>
      </c>
      <c r="Q780">
        <v>16712.319801024336</v>
      </c>
      <c r="R780">
        <v>0</v>
      </c>
    </row>
    <row r="781" spans="1:18" x14ac:dyDescent="0.25">
      <c r="A781">
        <v>8</v>
      </c>
      <c r="B781">
        <v>8106</v>
      </c>
      <c r="C781" t="s">
        <v>768</v>
      </c>
      <c r="D781" t="s">
        <v>1494</v>
      </c>
      <c r="E781">
        <v>1</v>
      </c>
      <c r="F781" t="s">
        <v>13850</v>
      </c>
      <c r="G781">
        <v>2</v>
      </c>
      <c r="H781" t="s">
        <v>13768</v>
      </c>
      <c r="I781">
        <v>1</v>
      </c>
      <c r="J781" t="s">
        <v>13799</v>
      </c>
      <c r="K781" t="s">
        <v>13853</v>
      </c>
      <c r="L781">
        <v>270107</v>
      </c>
      <c r="M781" t="s">
        <v>13588</v>
      </c>
      <c r="N781">
        <v>270107006</v>
      </c>
      <c r="O781" t="s">
        <v>13613</v>
      </c>
      <c r="P781">
        <v>28475.016767270288</v>
      </c>
      <c r="Q781">
        <v>13580.055614853774</v>
      </c>
      <c r="R781">
        <v>65864.847973593147</v>
      </c>
    </row>
    <row r="782" spans="1:18" x14ac:dyDescent="0.25">
      <c r="A782">
        <v>8</v>
      </c>
      <c r="B782">
        <v>8106</v>
      </c>
      <c r="C782" t="s">
        <v>768</v>
      </c>
      <c r="D782" t="s">
        <v>1494</v>
      </c>
      <c r="E782">
        <v>1</v>
      </c>
      <c r="F782" t="s">
        <v>13850</v>
      </c>
      <c r="G782">
        <v>2</v>
      </c>
      <c r="H782" t="s">
        <v>13768</v>
      </c>
      <c r="I782">
        <v>1</v>
      </c>
      <c r="J782" t="s">
        <v>13799</v>
      </c>
      <c r="K782" t="s">
        <v>13857</v>
      </c>
      <c r="L782">
        <v>270107</v>
      </c>
      <c r="M782" t="s">
        <v>13588</v>
      </c>
      <c r="N782">
        <v>270107006</v>
      </c>
      <c r="O782" t="s">
        <v>13613</v>
      </c>
      <c r="P782">
        <v>42169.684775318579</v>
      </c>
      <c r="Q782">
        <v>21490.967913928183</v>
      </c>
      <c r="R782">
        <v>11200.365936334327</v>
      </c>
    </row>
    <row r="783" spans="1:18" x14ac:dyDescent="0.25">
      <c r="A783">
        <v>8</v>
      </c>
      <c r="B783">
        <v>8106</v>
      </c>
      <c r="C783" t="s">
        <v>768</v>
      </c>
      <c r="D783" t="s">
        <v>1494</v>
      </c>
      <c r="E783">
        <v>2</v>
      </c>
      <c r="F783" t="s">
        <v>13854</v>
      </c>
      <c r="G783">
        <v>1</v>
      </c>
      <c r="H783" t="s">
        <v>8278</v>
      </c>
      <c r="I783">
        <v>1</v>
      </c>
      <c r="J783" t="s">
        <v>13799</v>
      </c>
      <c r="K783" t="s">
        <v>13851</v>
      </c>
      <c r="L783">
        <v>270107</v>
      </c>
      <c r="M783" t="s">
        <v>13588</v>
      </c>
      <c r="N783">
        <v>270107006</v>
      </c>
      <c r="O783" t="s">
        <v>13613</v>
      </c>
      <c r="P783">
        <v>70644.701542588868</v>
      </c>
      <c r="Q783">
        <v>18358.703727757624</v>
      </c>
      <c r="R783">
        <v>77065.213909927479</v>
      </c>
    </row>
    <row r="784" spans="1:18" x14ac:dyDescent="0.25">
      <c r="A784">
        <v>8</v>
      </c>
      <c r="B784">
        <v>8106</v>
      </c>
      <c r="C784" t="s">
        <v>768</v>
      </c>
      <c r="D784" t="s">
        <v>1494</v>
      </c>
      <c r="E784">
        <v>2</v>
      </c>
      <c r="F784" t="s">
        <v>13854</v>
      </c>
      <c r="G784">
        <v>1</v>
      </c>
      <c r="H784" t="s">
        <v>8278</v>
      </c>
      <c r="I784">
        <v>1</v>
      </c>
      <c r="J784" t="s">
        <v>13799</v>
      </c>
      <c r="K784" t="s">
        <v>13852</v>
      </c>
      <c r="L784">
        <v>270107</v>
      </c>
      <c r="M784" t="s">
        <v>13588</v>
      </c>
      <c r="N784">
        <v>270107006</v>
      </c>
      <c r="O784" t="s">
        <v>13613</v>
      </c>
      <c r="P784">
        <v>0</v>
      </c>
      <c r="Q784">
        <v>16712.319801024336</v>
      </c>
      <c r="R784">
        <v>0</v>
      </c>
    </row>
    <row r="785" spans="1:18" x14ac:dyDescent="0.25">
      <c r="A785">
        <v>8</v>
      </c>
      <c r="B785">
        <v>8106</v>
      </c>
      <c r="C785" t="s">
        <v>768</v>
      </c>
      <c r="D785" t="s">
        <v>1494</v>
      </c>
      <c r="E785">
        <v>3</v>
      </c>
      <c r="F785" t="s">
        <v>13855</v>
      </c>
      <c r="G785">
        <v>1</v>
      </c>
      <c r="H785" t="s">
        <v>8278</v>
      </c>
      <c r="I785">
        <v>1</v>
      </c>
      <c r="J785" t="s">
        <v>13799</v>
      </c>
      <c r="K785" t="s">
        <v>13851</v>
      </c>
      <c r="L785">
        <v>270107</v>
      </c>
      <c r="M785" t="s">
        <v>13588</v>
      </c>
      <c r="N785">
        <v>270107006</v>
      </c>
      <c r="O785" t="s">
        <v>13613</v>
      </c>
      <c r="P785">
        <v>61489.771965124077</v>
      </c>
      <c r="Q785">
        <v>35071.023528781967</v>
      </c>
      <c r="R785">
        <v>77065.213909927479</v>
      </c>
    </row>
    <row r="786" spans="1:18" x14ac:dyDescent="0.25">
      <c r="A786">
        <v>8</v>
      </c>
      <c r="B786">
        <v>8106</v>
      </c>
      <c r="C786" t="s">
        <v>768</v>
      </c>
      <c r="D786" t="s">
        <v>1494</v>
      </c>
      <c r="E786">
        <v>3</v>
      </c>
      <c r="F786" t="s">
        <v>13855</v>
      </c>
      <c r="G786">
        <v>1</v>
      </c>
      <c r="H786" t="s">
        <v>8278</v>
      </c>
      <c r="I786">
        <v>1</v>
      </c>
      <c r="J786" t="s">
        <v>13799</v>
      </c>
      <c r="K786" t="s">
        <v>13852</v>
      </c>
      <c r="L786">
        <v>270107</v>
      </c>
      <c r="M786" t="s">
        <v>13588</v>
      </c>
      <c r="N786">
        <v>270107006</v>
      </c>
      <c r="O786" t="s">
        <v>13613</v>
      </c>
      <c r="P786">
        <v>9154.929577464789</v>
      </c>
      <c r="Q786">
        <v>0</v>
      </c>
      <c r="R786">
        <v>0</v>
      </c>
    </row>
    <row r="787" spans="1:18" x14ac:dyDescent="0.25">
      <c r="A787">
        <v>8</v>
      </c>
      <c r="B787">
        <v>8106</v>
      </c>
      <c r="C787" t="s">
        <v>768</v>
      </c>
      <c r="D787" t="s">
        <v>1494</v>
      </c>
      <c r="E787">
        <v>5</v>
      </c>
      <c r="F787" t="s">
        <v>13856</v>
      </c>
      <c r="G787">
        <v>2</v>
      </c>
      <c r="H787" t="s">
        <v>13768</v>
      </c>
      <c r="I787">
        <v>3</v>
      </c>
      <c r="J787" t="s">
        <v>13804</v>
      </c>
      <c r="K787" t="s">
        <v>13853</v>
      </c>
      <c r="L787">
        <v>270107</v>
      </c>
      <c r="M787" t="s">
        <v>13588</v>
      </c>
      <c r="N787">
        <v>270107005</v>
      </c>
      <c r="O787" t="s">
        <v>13608</v>
      </c>
      <c r="P787">
        <v>36338.866532528504</v>
      </c>
      <c r="Q787">
        <v>4778.6481129038502</v>
      </c>
      <c r="R787">
        <v>64371.565632050195</v>
      </c>
    </row>
    <row r="788" spans="1:18" x14ac:dyDescent="0.25">
      <c r="A788">
        <v>8</v>
      </c>
      <c r="B788">
        <v>8106</v>
      </c>
      <c r="C788" t="s">
        <v>768</v>
      </c>
      <c r="D788" t="s">
        <v>1494</v>
      </c>
      <c r="E788">
        <v>5</v>
      </c>
      <c r="F788" t="s">
        <v>13856</v>
      </c>
      <c r="G788">
        <v>2</v>
      </c>
      <c r="H788" t="s">
        <v>13768</v>
      </c>
      <c r="I788">
        <v>3</v>
      </c>
      <c r="J788" t="s">
        <v>13804</v>
      </c>
      <c r="K788" t="s">
        <v>13857</v>
      </c>
      <c r="L788">
        <v>270107</v>
      </c>
      <c r="M788" t="s">
        <v>13588</v>
      </c>
      <c r="N788">
        <v>270107005</v>
      </c>
      <c r="O788" t="s">
        <v>13608</v>
      </c>
      <c r="P788">
        <v>5151.7437961099931</v>
      </c>
      <c r="Q788">
        <v>0</v>
      </c>
      <c r="R788">
        <v>12693.648277877272</v>
      </c>
    </row>
    <row r="789" spans="1:18" x14ac:dyDescent="0.25">
      <c r="A789">
        <v>8</v>
      </c>
      <c r="B789">
        <v>8107</v>
      </c>
      <c r="C789" t="s">
        <v>768</v>
      </c>
      <c r="D789" t="s">
        <v>1497</v>
      </c>
      <c r="E789">
        <v>1</v>
      </c>
      <c r="F789" t="s">
        <v>13850</v>
      </c>
      <c r="G789">
        <v>1</v>
      </c>
      <c r="H789" t="s">
        <v>8278</v>
      </c>
      <c r="I789">
        <v>1</v>
      </c>
      <c r="J789" t="s">
        <v>13799</v>
      </c>
      <c r="K789" t="s">
        <v>13851</v>
      </c>
      <c r="L789">
        <v>270107</v>
      </c>
      <c r="M789" t="s">
        <v>13588</v>
      </c>
      <c r="N789">
        <v>270107006</v>
      </c>
      <c r="O789" t="s">
        <v>13613</v>
      </c>
      <c r="P789">
        <v>61564.99418441423</v>
      </c>
      <c r="Q789">
        <v>42810.10295551311</v>
      </c>
      <c r="R789">
        <v>88381.485878496635</v>
      </c>
    </row>
    <row r="790" spans="1:18" x14ac:dyDescent="0.25">
      <c r="A790">
        <v>8</v>
      </c>
      <c r="B790">
        <v>8107</v>
      </c>
      <c r="C790" t="s">
        <v>768</v>
      </c>
      <c r="D790" t="s">
        <v>1497</v>
      </c>
      <c r="E790">
        <v>1</v>
      </c>
      <c r="F790" t="s">
        <v>13850</v>
      </c>
      <c r="G790">
        <v>1</v>
      </c>
      <c r="H790" t="s">
        <v>8278</v>
      </c>
      <c r="I790">
        <v>1</v>
      </c>
      <c r="J790" t="s">
        <v>13799</v>
      </c>
      <c r="K790" t="s">
        <v>13852</v>
      </c>
      <c r="L790">
        <v>270107</v>
      </c>
      <c r="M790" t="s">
        <v>13588</v>
      </c>
      <c r="N790">
        <v>270107006</v>
      </c>
      <c r="O790" t="s">
        <v>13613</v>
      </c>
      <c r="P790">
        <v>2835.5994064091765</v>
      </c>
      <c r="Q790">
        <v>0</v>
      </c>
      <c r="R790">
        <v>3807.877248492719</v>
      </c>
    </row>
    <row r="791" spans="1:18" x14ac:dyDescent="0.25">
      <c r="A791">
        <v>8</v>
      </c>
      <c r="B791">
        <v>8107</v>
      </c>
      <c r="C791" t="s">
        <v>768</v>
      </c>
      <c r="D791" t="s">
        <v>1497</v>
      </c>
      <c r="E791">
        <v>1</v>
      </c>
      <c r="F791" t="s">
        <v>13850</v>
      </c>
      <c r="G791">
        <v>2</v>
      </c>
      <c r="H791" t="s">
        <v>13768</v>
      </c>
      <c r="I791">
        <v>1</v>
      </c>
      <c r="J791" t="s">
        <v>13799</v>
      </c>
      <c r="K791" t="s">
        <v>13853</v>
      </c>
      <c r="L791">
        <v>270107</v>
      </c>
      <c r="M791" t="s">
        <v>13588</v>
      </c>
      <c r="N791">
        <v>270107006</v>
      </c>
      <c r="O791" t="s">
        <v>13613</v>
      </c>
      <c r="P791">
        <v>48810.812978783142</v>
      </c>
      <c r="Q791">
        <v>42810.10295551311</v>
      </c>
      <c r="R791">
        <v>66242.093677430457</v>
      </c>
    </row>
    <row r="792" spans="1:18" x14ac:dyDescent="0.25">
      <c r="A792">
        <v>8</v>
      </c>
      <c r="B792">
        <v>8107</v>
      </c>
      <c r="C792" t="s">
        <v>768</v>
      </c>
      <c r="D792" t="s">
        <v>1497</v>
      </c>
      <c r="E792">
        <v>1</v>
      </c>
      <c r="F792" t="s">
        <v>13850</v>
      </c>
      <c r="G792">
        <v>2</v>
      </c>
      <c r="H792" t="s">
        <v>13768</v>
      </c>
      <c r="I792">
        <v>1</v>
      </c>
      <c r="J792" t="s">
        <v>13799</v>
      </c>
      <c r="K792" t="s">
        <v>13857</v>
      </c>
      <c r="L792">
        <v>270107</v>
      </c>
      <c r="M792" t="s">
        <v>13588</v>
      </c>
      <c r="N792">
        <v>270107006</v>
      </c>
      <c r="O792" t="s">
        <v>13613</v>
      </c>
      <c r="P792">
        <v>15589.780612040267</v>
      </c>
      <c r="Q792">
        <v>0</v>
      </c>
      <c r="R792">
        <v>25947.269449558877</v>
      </c>
    </row>
    <row r="793" spans="1:18" x14ac:dyDescent="0.25">
      <c r="A793">
        <v>8</v>
      </c>
      <c r="B793">
        <v>8107</v>
      </c>
      <c r="C793" t="s">
        <v>768</v>
      </c>
      <c r="D793" t="s">
        <v>1497</v>
      </c>
      <c r="E793">
        <v>2</v>
      </c>
      <c r="F793" t="s">
        <v>13854</v>
      </c>
      <c r="G793">
        <v>1</v>
      </c>
      <c r="H793" t="s">
        <v>8278</v>
      </c>
      <c r="I793">
        <v>1</v>
      </c>
      <c r="J793" t="s">
        <v>13799</v>
      </c>
      <c r="K793" t="s">
        <v>13851</v>
      </c>
      <c r="L793">
        <v>270107</v>
      </c>
      <c r="M793" t="s">
        <v>13588</v>
      </c>
      <c r="N793">
        <v>270107006</v>
      </c>
      <c r="O793" t="s">
        <v>13613</v>
      </c>
      <c r="P793">
        <v>61564.99418441423</v>
      </c>
      <c r="Q793">
        <v>42810.10295551311</v>
      </c>
      <c r="R793">
        <v>92189.363126989338</v>
      </c>
    </row>
    <row r="794" spans="1:18" x14ac:dyDescent="0.25">
      <c r="A794">
        <v>8</v>
      </c>
      <c r="B794">
        <v>8107</v>
      </c>
      <c r="C794" t="s">
        <v>768</v>
      </c>
      <c r="D794" t="s">
        <v>1497</v>
      </c>
      <c r="E794">
        <v>2</v>
      </c>
      <c r="F794" t="s">
        <v>13854</v>
      </c>
      <c r="G794">
        <v>1</v>
      </c>
      <c r="H794" t="s">
        <v>8278</v>
      </c>
      <c r="I794">
        <v>1</v>
      </c>
      <c r="J794" t="s">
        <v>13799</v>
      </c>
      <c r="K794" t="s">
        <v>13852</v>
      </c>
      <c r="L794">
        <v>270107</v>
      </c>
      <c r="M794" t="s">
        <v>13588</v>
      </c>
      <c r="N794">
        <v>270107006</v>
      </c>
      <c r="O794" t="s">
        <v>13613</v>
      </c>
      <c r="P794">
        <v>2835.5994064091765</v>
      </c>
      <c r="Q794">
        <v>0</v>
      </c>
      <c r="R794">
        <v>0</v>
      </c>
    </row>
    <row r="795" spans="1:18" x14ac:dyDescent="0.25">
      <c r="A795">
        <v>8</v>
      </c>
      <c r="B795">
        <v>8107</v>
      </c>
      <c r="C795" t="s">
        <v>768</v>
      </c>
      <c r="D795" t="s">
        <v>1497</v>
      </c>
      <c r="E795">
        <v>3</v>
      </c>
      <c r="F795" t="s">
        <v>13855</v>
      </c>
      <c r="G795">
        <v>1</v>
      </c>
      <c r="H795" t="s">
        <v>8278</v>
      </c>
      <c r="I795">
        <v>1</v>
      </c>
      <c r="J795" t="s">
        <v>13799</v>
      </c>
      <c r="K795" t="s">
        <v>13851</v>
      </c>
      <c r="L795">
        <v>270107</v>
      </c>
      <c r="M795" t="s">
        <v>13588</v>
      </c>
      <c r="N795">
        <v>270107006</v>
      </c>
      <c r="O795" t="s">
        <v>13613</v>
      </c>
      <c r="P795">
        <v>61564.99418441423</v>
      </c>
      <c r="Q795">
        <v>42810.10295551311</v>
      </c>
      <c r="R795">
        <v>88381.485878496635</v>
      </c>
    </row>
    <row r="796" spans="1:18" x14ac:dyDescent="0.25">
      <c r="A796">
        <v>8</v>
      </c>
      <c r="B796">
        <v>8107</v>
      </c>
      <c r="C796" t="s">
        <v>768</v>
      </c>
      <c r="D796" t="s">
        <v>1497</v>
      </c>
      <c r="E796">
        <v>3</v>
      </c>
      <c r="F796" t="s">
        <v>13855</v>
      </c>
      <c r="G796">
        <v>1</v>
      </c>
      <c r="H796" t="s">
        <v>8278</v>
      </c>
      <c r="I796">
        <v>1</v>
      </c>
      <c r="J796" t="s">
        <v>13799</v>
      </c>
      <c r="K796" t="s">
        <v>13852</v>
      </c>
      <c r="L796">
        <v>270107</v>
      </c>
      <c r="M796" t="s">
        <v>13588</v>
      </c>
      <c r="N796">
        <v>270107006</v>
      </c>
      <c r="O796" t="s">
        <v>13613</v>
      </c>
      <c r="P796">
        <v>2835.5994064091765</v>
      </c>
      <c r="Q796">
        <v>0</v>
      </c>
      <c r="R796">
        <v>3807.877248492719</v>
      </c>
    </row>
    <row r="797" spans="1:18" x14ac:dyDescent="0.25">
      <c r="A797">
        <v>8</v>
      </c>
      <c r="B797">
        <v>8107</v>
      </c>
      <c r="C797" t="s">
        <v>768</v>
      </c>
      <c r="D797" t="s">
        <v>1497</v>
      </c>
      <c r="E797">
        <v>5</v>
      </c>
      <c r="F797" t="s">
        <v>13856</v>
      </c>
      <c r="G797">
        <v>2</v>
      </c>
      <c r="H797" t="s">
        <v>13768</v>
      </c>
      <c r="I797">
        <v>3</v>
      </c>
      <c r="J797" t="s">
        <v>13804</v>
      </c>
      <c r="K797" t="s">
        <v>13853</v>
      </c>
      <c r="L797">
        <v>270107</v>
      </c>
      <c r="M797" t="s">
        <v>13588</v>
      </c>
      <c r="N797">
        <v>270107005</v>
      </c>
      <c r="O797" t="s">
        <v>13608</v>
      </c>
      <c r="P797">
        <v>53246.701159106407</v>
      </c>
      <c r="Q797">
        <v>12181.803609483835</v>
      </c>
      <c r="R797">
        <v>75997.952585130653</v>
      </c>
    </row>
    <row r="798" spans="1:18" x14ac:dyDescent="0.25">
      <c r="A798">
        <v>8</v>
      </c>
      <c r="B798">
        <v>8107</v>
      </c>
      <c r="C798" t="s">
        <v>768</v>
      </c>
      <c r="D798" t="s">
        <v>1497</v>
      </c>
      <c r="E798">
        <v>5</v>
      </c>
      <c r="F798" t="s">
        <v>13856</v>
      </c>
      <c r="G798">
        <v>2</v>
      </c>
      <c r="H798" t="s">
        <v>13768</v>
      </c>
      <c r="I798">
        <v>3</v>
      </c>
      <c r="J798" t="s">
        <v>13804</v>
      </c>
      <c r="K798" t="s">
        <v>13857</v>
      </c>
      <c r="L798">
        <v>270107</v>
      </c>
      <c r="M798" t="s">
        <v>13588</v>
      </c>
      <c r="N798">
        <v>270107005</v>
      </c>
      <c r="O798" t="s">
        <v>13608</v>
      </c>
      <c r="P798">
        <v>2835.5994064091765</v>
      </c>
      <c r="Q798">
        <v>3896.3708807919966</v>
      </c>
      <c r="R798">
        <v>16191.410541858702</v>
      </c>
    </row>
    <row r="799" spans="1:18" x14ac:dyDescent="0.25">
      <c r="A799">
        <v>8</v>
      </c>
      <c r="B799">
        <v>8108</v>
      </c>
      <c r="C799" t="s">
        <v>768</v>
      </c>
      <c r="D799" t="s">
        <v>1500</v>
      </c>
      <c r="E799">
        <v>1</v>
      </c>
      <c r="F799" t="s">
        <v>13850</v>
      </c>
      <c r="G799">
        <v>1</v>
      </c>
      <c r="H799" t="s">
        <v>8278</v>
      </c>
      <c r="I799">
        <v>1</v>
      </c>
      <c r="J799" t="s">
        <v>13799</v>
      </c>
      <c r="K799" t="s">
        <v>13851</v>
      </c>
      <c r="L799">
        <v>270107</v>
      </c>
      <c r="M799" t="s">
        <v>13588</v>
      </c>
      <c r="N799">
        <v>270107006</v>
      </c>
      <c r="O799" t="s">
        <v>13613</v>
      </c>
      <c r="P799">
        <v>45268.721344880287</v>
      </c>
      <c r="Q799">
        <v>39314.415124820094</v>
      </c>
      <c r="R799">
        <v>72103.585578353755</v>
      </c>
    </row>
    <row r="800" spans="1:18" x14ac:dyDescent="0.25">
      <c r="A800">
        <v>8</v>
      </c>
      <c r="B800">
        <v>8108</v>
      </c>
      <c r="C800" t="s">
        <v>768</v>
      </c>
      <c r="D800" t="s">
        <v>1500</v>
      </c>
      <c r="E800">
        <v>1</v>
      </c>
      <c r="F800" t="s">
        <v>13850</v>
      </c>
      <c r="G800">
        <v>1</v>
      </c>
      <c r="H800" t="s">
        <v>8278</v>
      </c>
      <c r="I800">
        <v>1</v>
      </c>
      <c r="J800" t="s">
        <v>13799</v>
      </c>
      <c r="K800" t="s">
        <v>13852</v>
      </c>
      <c r="L800">
        <v>270107</v>
      </c>
      <c r="M800" t="s">
        <v>13588</v>
      </c>
      <c r="N800">
        <v>270107006</v>
      </c>
      <c r="O800" t="s">
        <v>13613</v>
      </c>
      <c r="P800">
        <v>175.11462047885888</v>
      </c>
      <c r="Q800">
        <v>0</v>
      </c>
      <c r="R800">
        <v>1298.8285173306704</v>
      </c>
    </row>
    <row r="801" spans="1:18" x14ac:dyDescent="0.25">
      <c r="A801">
        <v>8</v>
      </c>
      <c r="B801">
        <v>8108</v>
      </c>
      <c r="C801" t="s">
        <v>768</v>
      </c>
      <c r="D801" t="s">
        <v>1500</v>
      </c>
      <c r="E801">
        <v>1</v>
      </c>
      <c r="F801" t="s">
        <v>13850</v>
      </c>
      <c r="G801">
        <v>2</v>
      </c>
      <c r="H801" t="s">
        <v>13768</v>
      </c>
      <c r="I801">
        <v>1</v>
      </c>
      <c r="J801" t="s">
        <v>13799</v>
      </c>
      <c r="K801" t="s">
        <v>13853</v>
      </c>
      <c r="L801">
        <v>270107</v>
      </c>
      <c r="M801" t="s">
        <v>13588</v>
      </c>
      <c r="N801">
        <v>270107006</v>
      </c>
      <c r="O801" t="s">
        <v>13613</v>
      </c>
      <c r="P801">
        <v>38415.371879775856</v>
      </c>
      <c r="Q801">
        <v>37922.595405072352</v>
      </c>
      <c r="R801">
        <v>62792.07298377913</v>
      </c>
    </row>
    <row r="802" spans="1:18" x14ac:dyDescent="0.25">
      <c r="A802">
        <v>8</v>
      </c>
      <c r="B802">
        <v>8108</v>
      </c>
      <c r="C802" t="s">
        <v>768</v>
      </c>
      <c r="D802" t="s">
        <v>1500</v>
      </c>
      <c r="E802">
        <v>1</v>
      </c>
      <c r="F802" t="s">
        <v>13850</v>
      </c>
      <c r="G802">
        <v>2</v>
      </c>
      <c r="H802" t="s">
        <v>13768</v>
      </c>
      <c r="I802">
        <v>1</v>
      </c>
      <c r="J802" t="s">
        <v>13799</v>
      </c>
      <c r="K802" t="s">
        <v>13857</v>
      </c>
      <c r="L802">
        <v>270107</v>
      </c>
      <c r="M802" t="s">
        <v>13588</v>
      </c>
      <c r="N802">
        <v>270107006</v>
      </c>
      <c r="O802" t="s">
        <v>13613</v>
      </c>
      <c r="P802">
        <v>7028.4640855832913</v>
      </c>
      <c r="Q802">
        <v>1391.8197197477425</v>
      </c>
      <c r="R802">
        <v>10610.341111905303</v>
      </c>
    </row>
    <row r="803" spans="1:18" x14ac:dyDescent="0.25">
      <c r="A803">
        <v>8</v>
      </c>
      <c r="B803">
        <v>8108</v>
      </c>
      <c r="C803" t="s">
        <v>768</v>
      </c>
      <c r="D803" t="s">
        <v>1500</v>
      </c>
      <c r="E803">
        <v>2</v>
      </c>
      <c r="F803" t="s">
        <v>13854</v>
      </c>
      <c r="G803">
        <v>1</v>
      </c>
      <c r="H803" t="s">
        <v>8278</v>
      </c>
      <c r="I803">
        <v>1</v>
      </c>
      <c r="J803" t="s">
        <v>13799</v>
      </c>
      <c r="K803" t="s">
        <v>13851</v>
      </c>
      <c r="L803">
        <v>270107</v>
      </c>
      <c r="M803" t="s">
        <v>13588</v>
      </c>
      <c r="N803">
        <v>270107006</v>
      </c>
      <c r="O803" t="s">
        <v>13613</v>
      </c>
      <c r="P803">
        <v>45443.835965359147</v>
      </c>
      <c r="Q803">
        <v>39314.415124820094</v>
      </c>
      <c r="R803">
        <v>72103.585578353755</v>
      </c>
    </row>
    <row r="804" spans="1:18" x14ac:dyDescent="0.25">
      <c r="A804">
        <v>8</v>
      </c>
      <c r="B804">
        <v>8108</v>
      </c>
      <c r="C804" t="s">
        <v>768</v>
      </c>
      <c r="D804" t="s">
        <v>1500</v>
      </c>
      <c r="E804">
        <v>2</v>
      </c>
      <c r="F804" t="s">
        <v>13854</v>
      </c>
      <c r="G804">
        <v>1</v>
      </c>
      <c r="H804" t="s">
        <v>8278</v>
      </c>
      <c r="I804">
        <v>1</v>
      </c>
      <c r="J804" t="s">
        <v>13799</v>
      </c>
      <c r="K804" t="s">
        <v>13852</v>
      </c>
      <c r="L804">
        <v>270107</v>
      </c>
      <c r="M804" t="s">
        <v>13588</v>
      </c>
      <c r="N804">
        <v>270107006</v>
      </c>
      <c r="O804" t="s">
        <v>13613</v>
      </c>
      <c r="P804">
        <v>0</v>
      </c>
      <c r="Q804">
        <v>0</v>
      </c>
      <c r="R804">
        <v>1298.8285173306704</v>
      </c>
    </row>
    <row r="805" spans="1:18" x14ac:dyDescent="0.25">
      <c r="A805">
        <v>8</v>
      </c>
      <c r="B805">
        <v>8108</v>
      </c>
      <c r="C805" t="s">
        <v>768</v>
      </c>
      <c r="D805" t="s">
        <v>1500</v>
      </c>
      <c r="E805">
        <v>3</v>
      </c>
      <c r="F805" t="s">
        <v>13855</v>
      </c>
      <c r="G805">
        <v>1</v>
      </c>
      <c r="H805" t="s">
        <v>8278</v>
      </c>
      <c r="I805">
        <v>1</v>
      </c>
      <c r="J805" t="s">
        <v>13799</v>
      </c>
      <c r="K805" t="s">
        <v>13851</v>
      </c>
      <c r="L805">
        <v>270107</v>
      </c>
      <c r="M805" t="s">
        <v>13588</v>
      </c>
      <c r="N805">
        <v>270107006</v>
      </c>
      <c r="O805" t="s">
        <v>13613</v>
      </c>
      <c r="P805">
        <v>45268.721344880287</v>
      </c>
      <c r="Q805">
        <v>39314.415124820094</v>
      </c>
      <c r="R805">
        <v>72103.585578353755</v>
      </c>
    </row>
    <row r="806" spans="1:18" x14ac:dyDescent="0.25">
      <c r="A806">
        <v>8</v>
      </c>
      <c r="B806">
        <v>8108</v>
      </c>
      <c r="C806" t="s">
        <v>768</v>
      </c>
      <c r="D806" t="s">
        <v>1500</v>
      </c>
      <c r="E806">
        <v>3</v>
      </c>
      <c r="F806" t="s">
        <v>13855</v>
      </c>
      <c r="G806">
        <v>1</v>
      </c>
      <c r="H806" t="s">
        <v>8278</v>
      </c>
      <c r="I806">
        <v>1</v>
      </c>
      <c r="J806" t="s">
        <v>13799</v>
      </c>
      <c r="K806" t="s">
        <v>13852</v>
      </c>
      <c r="L806">
        <v>270107</v>
      </c>
      <c r="M806" t="s">
        <v>13588</v>
      </c>
      <c r="N806">
        <v>270107006</v>
      </c>
      <c r="O806" t="s">
        <v>13613</v>
      </c>
      <c r="P806">
        <v>175.11462047885888</v>
      </c>
      <c r="Q806">
        <v>0</v>
      </c>
      <c r="R806">
        <v>1298.8285173306704</v>
      </c>
    </row>
    <row r="807" spans="1:18" x14ac:dyDescent="0.25">
      <c r="A807">
        <v>8</v>
      </c>
      <c r="B807">
        <v>8108</v>
      </c>
      <c r="C807" t="s">
        <v>768</v>
      </c>
      <c r="D807" t="s">
        <v>1500</v>
      </c>
      <c r="E807">
        <v>5</v>
      </c>
      <c r="F807" t="s">
        <v>13856</v>
      </c>
      <c r="G807">
        <v>2</v>
      </c>
      <c r="H807" t="s">
        <v>13768</v>
      </c>
      <c r="I807">
        <v>3</v>
      </c>
      <c r="J807" t="s">
        <v>13804</v>
      </c>
      <c r="K807" t="s">
        <v>13853</v>
      </c>
      <c r="L807">
        <v>270107</v>
      </c>
      <c r="M807" t="s">
        <v>13588</v>
      </c>
      <c r="N807">
        <v>270107005</v>
      </c>
      <c r="O807" t="s">
        <v>13608</v>
      </c>
      <c r="P807">
        <v>34047.058074375956</v>
      </c>
      <c r="Q807">
        <v>27146.786654239819</v>
      </c>
      <c r="R807">
        <v>67595.797548396891</v>
      </c>
    </row>
    <row r="808" spans="1:18" x14ac:dyDescent="0.25">
      <c r="A808">
        <v>8</v>
      </c>
      <c r="B808">
        <v>8108</v>
      </c>
      <c r="C808" t="s">
        <v>768</v>
      </c>
      <c r="D808" t="s">
        <v>1500</v>
      </c>
      <c r="E808">
        <v>5</v>
      </c>
      <c r="F808" t="s">
        <v>13856</v>
      </c>
      <c r="G808">
        <v>2</v>
      </c>
      <c r="H808" t="s">
        <v>13768</v>
      </c>
      <c r="I808">
        <v>3</v>
      </c>
      <c r="J808" t="s">
        <v>13804</v>
      </c>
      <c r="K808" t="s">
        <v>13857</v>
      </c>
      <c r="L808">
        <v>270107</v>
      </c>
      <c r="M808" t="s">
        <v>13588</v>
      </c>
      <c r="N808">
        <v>270107005</v>
      </c>
      <c r="O808" t="s">
        <v>13608</v>
      </c>
      <c r="P808">
        <v>0</v>
      </c>
      <c r="Q808">
        <v>0</v>
      </c>
      <c r="R808">
        <v>5806.6165472875418</v>
      </c>
    </row>
    <row r="809" spans="1:18" x14ac:dyDescent="0.25">
      <c r="A809">
        <v>8</v>
      </c>
      <c r="B809">
        <v>8110</v>
      </c>
      <c r="C809" t="s">
        <v>768</v>
      </c>
      <c r="D809" t="s">
        <v>1506</v>
      </c>
      <c r="E809">
        <v>1</v>
      </c>
      <c r="F809" t="s">
        <v>13850</v>
      </c>
      <c r="G809">
        <v>1</v>
      </c>
      <c r="H809" t="s">
        <v>8278</v>
      </c>
      <c r="I809">
        <v>1</v>
      </c>
      <c r="J809" t="s">
        <v>13799</v>
      </c>
      <c r="K809" t="s">
        <v>13851</v>
      </c>
      <c r="L809">
        <v>270107</v>
      </c>
      <c r="M809" t="s">
        <v>13588</v>
      </c>
      <c r="N809">
        <v>270107006</v>
      </c>
      <c r="O809" t="s">
        <v>13613</v>
      </c>
      <c r="P809">
        <v>101063.85592491584</v>
      </c>
      <c r="Q809">
        <v>30744.299547056889</v>
      </c>
      <c r="R809">
        <v>109968.13421004931</v>
      </c>
    </row>
    <row r="810" spans="1:18" x14ac:dyDescent="0.25">
      <c r="A810">
        <v>8</v>
      </c>
      <c r="B810">
        <v>8110</v>
      </c>
      <c r="C810" t="s">
        <v>768</v>
      </c>
      <c r="D810" t="s">
        <v>1506</v>
      </c>
      <c r="E810">
        <v>1</v>
      </c>
      <c r="F810" t="s">
        <v>13850</v>
      </c>
      <c r="G810">
        <v>1</v>
      </c>
      <c r="H810" t="s">
        <v>8278</v>
      </c>
      <c r="I810">
        <v>1</v>
      </c>
      <c r="J810" t="s">
        <v>13799</v>
      </c>
      <c r="K810" t="s">
        <v>13852</v>
      </c>
      <c r="L810">
        <v>270107</v>
      </c>
      <c r="M810" t="s">
        <v>13588</v>
      </c>
      <c r="N810">
        <v>270107006</v>
      </c>
      <c r="O810" t="s">
        <v>13613</v>
      </c>
      <c r="P810">
        <v>6246.7752635070392</v>
      </c>
      <c r="Q810">
        <v>0</v>
      </c>
      <c r="R810">
        <v>6792.6631516391308</v>
      </c>
    </row>
    <row r="811" spans="1:18" x14ac:dyDescent="0.25">
      <c r="A811">
        <v>8</v>
      </c>
      <c r="B811">
        <v>8110</v>
      </c>
      <c r="C811" t="s">
        <v>768</v>
      </c>
      <c r="D811" t="s">
        <v>1506</v>
      </c>
      <c r="E811">
        <v>1</v>
      </c>
      <c r="F811" t="s">
        <v>13850</v>
      </c>
      <c r="G811">
        <v>2</v>
      </c>
      <c r="H811" t="s">
        <v>13768</v>
      </c>
      <c r="I811">
        <v>1</v>
      </c>
      <c r="J811" t="s">
        <v>13799</v>
      </c>
      <c r="K811" t="s">
        <v>13853</v>
      </c>
      <c r="L811">
        <v>270107</v>
      </c>
      <c r="M811" t="s">
        <v>13588</v>
      </c>
      <c r="N811">
        <v>270107006</v>
      </c>
      <c r="O811" t="s">
        <v>13613</v>
      </c>
      <c r="P811">
        <v>88741.062873148083</v>
      </c>
      <c r="Q811">
        <v>25535.678731925273</v>
      </c>
      <c r="R811">
        <v>88869.306126695956</v>
      </c>
    </row>
    <row r="812" spans="1:18" x14ac:dyDescent="0.25">
      <c r="A812">
        <v>8</v>
      </c>
      <c r="B812">
        <v>8110</v>
      </c>
      <c r="C812" t="s">
        <v>768</v>
      </c>
      <c r="D812" t="s">
        <v>1506</v>
      </c>
      <c r="E812">
        <v>1</v>
      </c>
      <c r="F812" t="s">
        <v>13850</v>
      </c>
      <c r="G812">
        <v>2</v>
      </c>
      <c r="H812" t="s">
        <v>13768</v>
      </c>
      <c r="I812">
        <v>1</v>
      </c>
      <c r="J812" t="s">
        <v>13799</v>
      </c>
      <c r="K812" t="s">
        <v>13857</v>
      </c>
      <c r="L812">
        <v>270107</v>
      </c>
      <c r="M812" t="s">
        <v>13588</v>
      </c>
      <c r="N812">
        <v>270107006</v>
      </c>
      <c r="O812" t="s">
        <v>13613</v>
      </c>
      <c r="P812">
        <v>18569.56831527481</v>
      </c>
      <c r="Q812">
        <v>5208.6208151316205</v>
      </c>
      <c r="R812">
        <v>27891.491234992573</v>
      </c>
    </row>
    <row r="813" spans="1:18" x14ac:dyDescent="0.25">
      <c r="A813">
        <v>8</v>
      </c>
      <c r="B813">
        <v>8110</v>
      </c>
      <c r="C813" t="s">
        <v>768</v>
      </c>
      <c r="D813" t="s">
        <v>1506</v>
      </c>
      <c r="E813">
        <v>2</v>
      </c>
      <c r="F813" t="s">
        <v>13854</v>
      </c>
      <c r="G813">
        <v>1</v>
      </c>
      <c r="H813" t="s">
        <v>8278</v>
      </c>
      <c r="I813">
        <v>1</v>
      </c>
      <c r="J813" t="s">
        <v>13799</v>
      </c>
      <c r="K813" t="s">
        <v>13851</v>
      </c>
      <c r="L813">
        <v>270107</v>
      </c>
      <c r="M813" t="s">
        <v>13588</v>
      </c>
      <c r="N813">
        <v>270107006</v>
      </c>
      <c r="O813" t="s">
        <v>13613</v>
      </c>
      <c r="P813">
        <v>106840.12677821184</v>
      </c>
      <c r="Q813">
        <v>30744.299547056889</v>
      </c>
      <c r="R813">
        <v>114303.05235657968</v>
      </c>
    </row>
    <row r="814" spans="1:18" x14ac:dyDescent="0.25">
      <c r="A814">
        <v>8</v>
      </c>
      <c r="B814">
        <v>8110</v>
      </c>
      <c r="C814" t="s">
        <v>768</v>
      </c>
      <c r="D814" t="s">
        <v>1506</v>
      </c>
      <c r="E814">
        <v>2</v>
      </c>
      <c r="F814" t="s">
        <v>13854</v>
      </c>
      <c r="G814">
        <v>1</v>
      </c>
      <c r="H814" t="s">
        <v>8278</v>
      </c>
      <c r="I814">
        <v>1</v>
      </c>
      <c r="J814" t="s">
        <v>13799</v>
      </c>
      <c r="K814" t="s">
        <v>13852</v>
      </c>
      <c r="L814">
        <v>270107</v>
      </c>
      <c r="M814" t="s">
        <v>13588</v>
      </c>
      <c r="N814">
        <v>270107006</v>
      </c>
      <c r="O814" t="s">
        <v>13613</v>
      </c>
      <c r="P814">
        <v>470.50441021105132</v>
      </c>
      <c r="Q814">
        <v>0</v>
      </c>
      <c r="R814">
        <v>2457.7450051087612</v>
      </c>
    </row>
    <row r="815" spans="1:18" x14ac:dyDescent="0.25">
      <c r="A815">
        <v>8</v>
      </c>
      <c r="B815">
        <v>8110</v>
      </c>
      <c r="C815" t="s">
        <v>768</v>
      </c>
      <c r="D815" t="s">
        <v>1506</v>
      </c>
      <c r="E815">
        <v>3</v>
      </c>
      <c r="F815" t="s">
        <v>13855</v>
      </c>
      <c r="G815">
        <v>1</v>
      </c>
      <c r="H815" t="s">
        <v>8278</v>
      </c>
      <c r="I815">
        <v>1</v>
      </c>
      <c r="J815" t="s">
        <v>13799</v>
      </c>
      <c r="K815" t="s">
        <v>13851</v>
      </c>
      <c r="L815">
        <v>270107</v>
      </c>
      <c r="M815" t="s">
        <v>13588</v>
      </c>
      <c r="N815">
        <v>270107006</v>
      </c>
      <c r="O815" t="s">
        <v>13613</v>
      </c>
      <c r="P815">
        <v>101063.85592491584</v>
      </c>
      <c r="Q815">
        <v>30744.299547056889</v>
      </c>
      <c r="R815">
        <v>109968.13421004931</v>
      </c>
    </row>
    <row r="816" spans="1:18" x14ac:dyDescent="0.25">
      <c r="A816">
        <v>8</v>
      </c>
      <c r="B816">
        <v>8110</v>
      </c>
      <c r="C816" t="s">
        <v>768</v>
      </c>
      <c r="D816" t="s">
        <v>1506</v>
      </c>
      <c r="E816">
        <v>3</v>
      </c>
      <c r="F816" t="s">
        <v>13855</v>
      </c>
      <c r="G816">
        <v>1</v>
      </c>
      <c r="H816" t="s">
        <v>8278</v>
      </c>
      <c r="I816">
        <v>1</v>
      </c>
      <c r="J816" t="s">
        <v>13799</v>
      </c>
      <c r="K816" t="s">
        <v>13852</v>
      </c>
      <c r="L816">
        <v>270107</v>
      </c>
      <c r="M816" t="s">
        <v>13588</v>
      </c>
      <c r="N816">
        <v>270107006</v>
      </c>
      <c r="O816" t="s">
        <v>13613</v>
      </c>
      <c r="P816">
        <v>6246.7752635070392</v>
      </c>
      <c r="Q816">
        <v>0</v>
      </c>
      <c r="R816">
        <v>6792.6631516391308</v>
      </c>
    </row>
    <row r="817" spans="1:18" x14ac:dyDescent="0.25">
      <c r="A817">
        <v>8</v>
      </c>
      <c r="B817">
        <v>8110</v>
      </c>
      <c r="C817" t="s">
        <v>768</v>
      </c>
      <c r="D817" t="s">
        <v>1506</v>
      </c>
      <c r="E817">
        <v>5</v>
      </c>
      <c r="F817" t="s">
        <v>13856</v>
      </c>
      <c r="G817">
        <v>2</v>
      </c>
      <c r="H817" t="s">
        <v>13768</v>
      </c>
      <c r="I817">
        <v>3</v>
      </c>
      <c r="J817" t="s">
        <v>13804</v>
      </c>
      <c r="K817" t="s">
        <v>13853</v>
      </c>
      <c r="L817">
        <v>270107</v>
      </c>
      <c r="M817" t="s">
        <v>13588</v>
      </c>
      <c r="N817">
        <v>270107005</v>
      </c>
      <c r="O817" t="s">
        <v>13608</v>
      </c>
      <c r="P817">
        <v>79012.800668288255</v>
      </c>
      <c r="Q817">
        <v>19650.432658607129</v>
      </c>
      <c r="R817">
        <v>105687.44158714588</v>
      </c>
    </row>
    <row r="818" spans="1:18" x14ac:dyDescent="0.25">
      <c r="A818">
        <v>8</v>
      </c>
      <c r="B818">
        <v>8110</v>
      </c>
      <c r="C818" t="s">
        <v>768</v>
      </c>
      <c r="D818" t="s">
        <v>1506</v>
      </c>
      <c r="E818">
        <v>5</v>
      </c>
      <c r="F818" t="s">
        <v>13856</v>
      </c>
      <c r="G818">
        <v>2</v>
      </c>
      <c r="H818" t="s">
        <v>13768</v>
      </c>
      <c r="I818">
        <v>3</v>
      </c>
      <c r="J818" t="s">
        <v>13804</v>
      </c>
      <c r="K818" t="s">
        <v>13857</v>
      </c>
      <c r="L818">
        <v>270107</v>
      </c>
      <c r="M818" t="s">
        <v>13588</v>
      </c>
      <c r="N818">
        <v>270107005</v>
      </c>
      <c r="O818" t="s">
        <v>13608</v>
      </c>
      <c r="P818">
        <v>3132.6011645905505</v>
      </c>
      <c r="Q818">
        <v>0</v>
      </c>
      <c r="R818">
        <v>11073.355774542595</v>
      </c>
    </row>
    <row r="819" spans="1:18" x14ac:dyDescent="0.25">
      <c r="A819">
        <v>8</v>
      </c>
      <c r="B819">
        <v>8111</v>
      </c>
      <c r="C819" t="s">
        <v>768</v>
      </c>
      <c r="D819" t="s">
        <v>1509</v>
      </c>
      <c r="E819">
        <v>1</v>
      </c>
      <c r="F819" t="s">
        <v>13850</v>
      </c>
      <c r="G819">
        <v>1</v>
      </c>
      <c r="H819" t="s">
        <v>8278</v>
      </c>
      <c r="I819">
        <v>1</v>
      </c>
      <c r="J819" t="s">
        <v>13799</v>
      </c>
      <c r="K819" t="s">
        <v>13851</v>
      </c>
      <c r="L819">
        <v>270107</v>
      </c>
      <c r="M819" t="s">
        <v>13588</v>
      </c>
      <c r="N819">
        <v>270107006</v>
      </c>
      <c r="O819" t="s">
        <v>13613</v>
      </c>
      <c r="P819">
        <v>48378.958851805131</v>
      </c>
      <c r="Q819">
        <v>56200.265622778839</v>
      </c>
      <c r="R819">
        <v>68161.866863890726</v>
      </c>
    </row>
    <row r="820" spans="1:18" x14ac:dyDescent="0.25">
      <c r="A820">
        <v>8</v>
      </c>
      <c r="B820">
        <v>8111</v>
      </c>
      <c r="C820" t="s">
        <v>768</v>
      </c>
      <c r="D820" t="s">
        <v>1509</v>
      </c>
      <c r="E820">
        <v>1</v>
      </c>
      <c r="F820" t="s">
        <v>13850</v>
      </c>
      <c r="G820">
        <v>1</v>
      </c>
      <c r="H820" t="s">
        <v>8278</v>
      </c>
      <c r="I820">
        <v>1</v>
      </c>
      <c r="J820" t="s">
        <v>13799</v>
      </c>
      <c r="K820" t="s">
        <v>13852</v>
      </c>
      <c r="L820">
        <v>270107</v>
      </c>
      <c r="M820" t="s">
        <v>13588</v>
      </c>
      <c r="N820">
        <v>270107006</v>
      </c>
      <c r="O820" t="s">
        <v>13613</v>
      </c>
      <c r="P820">
        <v>6409.1637404970515</v>
      </c>
      <c r="Q820">
        <v>0</v>
      </c>
      <c r="R820">
        <v>0</v>
      </c>
    </row>
    <row r="821" spans="1:18" x14ac:dyDescent="0.25">
      <c r="A821">
        <v>8</v>
      </c>
      <c r="B821">
        <v>8111</v>
      </c>
      <c r="C821" t="s">
        <v>768</v>
      </c>
      <c r="D821" t="s">
        <v>1509</v>
      </c>
      <c r="E821">
        <v>1</v>
      </c>
      <c r="F821" t="s">
        <v>13850</v>
      </c>
      <c r="G821">
        <v>2</v>
      </c>
      <c r="H821" t="s">
        <v>13768</v>
      </c>
      <c r="I821">
        <v>1</v>
      </c>
      <c r="J821" t="s">
        <v>13799</v>
      </c>
      <c r="K821" t="s">
        <v>13853</v>
      </c>
      <c r="L821">
        <v>270107</v>
      </c>
      <c r="M821" t="s">
        <v>13588</v>
      </c>
      <c r="N821">
        <v>270107006</v>
      </c>
      <c r="O821" t="s">
        <v>13613</v>
      </c>
      <c r="P821">
        <v>45658.473391743086</v>
      </c>
      <c r="Q821">
        <v>47511.23459832502</v>
      </c>
      <c r="R821">
        <v>60192.008790070875</v>
      </c>
    </row>
    <row r="822" spans="1:18" x14ac:dyDescent="0.25">
      <c r="A822">
        <v>8</v>
      </c>
      <c r="B822">
        <v>8111</v>
      </c>
      <c r="C822" t="s">
        <v>768</v>
      </c>
      <c r="D822" t="s">
        <v>1509</v>
      </c>
      <c r="E822">
        <v>1</v>
      </c>
      <c r="F822" t="s">
        <v>13850</v>
      </c>
      <c r="G822">
        <v>2</v>
      </c>
      <c r="H822" t="s">
        <v>13768</v>
      </c>
      <c r="I822">
        <v>1</v>
      </c>
      <c r="J822" t="s">
        <v>13799</v>
      </c>
      <c r="K822" t="s">
        <v>13857</v>
      </c>
      <c r="L822">
        <v>270107</v>
      </c>
      <c r="M822" t="s">
        <v>13588</v>
      </c>
      <c r="N822">
        <v>270107006</v>
      </c>
      <c r="O822" t="s">
        <v>13613</v>
      </c>
      <c r="P822">
        <v>9129.6492005590972</v>
      </c>
      <c r="Q822">
        <v>8689.0310244538377</v>
      </c>
      <c r="R822">
        <v>7969.8580738198652</v>
      </c>
    </row>
    <row r="823" spans="1:18" x14ac:dyDescent="0.25">
      <c r="A823">
        <v>8</v>
      </c>
      <c r="B823">
        <v>8111</v>
      </c>
      <c r="C823" t="s">
        <v>768</v>
      </c>
      <c r="D823" t="s">
        <v>1509</v>
      </c>
      <c r="E823">
        <v>2</v>
      </c>
      <c r="F823" t="s">
        <v>13854</v>
      </c>
      <c r="G823">
        <v>1</v>
      </c>
      <c r="H823" t="s">
        <v>8278</v>
      </c>
      <c r="I823">
        <v>1</v>
      </c>
      <c r="J823" t="s">
        <v>13799</v>
      </c>
      <c r="K823" t="s">
        <v>13851</v>
      </c>
      <c r="L823">
        <v>270107</v>
      </c>
      <c r="M823" t="s">
        <v>13588</v>
      </c>
      <c r="N823">
        <v>270107006</v>
      </c>
      <c r="O823" t="s">
        <v>13613</v>
      </c>
      <c r="P823">
        <v>54788.122592302185</v>
      </c>
      <c r="Q823">
        <v>56200.265622778839</v>
      </c>
      <c r="R823">
        <v>68161.866863890726</v>
      </c>
    </row>
    <row r="824" spans="1:18" x14ac:dyDescent="0.25">
      <c r="A824">
        <v>8</v>
      </c>
      <c r="B824">
        <v>8111</v>
      </c>
      <c r="C824" t="s">
        <v>768</v>
      </c>
      <c r="D824" t="s">
        <v>1509</v>
      </c>
      <c r="E824">
        <v>3</v>
      </c>
      <c r="F824" t="s">
        <v>13855</v>
      </c>
      <c r="G824">
        <v>1</v>
      </c>
      <c r="H824" t="s">
        <v>8278</v>
      </c>
      <c r="I824">
        <v>1</v>
      </c>
      <c r="J824" t="s">
        <v>13799</v>
      </c>
      <c r="K824" t="s">
        <v>13851</v>
      </c>
      <c r="L824">
        <v>270107</v>
      </c>
      <c r="M824" t="s">
        <v>13588</v>
      </c>
      <c r="N824">
        <v>270107006</v>
      </c>
      <c r="O824" t="s">
        <v>13613</v>
      </c>
      <c r="P824">
        <v>48378.958851805131</v>
      </c>
      <c r="Q824">
        <v>56200.265622778839</v>
      </c>
      <c r="R824">
        <v>68161.866863890726</v>
      </c>
    </row>
    <row r="825" spans="1:18" x14ac:dyDescent="0.25">
      <c r="A825">
        <v>8</v>
      </c>
      <c r="B825">
        <v>8111</v>
      </c>
      <c r="C825" t="s">
        <v>768</v>
      </c>
      <c r="D825" t="s">
        <v>1509</v>
      </c>
      <c r="E825">
        <v>3</v>
      </c>
      <c r="F825" t="s">
        <v>13855</v>
      </c>
      <c r="G825">
        <v>1</v>
      </c>
      <c r="H825" t="s">
        <v>8278</v>
      </c>
      <c r="I825">
        <v>1</v>
      </c>
      <c r="J825" t="s">
        <v>13799</v>
      </c>
      <c r="K825" t="s">
        <v>13852</v>
      </c>
      <c r="L825">
        <v>270107</v>
      </c>
      <c r="M825" t="s">
        <v>13588</v>
      </c>
      <c r="N825">
        <v>270107006</v>
      </c>
      <c r="O825" t="s">
        <v>13613</v>
      </c>
      <c r="P825">
        <v>6409.1637404970515</v>
      </c>
      <c r="Q825">
        <v>0</v>
      </c>
      <c r="R825">
        <v>0</v>
      </c>
    </row>
    <row r="826" spans="1:18" x14ac:dyDescent="0.25">
      <c r="A826">
        <v>8</v>
      </c>
      <c r="B826">
        <v>8111</v>
      </c>
      <c r="C826" t="s">
        <v>768</v>
      </c>
      <c r="D826" t="s">
        <v>1509</v>
      </c>
      <c r="E826">
        <v>5</v>
      </c>
      <c r="F826" t="s">
        <v>13856</v>
      </c>
      <c r="G826">
        <v>2</v>
      </c>
      <c r="H826" t="s">
        <v>13768</v>
      </c>
      <c r="I826">
        <v>3</v>
      </c>
      <c r="J826" t="s">
        <v>13804</v>
      </c>
      <c r="K826" t="s">
        <v>13853</v>
      </c>
      <c r="L826">
        <v>270107</v>
      </c>
      <c r="M826" t="s">
        <v>13588</v>
      </c>
      <c r="N826">
        <v>270107005</v>
      </c>
      <c r="O826" t="s">
        <v>13608</v>
      </c>
      <c r="P826">
        <v>18460.437050421027</v>
      </c>
      <c r="Q826">
        <v>31799.120469552097</v>
      </c>
      <c r="R826">
        <v>68161.866863890726</v>
      </c>
    </row>
    <row r="827" spans="1:18" x14ac:dyDescent="0.25">
      <c r="A827">
        <v>8</v>
      </c>
      <c r="B827">
        <v>8111</v>
      </c>
      <c r="C827" t="s">
        <v>768</v>
      </c>
      <c r="D827" t="s">
        <v>1509</v>
      </c>
      <c r="E827">
        <v>5</v>
      </c>
      <c r="F827" t="s">
        <v>13856</v>
      </c>
      <c r="G827">
        <v>2</v>
      </c>
      <c r="H827" t="s">
        <v>13768</v>
      </c>
      <c r="I827">
        <v>3</v>
      </c>
      <c r="J827" t="s">
        <v>13804</v>
      </c>
      <c r="K827" t="s">
        <v>13857</v>
      </c>
      <c r="L827">
        <v>270107</v>
      </c>
      <c r="M827" t="s">
        <v>13588</v>
      </c>
      <c r="N827">
        <v>270107005</v>
      </c>
      <c r="O827" t="s">
        <v>13608</v>
      </c>
      <c r="P827">
        <v>7128.4900964783692</v>
      </c>
      <c r="Q827">
        <v>3302.728704354784</v>
      </c>
      <c r="R827">
        <v>0</v>
      </c>
    </row>
    <row r="828" spans="1:18" x14ac:dyDescent="0.25">
      <c r="A828">
        <v>8</v>
      </c>
      <c r="B828">
        <v>8112</v>
      </c>
      <c r="C828" t="s">
        <v>768</v>
      </c>
      <c r="D828" t="s">
        <v>1512</v>
      </c>
      <c r="E828">
        <v>1</v>
      </c>
      <c r="F828" t="s">
        <v>13850</v>
      </c>
      <c r="G828">
        <v>1</v>
      </c>
      <c r="H828" t="s">
        <v>8278</v>
      </c>
      <c r="I828">
        <v>1</v>
      </c>
      <c r="J828" t="s">
        <v>13799</v>
      </c>
      <c r="K828" t="s">
        <v>13851</v>
      </c>
      <c r="L828">
        <v>270107</v>
      </c>
      <c r="M828" t="s">
        <v>13588</v>
      </c>
      <c r="N828">
        <v>270107006</v>
      </c>
      <c r="O828" t="s">
        <v>13613</v>
      </c>
      <c r="P828">
        <v>0</v>
      </c>
      <c r="Q828">
        <v>112850.45700600529</v>
      </c>
      <c r="R828">
        <v>85354.991732334762</v>
      </c>
    </row>
    <row r="829" spans="1:18" x14ac:dyDescent="0.25">
      <c r="A829">
        <v>8</v>
      </c>
      <c r="B829">
        <v>8112</v>
      </c>
      <c r="C829" t="s">
        <v>768</v>
      </c>
      <c r="D829" t="s">
        <v>1512</v>
      </c>
      <c r="E829">
        <v>1</v>
      </c>
      <c r="F829" t="s">
        <v>13850</v>
      </c>
      <c r="G829">
        <v>1</v>
      </c>
      <c r="H829" t="s">
        <v>8278</v>
      </c>
      <c r="I829">
        <v>1</v>
      </c>
      <c r="J829" t="s">
        <v>13799</v>
      </c>
      <c r="K829" t="s">
        <v>13852</v>
      </c>
      <c r="L829">
        <v>270107</v>
      </c>
      <c r="M829" t="s">
        <v>13588</v>
      </c>
      <c r="N829">
        <v>270107006</v>
      </c>
      <c r="O829" t="s">
        <v>13613</v>
      </c>
      <c r="P829">
        <v>0</v>
      </c>
      <c r="Q829">
        <v>2271.0148586466566</v>
      </c>
      <c r="R829">
        <v>4990.0433904614611</v>
      </c>
    </row>
    <row r="830" spans="1:18" x14ac:dyDescent="0.25">
      <c r="A830">
        <v>8</v>
      </c>
      <c r="B830">
        <v>8112</v>
      </c>
      <c r="C830" t="s">
        <v>768</v>
      </c>
      <c r="D830" t="s">
        <v>1512</v>
      </c>
      <c r="E830">
        <v>1</v>
      </c>
      <c r="F830" t="s">
        <v>13850</v>
      </c>
      <c r="G830">
        <v>2</v>
      </c>
      <c r="H830" t="s">
        <v>13768</v>
      </c>
      <c r="I830">
        <v>1</v>
      </c>
      <c r="J830" t="s">
        <v>13799</v>
      </c>
      <c r="K830" t="s">
        <v>13853</v>
      </c>
      <c r="L830">
        <v>270107</v>
      </c>
      <c r="M830" t="s">
        <v>13588</v>
      </c>
      <c r="N830">
        <v>270107006</v>
      </c>
      <c r="O830" t="s">
        <v>13613</v>
      </c>
      <c r="P830">
        <v>0</v>
      </c>
      <c r="Q830">
        <v>112850.45700600529</v>
      </c>
      <c r="R830">
        <v>75552.853555392096</v>
      </c>
    </row>
    <row r="831" spans="1:18" x14ac:dyDescent="0.25">
      <c r="A831">
        <v>8</v>
      </c>
      <c r="B831">
        <v>8112</v>
      </c>
      <c r="C831" t="s">
        <v>768</v>
      </c>
      <c r="D831" t="s">
        <v>1512</v>
      </c>
      <c r="E831">
        <v>1</v>
      </c>
      <c r="F831" t="s">
        <v>13850</v>
      </c>
      <c r="G831">
        <v>2</v>
      </c>
      <c r="H831" t="s">
        <v>13768</v>
      </c>
      <c r="I831">
        <v>1</v>
      </c>
      <c r="J831" t="s">
        <v>13799</v>
      </c>
      <c r="K831" t="s">
        <v>13857</v>
      </c>
      <c r="L831">
        <v>270107</v>
      </c>
      <c r="M831" t="s">
        <v>13588</v>
      </c>
      <c r="N831">
        <v>270107006</v>
      </c>
      <c r="O831" t="s">
        <v>13613</v>
      </c>
      <c r="P831">
        <v>0</v>
      </c>
      <c r="Q831">
        <v>2271.0148586466566</v>
      </c>
      <c r="R831">
        <v>14792.181567404119</v>
      </c>
    </row>
    <row r="832" spans="1:18" x14ac:dyDescent="0.25">
      <c r="A832">
        <v>8</v>
      </c>
      <c r="B832">
        <v>8112</v>
      </c>
      <c r="C832" t="s">
        <v>768</v>
      </c>
      <c r="D832" t="s">
        <v>1512</v>
      </c>
      <c r="E832">
        <v>2</v>
      </c>
      <c r="F832" t="s">
        <v>13854</v>
      </c>
      <c r="G832">
        <v>1</v>
      </c>
      <c r="H832" t="s">
        <v>8278</v>
      </c>
      <c r="I832">
        <v>1</v>
      </c>
      <c r="J832" t="s">
        <v>13799</v>
      </c>
      <c r="K832" t="s">
        <v>13851</v>
      </c>
      <c r="L832">
        <v>270107</v>
      </c>
      <c r="M832" t="s">
        <v>13588</v>
      </c>
      <c r="N832">
        <v>270107006</v>
      </c>
      <c r="O832" t="s">
        <v>13613</v>
      </c>
      <c r="P832">
        <v>0</v>
      </c>
      <c r="Q832">
        <v>112850.45700600529</v>
      </c>
      <c r="R832">
        <v>90345.035122796224</v>
      </c>
    </row>
    <row r="833" spans="1:18" x14ac:dyDescent="0.25">
      <c r="A833">
        <v>8</v>
      </c>
      <c r="B833">
        <v>8112</v>
      </c>
      <c r="C833" t="s">
        <v>768</v>
      </c>
      <c r="D833" t="s">
        <v>1512</v>
      </c>
      <c r="E833">
        <v>2</v>
      </c>
      <c r="F833" t="s">
        <v>13854</v>
      </c>
      <c r="G833">
        <v>1</v>
      </c>
      <c r="H833" t="s">
        <v>8278</v>
      </c>
      <c r="I833">
        <v>1</v>
      </c>
      <c r="J833" t="s">
        <v>13799</v>
      </c>
      <c r="K833" t="s">
        <v>13852</v>
      </c>
      <c r="L833">
        <v>270107</v>
      </c>
      <c r="M833" t="s">
        <v>13588</v>
      </c>
      <c r="N833">
        <v>270107006</v>
      </c>
      <c r="O833" t="s">
        <v>13613</v>
      </c>
      <c r="P833">
        <v>0</v>
      </c>
      <c r="Q833">
        <v>2271.0148586466566</v>
      </c>
      <c r="R833">
        <v>0</v>
      </c>
    </row>
    <row r="834" spans="1:18" x14ac:dyDescent="0.25">
      <c r="A834">
        <v>8</v>
      </c>
      <c r="B834">
        <v>8112</v>
      </c>
      <c r="C834" t="s">
        <v>768</v>
      </c>
      <c r="D834" t="s">
        <v>1512</v>
      </c>
      <c r="E834">
        <v>3</v>
      </c>
      <c r="F834" t="s">
        <v>13855</v>
      </c>
      <c r="G834">
        <v>1</v>
      </c>
      <c r="H834" t="s">
        <v>8278</v>
      </c>
      <c r="I834">
        <v>1</v>
      </c>
      <c r="J834" t="s">
        <v>13799</v>
      </c>
      <c r="K834" t="s">
        <v>13851</v>
      </c>
      <c r="L834">
        <v>270107</v>
      </c>
      <c r="M834" t="s">
        <v>13588</v>
      </c>
      <c r="N834">
        <v>270107006</v>
      </c>
      <c r="O834" t="s">
        <v>13613</v>
      </c>
      <c r="P834">
        <v>0</v>
      </c>
      <c r="Q834">
        <v>112850.45700600529</v>
      </c>
      <c r="R834">
        <v>85354.991732334762</v>
      </c>
    </row>
    <row r="835" spans="1:18" x14ac:dyDescent="0.25">
      <c r="A835">
        <v>8</v>
      </c>
      <c r="B835">
        <v>8112</v>
      </c>
      <c r="C835" t="s">
        <v>768</v>
      </c>
      <c r="D835" t="s">
        <v>1512</v>
      </c>
      <c r="E835">
        <v>3</v>
      </c>
      <c r="F835" t="s">
        <v>13855</v>
      </c>
      <c r="G835">
        <v>1</v>
      </c>
      <c r="H835" t="s">
        <v>8278</v>
      </c>
      <c r="I835">
        <v>1</v>
      </c>
      <c r="J835" t="s">
        <v>13799</v>
      </c>
      <c r="K835" t="s">
        <v>13852</v>
      </c>
      <c r="L835">
        <v>270107</v>
      </c>
      <c r="M835" t="s">
        <v>13588</v>
      </c>
      <c r="N835">
        <v>270107006</v>
      </c>
      <c r="O835" t="s">
        <v>13613</v>
      </c>
      <c r="P835">
        <v>0</v>
      </c>
      <c r="Q835">
        <v>2271.0148586466566</v>
      </c>
      <c r="R835">
        <v>4990.0433904614611</v>
      </c>
    </row>
    <row r="836" spans="1:18" x14ac:dyDescent="0.25">
      <c r="A836">
        <v>8</v>
      </c>
      <c r="B836">
        <v>8112</v>
      </c>
      <c r="C836" t="s">
        <v>768</v>
      </c>
      <c r="D836" t="s">
        <v>1512</v>
      </c>
      <c r="E836">
        <v>5</v>
      </c>
      <c r="F836" t="s">
        <v>13856</v>
      </c>
      <c r="G836">
        <v>2</v>
      </c>
      <c r="H836" t="s">
        <v>13768</v>
      </c>
      <c r="I836">
        <v>3</v>
      </c>
      <c r="J836" t="s">
        <v>13804</v>
      </c>
      <c r="K836" t="s">
        <v>13853</v>
      </c>
      <c r="L836">
        <v>270107</v>
      </c>
      <c r="M836" t="s">
        <v>13588</v>
      </c>
      <c r="N836">
        <v>270107005</v>
      </c>
      <c r="O836" t="s">
        <v>13608</v>
      </c>
      <c r="P836">
        <v>0</v>
      </c>
      <c r="Q836">
        <v>66365.563203757731</v>
      </c>
      <c r="R836">
        <v>83763.190344476927</v>
      </c>
    </row>
    <row r="837" spans="1:18" x14ac:dyDescent="0.25">
      <c r="A837">
        <v>8</v>
      </c>
      <c r="B837">
        <v>8112</v>
      </c>
      <c r="C837" t="s">
        <v>768</v>
      </c>
      <c r="D837" t="s">
        <v>1512</v>
      </c>
      <c r="E837">
        <v>5</v>
      </c>
      <c r="F837" t="s">
        <v>13856</v>
      </c>
      <c r="G837">
        <v>2</v>
      </c>
      <c r="H837" t="s">
        <v>13768</v>
      </c>
      <c r="I837">
        <v>3</v>
      </c>
      <c r="J837" t="s">
        <v>13804</v>
      </c>
      <c r="K837" t="s">
        <v>13857</v>
      </c>
      <c r="L837">
        <v>270107</v>
      </c>
      <c r="M837" t="s">
        <v>13588</v>
      </c>
      <c r="N837">
        <v>270107005</v>
      </c>
      <c r="O837" t="s">
        <v>13608</v>
      </c>
      <c r="P837">
        <v>0</v>
      </c>
      <c r="Q837">
        <v>2271.0148586466566</v>
      </c>
      <c r="R837">
        <v>6581.8447783192951</v>
      </c>
    </row>
    <row r="838" spans="1:18" x14ac:dyDescent="0.25">
      <c r="A838">
        <v>8</v>
      </c>
      <c r="B838">
        <v>8201</v>
      </c>
      <c r="C838" t="s">
        <v>768</v>
      </c>
      <c r="D838" t="s">
        <v>1515</v>
      </c>
      <c r="E838">
        <v>1</v>
      </c>
      <c r="F838" t="s">
        <v>13850</v>
      </c>
      <c r="G838">
        <v>1</v>
      </c>
      <c r="H838" t="s">
        <v>8278</v>
      </c>
      <c r="I838">
        <v>1</v>
      </c>
      <c r="J838" t="s">
        <v>13799</v>
      </c>
      <c r="K838" t="s">
        <v>13851</v>
      </c>
      <c r="L838">
        <v>270107</v>
      </c>
      <c r="M838" t="s">
        <v>13588</v>
      </c>
      <c r="N838">
        <v>270107006</v>
      </c>
      <c r="O838" t="s">
        <v>13613</v>
      </c>
      <c r="P838">
        <v>0</v>
      </c>
      <c r="Q838">
        <v>82662.132420858034</v>
      </c>
      <c r="R838">
        <v>0</v>
      </c>
    </row>
    <row r="839" spans="1:18" x14ac:dyDescent="0.25">
      <c r="A839">
        <v>8</v>
      </c>
      <c r="B839">
        <v>8201</v>
      </c>
      <c r="C839" t="s">
        <v>768</v>
      </c>
      <c r="D839" t="s">
        <v>1515</v>
      </c>
      <c r="E839">
        <v>1</v>
      </c>
      <c r="F839" t="s">
        <v>13850</v>
      </c>
      <c r="G839">
        <v>1</v>
      </c>
      <c r="H839" t="s">
        <v>8278</v>
      </c>
      <c r="I839">
        <v>1</v>
      </c>
      <c r="J839" t="s">
        <v>13799</v>
      </c>
      <c r="K839" t="s">
        <v>13852</v>
      </c>
      <c r="L839">
        <v>270107</v>
      </c>
      <c r="M839" t="s">
        <v>13588</v>
      </c>
      <c r="N839">
        <v>270107006</v>
      </c>
      <c r="O839" t="s">
        <v>13613</v>
      </c>
      <c r="P839">
        <v>0</v>
      </c>
      <c r="Q839">
        <v>7181.1910347629846</v>
      </c>
      <c r="R839">
        <v>0</v>
      </c>
    </row>
    <row r="840" spans="1:18" x14ac:dyDescent="0.25">
      <c r="A840">
        <v>8</v>
      </c>
      <c r="B840">
        <v>8201</v>
      </c>
      <c r="C840" t="s">
        <v>768</v>
      </c>
      <c r="D840" t="s">
        <v>1515</v>
      </c>
      <c r="E840">
        <v>1</v>
      </c>
      <c r="F840" t="s">
        <v>13850</v>
      </c>
      <c r="G840">
        <v>2</v>
      </c>
      <c r="H840" t="s">
        <v>13768</v>
      </c>
      <c r="I840">
        <v>1</v>
      </c>
      <c r="J840" t="s">
        <v>13799</v>
      </c>
      <c r="K840" t="s">
        <v>13853</v>
      </c>
      <c r="L840">
        <v>270107</v>
      </c>
      <c r="M840" t="s">
        <v>13588</v>
      </c>
      <c r="N840">
        <v>270107006</v>
      </c>
      <c r="O840" t="s">
        <v>13613</v>
      </c>
      <c r="P840">
        <v>0</v>
      </c>
      <c r="Q840">
        <v>82662.132420858034</v>
      </c>
      <c r="R840">
        <v>0</v>
      </c>
    </row>
    <row r="841" spans="1:18" x14ac:dyDescent="0.25">
      <c r="A841">
        <v>8</v>
      </c>
      <c r="B841">
        <v>8201</v>
      </c>
      <c r="C841" t="s">
        <v>768</v>
      </c>
      <c r="D841" t="s">
        <v>1515</v>
      </c>
      <c r="E841">
        <v>1</v>
      </c>
      <c r="F841" t="s">
        <v>13850</v>
      </c>
      <c r="G841">
        <v>2</v>
      </c>
      <c r="H841" t="s">
        <v>13768</v>
      </c>
      <c r="I841">
        <v>1</v>
      </c>
      <c r="J841" t="s">
        <v>13799</v>
      </c>
      <c r="K841" t="s">
        <v>13857</v>
      </c>
      <c r="L841">
        <v>270107</v>
      </c>
      <c r="M841" t="s">
        <v>13588</v>
      </c>
      <c r="N841">
        <v>270107006</v>
      </c>
      <c r="O841" t="s">
        <v>13613</v>
      </c>
      <c r="P841">
        <v>0</v>
      </c>
      <c r="Q841">
        <v>7181.1910347629846</v>
      </c>
      <c r="R841">
        <v>0</v>
      </c>
    </row>
    <row r="842" spans="1:18" x14ac:dyDescent="0.25">
      <c r="A842">
        <v>8</v>
      </c>
      <c r="B842">
        <v>8201</v>
      </c>
      <c r="C842" t="s">
        <v>768</v>
      </c>
      <c r="D842" t="s">
        <v>1515</v>
      </c>
      <c r="E842">
        <v>2</v>
      </c>
      <c r="F842" t="s">
        <v>13854</v>
      </c>
      <c r="G842">
        <v>1</v>
      </c>
      <c r="H842" t="s">
        <v>8278</v>
      </c>
      <c r="I842">
        <v>1</v>
      </c>
      <c r="J842" t="s">
        <v>13799</v>
      </c>
      <c r="K842" t="s">
        <v>13851</v>
      </c>
      <c r="L842">
        <v>270107</v>
      </c>
      <c r="M842" t="s">
        <v>13588</v>
      </c>
      <c r="N842">
        <v>270107006</v>
      </c>
      <c r="O842" t="s">
        <v>13613</v>
      </c>
      <c r="P842">
        <v>0</v>
      </c>
      <c r="Q842">
        <v>82662.132420858034</v>
      </c>
      <c r="R842">
        <v>0</v>
      </c>
    </row>
    <row r="843" spans="1:18" x14ac:dyDescent="0.25">
      <c r="A843">
        <v>8</v>
      </c>
      <c r="B843">
        <v>8201</v>
      </c>
      <c r="C843" t="s">
        <v>768</v>
      </c>
      <c r="D843" t="s">
        <v>1515</v>
      </c>
      <c r="E843">
        <v>2</v>
      </c>
      <c r="F843" t="s">
        <v>13854</v>
      </c>
      <c r="G843">
        <v>1</v>
      </c>
      <c r="H843" t="s">
        <v>8278</v>
      </c>
      <c r="I843">
        <v>1</v>
      </c>
      <c r="J843" t="s">
        <v>13799</v>
      </c>
      <c r="K843" t="s">
        <v>13852</v>
      </c>
      <c r="L843">
        <v>270107</v>
      </c>
      <c r="M843" t="s">
        <v>13588</v>
      </c>
      <c r="N843">
        <v>270107006</v>
      </c>
      <c r="O843" t="s">
        <v>13613</v>
      </c>
      <c r="P843">
        <v>0</v>
      </c>
      <c r="Q843">
        <v>7181.1910347629846</v>
      </c>
      <c r="R843">
        <v>0</v>
      </c>
    </row>
    <row r="844" spans="1:18" x14ac:dyDescent="0.25">
      <c r="A844">
        <v>8</v>
      </c>
      <c r="B844">
        <v>8201</v>
      </c>
      <c r="C844" t="s">
        <v>768</v>
      </c>
      <c r="D844" t="s">
        <v>1515</v>
      </c>
      <c r="E844">
        <v>3</v>
      </c>
      <c r="F844" t="s">
        <v>13855</v>
      </c>
      <c r="G844">
        <v>1</v>
      </c>
      <c r="H844" t="s">
        <v>8278</v>
      </c>
      <c r="I844">
        <v>1</v>
      </c>
      <c r="J844" t="s">
        <v>13799</v>
      </c>
      <c r="K844" t="s">
        <v>13851</v>
      </c>
      <c r="L844">
        <v>270107</v>
      </c>
      <c r="M844" t="s">
        <v>13588</v>
      </c>
      <c r="N844">
        <v>270107006</v>
      </c>
      <c r="O844" t="s">
        <v>13613</v>
      </c>
      <c r="P844">
        <v>0</v>
      </c>
      <c r="Q844">
        <v>82662.132420858034</v>
      </c>
      <c r="R844">
        <v>0</v>
      </c>
    </row>
    <row r="845" spans="1:18" x14ac:dyDescent="0.25">
      <c r="A845">
        <v>8</v>
      </c>
      <c r="B845">
        <v>8201</v>
      </c>
      <c r="C845" t="s">
        <v>768</v>
      </c>
      <c r="D845" t="s">
        <v>1515</v>
      </c>
      <c r="E845">
        <v>3</v>
      </c>
      <c r="F845" t="s">
        <v>13855</v>
      </c>
      <c r="G845">
        <v>1</v>
      </c>
      <c r="H845" t="s">
        <v>8278</v>
      </c>
      <c r="I845">
        <v>1</v>
      </c>
      <c r="J845" t="s">
        <v>13799</v>
      </c>
      <c r="K845" t="s">
        <v>13852</v>
      </c>
      <c r="L845">
        <v>270107</v>
      </c>
      <c r="M845" t="s">
        <v>13588</v>
      </c>
      <c r="N845">
        <v>270107006</v>
      </c>
      <c r="O845" t="s">
        <v>13613</v>
      </c>
      <c r="P845">
        <v>0</v>
      </c>
      <c r="Q845">
        <v>7181.1910347629846</v>
      </c>
      <c r="R845">
        <v>0</v>
      </c>
    </row>
    <row r="846" spans="1:18" x14ac:dyDescent="0.25">
      <c r="A846">
        <v>8</v>
      </c>
      <c r="B846">
        <v>8201</v>
      </c>
      <c r="C846" t="s">
        <v>768</v>
      </c>
      <c r="D846" t="s">
        <v>1515</v>
      </c>
      <c r="E846">
        <v>5</v>
      </c>
      <c r="F846" t="s">
        <v>13856</v>
      </c>
      <c r="G846">
        <v>2</v>
      </c>
      <c r="H846" t="s">
        <v>13768</v>
      </c>
      <c r="I846">
        <v>3</v>
      </c>
      <c r="J846" t="s">
        <v>13804</v>
      </c>
      <c r="K846" t="s">
        <v>13853</v>
      </c>
      <c r="L846">
        <v>270107</v>
      </c>
      <c r="M846" t="s">
        <v>13588</v>
      </c>
      <c r="N846">
        <v>270107005</v>
      </c>
      <c r="O846" t="s">
        <v>13608</v>
      </c>
      <c r="P846">
        <v>0</v>
      </c>
      <c r="Q846">
        <v>60210.507166465643</v>
      </c>
      <c r="R846">
        <v>0</v>
      </c>
    </row>
    <row r="847" spans="1:18" x14ac:dyDescent="0.25">
      <c r="A847">
        <v>8</v>
      </c>
      <c r="B847">
        <v>8202</v>
      </c>
      <c r="C847" t="s">
        <v>768</v>
      </c>
      <c r="D847" t="s">
        <v>1518</v>
      </c>
      <c r="E847">
        <v>1</v>
      </c>
      <c r="F847" t="s">
        <v>13850</v>
      </c>
      <c r="G847">
        <v>1</v>
      </c>
      <c r="H847" t="s">
        <v>8278</v>
      </c>
      <c r="I847">
        <v>1</v>
      </c>
      <c r="J847" t="s">
        <v>13799</v>
      </c>
      <c r="K847" t="s">
        <v>13851</v>
      </c>
      <c r="L847">
        <v>270107</v>
      </c>
      <c r="M847" t="s">
        <v>13588</v>
      </c>
      <c r="N847">
        <v>270107006</v>
      </c>
      <c r="O847" t="s">
        <v>13613</v>
      </c>
      <c r="P847">
        <v>41631.013252634875</v>
      </c>
      <c r="Q847">
        <v>123224.27196396964</v>
      </c>
      <c r="R847">
        <v>0</v>
      </c>
    </row>
    <row r="848" spans="1:18" x14ac:dyDescent="0.25">
      <c r="A848">
        <v>8</v>
      </c>
      <c r="B848">
        <v>8202</v>
      </c>
      <c r="C848" t="s">
        <v>768</v>
      </c>
      <c r="D848" t="s">
        <v>1518</v>
      </c>
      <c r="E848">
        <v>1</v>
      </c>
      <c r="F848" t="s">
        <v>13850</v>
      </c>
      <c r="G848">
        <v>2</v>
      </c>
      <c r="H848" t="s">
        <v>13768</v>
      </c>
      <c r="I848">
        <v>1</v>
      </c>
      <c r="J848" t="s">
        <v>13799</v>
      </c>
      <c r="K848" t="s">
        <v>13853</v>
      </c>
      <c r="L848">
        <v>270107</v>
      </c>
      <c r="M848" t="s">
        <v>13588</v>
      </c>
      <c r="N848">
        <v>270107006</v>
      </c>
      <c r="O848" t="s">
        <v>13613</v>
      </c>
      <c r="P848">
        <v>31655.014087446521</v>
      </c>
      <c r="Q848">
        <v>123224.27196396964</v>
      </c>
      <c r="R848">
        <v>0</v>
      </c>
    </row>
    <row r="849" spans="1:18" x14ac:dyDescent="0.25">
      <c r="A849">
        <v>8</v>
      </c>
      <c r="B849">
        <v>8202</v>
      </c>
      <c r="C849" t="s">
        <v>768</v>
      </c>
      <c r="D849" t="s">
        <v>1518</v>
      </c>
      <c r="E849">
        <v>1</v>
      </c>
      <c r="F849" t="s">
        <v>13850</v>
      </c>
      <c r="G849">
        <v>2</v>
      </c>
      <c r="H849" t="s">
        <v>13768</v>
      </c>
      <c r="I849">
        <v>1</v>
      </c>
      <c r="J849" t="s">
        <v>13799</v>
      </c>
      <c r="K849" t="s">
        <v>13857</v>
      </c>
      <c r="L849">
        <v>270107</v>
      </c>
      <c r="M849" t="s">
        <v>13588</v>
      </c>
      <c r="N849">
        <v>270107006</v>
      </c>
      <c r="O849" t="s">
        <v>13613</v>
      </c>
      <c r="P849">
        <v>9975.9991651883538</v>
      </c>
      <c r="Q849">
        <v>0</v>
      </c>
      <c r="R849">
        <v>0</v>
      </c>
    </row>
    <row r="850" spans="1:18" x14ac:dyDescent="0.25">
      <c r="A850">
        <v>8</v>
      </c>
      <c r="B850">
        <v>8202</v>
      </c>
      <c r="C850" t="s">
        <v>768</v>
      </c>
      <c r="D850" t="s">
        <v>1518</v>
      </c>
      <c r="E850">
        <v>2</v>
      </c>
      <c r="F850" t="s">
        <v>13854</v>
      </c>
      <c r="G850">
        <v>1</v>
      </c>
      <c r="H850" t="s">
        <v>8278</v>
      </c>
      <c r="I850">
        <v>1</v>
      </c>
      <c r="J850" t="s">
        <v>13799</v>
      </c>
      <c r="K850" t="s">
        <v>13851</v>
      </c>
      <c r="L850">
        <v>270107</v>
      </c>
      <c r="M850" t="s">
        <v>13588</v>
      </c>
      <c r="N850">
        <v>270107006</v>
      </c>
      <c r="O850" t="s">
        <v>13613</v>
      </c>
      <c r="P850">
        <v>41631.013252634875</v>
      </c>
      <c r="Q850">
        <v>123224.27196396964</v>
      </c>
      <c r="R850">
        <v>0</v>
      </c>
    </row>
    <row r="851" spans="1:18" x14ac:dyDescent="0.25">
      <c r="A851">
        <v>8</v>
      </c>
      <c r="B851">
        <v>8202</v>
      </c>
      <c r="C851" t="s">
        <v>768</v>
      </c>
      <c r="D851" t="s">
        <v>1518</v>
      </c>
      <c r="E851">
        <v>3</v>
      </c>
      <c r="F851" t="s">
        <v>13855</v>
      </c>
      <c r="G851">
        <v>1</v>
      </c>
      <c r="H851" t="s">
        <v>8278</v>
      </c>
      <c r="I851">
        <v>1</v>
      </c>
      <c r="J851" t="s">
        <v>13799</v>
      </c>
      <c r="K851" t="s">
        <v>13851</v>
      </c>
      <c r="L851">
        <v>270107</v>
      </c>
      <c r="M851" t="s">
        <v>13588</v>
      </c>
      <c r="N851">
        <v>270107006</v>
      </c>
      <c r="O851" t="s">
        <v>13613</v>
      </c>
      <c r="P851">
        <v>41631.013252634875</v>
      </c>
      <c r="Q851">
        <v>123224.27196396964</v>
      </c>
      <c r="R851">
        <v>0</v>
      </c>
    </row>
    <row r="852" spans="1:18" x14ac:dyDescent="0.25">
      <c r="A852">
        <v>8</v>
      </c>
      <c r="B852">
        <v>8202</v>
      </c>
      <c r="C852" t="s">
        <v>768</v>
      </c>
      <c r="D852" t="s">
        <v>1518</v>
      </c>
      <c r="E852">
        <v>5</v>
      </c>
      <c r="F852" t="s">
        <v>13856</v>
      </c>
      <c r="G852">
        <v>2</v>
      </c>
      <c r="H852" t="s">
        <v>13768</v>
      </c>
      <c r="I852">
        <v>3</v>
      </c>
      <c r="J852" t="s">
        <v>13804</v>
      </c>
      <c r="K852" t="s">
        <v>13853</v>
      </c>
      <c r="L852">
        <v>270107</v>
      </c>
      <c r="M852" t="s">
        <v>13588</v>
      </c>
      <c r="N852">
        <v>270107005</v>
      </c>
      <c r="O852" t="s">
        <v>13608</v>
      </c>
      <c r="P852">
        <v>20270.27027027027</v>
      </c>
      <c r="Q852">
        <v>60643.174002102525</v>
      </c>
      <c r="R852">
        <v>0</v>
      </c>
    </row>
    <row r="853" spans="1:18" x14ac:dyDescent="0.25">
      <c r="A853">
        <v>8</v>
      </c>
      <c r="B853">
        <v>8203</v>
      </c>
      <c r="C853" t="s">
        <v>768</v>
      </c>
      <c r="D853" t="s">
        <v>1521</v>
      </c>
      <c r="E853">
        <v>1</v>
      </c>
      <c r="F853" t="s">
        <v>13850</v>
      </c>
      <c r="G853">
        <v>1</v>
      </c>
      <c r="H853" t="s">
        <v>8278</v>
      </c>
      <c r="I853">
        <v>1</v>
      </c>
      <c r="J853" t="s">
        <v>13799</v>
      </c>
      <c r="K853" t="s">
        <v>13851</v>
      </c>
      <c r="L853">
        <v>270107</v>
      </c>
      <c r="M853" t="s">
        <v>13588</v>
      </c>
      <c r="N853">
        <v>270107006</v>
      </c>
      <c r="O853" t="s">
        <v>13613</v>
      </c>
      <c r="P853">
        <v>0</v>
      </c>
      <c r="Q853">
        <v>60928.536927309535</v>
      </c>
      <c r="R853">
        <v>0</v>
      </c>
    </row>
    <row r="854" spans="1:18" x14ac:dyDescent="0.25">
      <c r="A854">
        <v>8</v>
      </c>
      <c r="B854">
        <v>8203</v>
      </c>
      <c r="C854" t="s">
        <v>768</v>
      </c>
      <c r="D854" t="s">
        <v>1521</v>
      </c>
      <c r="E854">
        <v>1</v>
      </c>
      <c r="F854" t="s">
        <v>13850</v>
      </c>
      <c r="G854">
        <v>2</v>
      </c>
      <c r="H854" t="s">
        <v>13768</v>
      </c>
      <c r="I854">
        <v>1</v>
      </c>
      <c r="J854" t="s">
        <v>13799</v>
      </c>
      <c r="K854" t="s">
        <v>13853</v>
      </c>
      <c r="L854">
        <v>270107</v>
      </c>
      <c r="M854" t="s">
        <v>13588</v>
      </c>
      <c r="N854">
        <v>270107006</v>
      </c>
      <c r="O854" t="s">
        <v>13613</v>
      </c>
      <c r="P854">
        <v>0</v>
      </c>
      <c r="Q854">
        <v>45107.75768666323</v>
      </c>
      <c r="R854">
        <v>0</v>
      </c>
    </row>
    <row r="855" spans="1:18" x14ac:dyDescent="0.25">
      <c r="A855">
        <v>8</v>
      </c>
      <c r="B855">
        <v>8203</v>
      </c>
      <c r="C855" t="s">
        <v>768</v>
      </c>
      <c r="D855" t="s">
        <v>1521</v>
      </c>
      <c r="E855">
        <v>1</v>
      </c>
      <c r="F855" t="s">
        <v>13850</v>
      </c>
      <c r="G855">
        <v>2</v>
      </c>
      <c r="H855" t="s">
        <v>13768</v>
      </c>
      <c r="I855">
        <v>1</v>
      </c>
      <c r="J855" t="s">
        <v>13799</v>
      </c>
      <c r="K855" t="s">
        <v>13857</v>
      </c>
      <c r="L855">
        <v>270107</v>
      </c>
      <c r="M855" t="s">
        <v>13588</v>
      </c>
      <c r="N855">
        <v>270107006</v>
      </c>
      <c r="O855" t="s">
        <v>13613</v>
      </c>
      <c r="P855">
        <v>0</v>
      </c>
      <c r="Q855">
        <v>15820.779240646314</v>
      </c>
      <c r="R855">
        <v>0</v>
      </c>
    </row>
    <row r="856" spans="1:18" x14ac:dyDescent="0.25">
      <c r="A856">
        <v>8</v>
      </c>
      <c r="B856">
        <v>8203</v>
      </c>
      <c r="C856" t="s">
        <v>768</v>
      </c>
      <c r="D856" t="s">
        <v>1521</v>
      </c>
      <c r="E856">
        <v>2</v>
      </c>
      <c r="F856" t="s">
        <v>13854</v>
      </c>
      <c r="G856">
        <v>1</v>
      </c>
      <c r="H856" t="s">
        <v>8278</v>
      </c>
      <c r="I856">
        <v>1</v>
      </c>
      <c r="J856" t="s">
        <v>13799</v>
      </c>
      <c r="K856" t="s">
        <v>13851</v>
      </c>
      <c r="L856">
        <v>270107</v>
      </c>
      <c r="M856" t="s">
        <v>13588</v>
      </c>
      <c r="N856">
        <v>270107006</v>
      </c>
      <c r="O856" t="s">
        <v>13613</v>
      </c>
      <c r="P856">
        <v>0</v>
      </c>
      <c r="Q856">
        <v>60928.536927309535</v>
      </c>
      <c r="R856">
        <v>0</v>
      </c>
    </row>
    <row r="857" spans="1:18" x14ac:dyDescent="0.25">
      <c r="A857">
        <v>8</v>
      </c>
      <c r="B857">
        <v>8203</v>
      </c>
      <c r="C857" t="s">
        <v>768</v>
      </c>
      <c r="D857" t="s">
        <v>1521</v>
      </c>
      <c r="E857">
        <v>3</v>
      </c>
      <c r="F857" t="s">
        <v>13855</v>
      </c>
      <c r="G857">
        <v>1</v>
      </c>
      <c r="H857" t="s">
        <v>8278</v>
      </c>
      <c r="I857">
        <v>1</v>
      </c>
      <c r="J857" t="s">
        <v>13799</v>
      </c>
      <c r="K857" t="s">
        <v>13851</v>
      </c>
      <c r="L857">
        <v>270107</v>
      </c>
      <c r="M857" t="s">
        <v>13588</v>
      </c>
      <c r="N857">
        <v>270107006</v>
      </c>
      <c r="O857" t="s">
        <v>13613</v>
      </c>
      <c r="P857">
        <v>0</v>
      </c>
      <c r="Q857">
        <v>60928.536927309535</v>
      </c>
      <c r="R857">
        <v>0</v>
      </c>
    </row>
    <row r="858" spans="1:18" x14ac:dyDescent="0.25">
      <c r="A858">
        <v>8</v>
      </c>
      <c r="B858">
        <v>8203</v>
      </c>
      <c r="C858" t="s">
        <v>768</v>
      </c>
      <c r="D858" t="s">
        <v>1521</v>
      </c>
      <c r="E858">
        <v>5</v>
      </c>
      <c r="F858" t="s">
        <v>13856</v>
      </c>
      <c r="G858">
        <v>2</v>
      </c>
      <c r="H858" t="s">
        <v>13768</v>
      </c>
      <c r="I858">
        <v>3</v>
      </c>
      <c r="J858" t="s">
        <v>13804</v>
      </c>
      <c r="K858" t="s">
        <v>13853</v>
      </c>
      <c r="L858">
        <v>270107</v>
      </c>
      <c r="M858" t="s">
        <v>13588</v>
      </c>
      <c r="N858">
        <v>270107005</v>
      </c>
      <c r="O858" t="s">
        <v>13608</v>
      </c>
      <c r="P858">
        <v>0</v>
      </c>
      <c r="Q858">
        <v>35755.672384006444</v>
      </c>
      <c r="R858">
        <v>0</v>
      </c>
    </row>
    <row r="859" spans="1:18" x14ac:dyDescent="0.25">
      <c r="A859">
        <v>8</v>
      </c>
      <c r="B859">
        <v>8205</v>
      </c>
      <c r="C859" t="s">
        <v>768</v>
      </c>
      <c r="D859" t="s">
        <v>1527</v>
      </c>
      <c r="E859">
        <v>1</v>
      </c>
      <c r="F859" t="s">
        <v>13850</v>
      </c>
      <c r="G859">
        <v>1</v>
      </c>
      <c r="H859" t="s">
        <v>8278</v>
      </c>
      <c r="I859">
        <v>1</v>
      </c>
      <c r="J859" t="s">
        <v>13799</v>
      </c>
      <c r="K859" t="s">
        <v>13851</v>
      </c>
      <c r="L859">
        <v>270107</v>
      </c>
      <c r="M859" t="s">
        <v>13588</v>
      </c>
      <c r="N859">
        <v>270107006</v>
      </c>
      <c r="O859" t="s">
        <v>13613</v>
      </c>
      <c r="P859">
        <v>0</v>
      </c>
      <c r="Q859">
        <v>64759.34573501096</v>
      </c>
      <c r="R859">
        <v>0</v>
      </c>
    </row>
    <row r="860" spans="1:18" x14ac:dyDescent="0.25">
      <c r="A860">
        <v>8</v>
      </c>
      <c r="B860">
        <v>8205</v>
      </c>
      <c r="C860" t="s">
        <v>768</v>
      </c>
      <c r="D860" t="s">
        <v>1527</v>
      </c>
      <c r="E860">
        <v>1</v>
      </c>
      <c r="F860" t="s">
        <v>13850</v>
      </c>
      <c r="G860">
        <v>2</v>
      </c>
      <c r="H860" t="s">
        <v>13768</v>
      </c>
      <c r="I860">
        <v>1</v>
      </c>
      <c r="J860" t="s">
        <v>13799</v>
      </c>
      <c r="K860" t="s">
        <v>13853</v>
      </c>
      <c r="L860">
        <v>270107</v>
      </c>
      <c r="M860" t="s">
        <v>13588</v>
      </c>
      <c r="N860">
        <v>270107006</v>
      </c>
      <c r="O860" t="s">
        <v>13613</v>
      </c>
      <c r="P860">
        <v>0</v>
      </c>
      <c r="Q860">
        <v>45150.036396008676</v>
      </c>
      <c r="R860">
        <v>0</v>
      </c>
    </row>
    <row r="861" spans="1:18" x14ac:dyDescent="0.25">
      <c r="A861">
        <v>8</v>
      </c>
      <c r="B861">
        <v>8205</v>
      </c>
      <c r="C861" t="s">
        <v>768</v>
      </c>
      <c r="D861" t="s">
        <v>1527</v>
      </c>
      <c r="E861">
        <v>1</v>
      </c>
      <c r="F861" t="s">
        <v>13850</v>
      </c>
      <c r="G861">
        <v>2</v>
      </c>
      <c r="H861" t="s">
        <v>13768</v>
      </c>
      <c r="I861">
        <v>1</v>
      </c>
      <c r="J861" t="s">
        <v>13799</v>
      </c>
      <c r="K861" t="s">
        <v>13857</v>
      </c>
      <c r="L861">
        <v>270107</v>
      </c>
      <c r="M861" t="s">
        <v>13588</v>
      </c>
      <c r="N861">
        <v>270107006</v>
      </c>
      <c r="O861" t="s">
        <v>13613</v>
      </c>
      <c r="P861">
        <v>0</v>
      </c>
      <c r="Q861">
        <v>19609.309339002266</v>
      </c>
      <c r="R861">
        <v>0</v>
      </c>
    </row>
    <row r="862" spans="1:18" x14ac:dyDescent="0.25">
      <c r="A862">
        <v>8</v>
      </c>
      <c r="B862">
        <v>8205</v>
      </c>
      <c r="C862" t="s">
        <v>768</v>
      </c>
      <c r="D862" t="s">
        <v>1527</v>
      </c>
      <c r="E862">
        <v>2</v>
      </c>
      <c r="F862" t="s">
        <v>13854</v>
      </c>
      <c r="G862">
        <v>1</v>
      </c>
      <c r="H862" t="s">
        <v>8278</v>
      </c>
      <c r="I862">
        <v>1</v>
      </c>
      <c r="J862" t="s">
        <v>13799</v>
      </c>
      <c r="K862" t="s">
        <v>13851</v>
      </c>
      <c r="L862">
        <v>270107</v>
      </c>
      <c r="M862" t="s">
        <v>13588</v>
      </c>
      <c r="N862">
        <v>270107006</v>
      </c>
      <c r="O862" t="s">
        <v>13613</v>
      </c>
      <c r="P862">
        <v>0</v>
      </c>
      <c r="Q862">
        <v>64759.34573501096</v>
      </c>
      <c r="R862">
        <v>0</v>
      </c>
    </row>
    <row r="863" spans="1:18" x14ac:dyDescent="0.25">
      <c r="A863">
        <v>8</v>
      </c>
      <c r="B863">
        <v>8205</v>
      </c>
      <c r="C863" t="s">
        <v>768</v>
      </c>
      <c r="D863" t="s">
        <v>1527</v>
      </c>
      <c r="E863">
        <v>3</v>
      </c>
      <c r="F863" t="s">
        <v>13855</v>
      </c>
      <c r="G863">
        <v>1</v>
      </c>
      <c r="H863" t="s">
        <v>8278</v>
      </c>
      <c r="I863">
        <v>1</v>
      </c>
      <c r="J863" t="s">
        <v>13799</v>
      </c>
      <c r="K863" t="s">
        <v>13851</v>
      </c>
      <c r="L863">
        <v>270107</v>
      </c>
      <c r="M863" t="s">
        <v>13588</v>
      </c>
      <c r="N863">
        <v>270107006</v>
      </c>
      <c r="O863" t="s">
        <v>13613</v>
      </c>
      <c r="P863">
        <v>0</v>
      </c>
      <c r="Q863">
        <v>64759.34573501096</v>
      </c>
      <c r="R863">
        <v>0</v>
      </c>
    </row>
    <row r="864" spans="1:18" x14ac:dyDescent="0.25">
      <c r="A864">
        <v>8</v>
      </c>
      <c r="B864">
        <v>8205</v>
      </c>
      <c r="C864" t="s">
        <v>768</v>
      </c>
      <c r="D864" t="s">
        <v>1527</v>
      </c>
      <c r="E864">
        <v>5</v>
      </c>
      <c r="F864" t="s">
        <v>13856</v>
      </c>
      <c r="G864">
        <v>2</v>
      </c>
      <c r="H864" t="s">
        <v>13768</v>
      </c>
      <c r="I864">
        <v>3</v>
      </c>
      <c r="J864" t="s">
        <v>13804</v>
      </c>
      <c r="K864" t="s">
        <v>13853</v>
      </c>
      <c r="L864">
        <v>270107</v>
      </c>
      <c r="M864" t="s">
        <v>13588</v>
      </c>
      <c r="N864">
        <v>270107005</v>
      </c>
      <c r="O864" t="s">
        <v>13608</v>
      </c>
      <c r="P864">
        <v>0</v>
      </c>
      <c r="Q864">
        <v>28203.335843362558</v>
      </c>
      <c r="R864">
        <v>0</v>
      </c>
    </row>
    <row r="865" spans="1:18" x14ac:dyDescent="0.25">
      <c r="A865">
        <v>8</v>
      </c>
      <c r="B865">
        <v>8206</v>
      </c>
      <c r="C865" t="s">
        <v>768</v>
      </c>
      <c r="D865" t="s">
        <v>13769</v>
      </c>
      <c r="E865">
        <v>1</v>
      </c>
      <c r="F865" t="s">
        <v>13850</v>
      </c>
      <c r="G865">
        <v>1</v>
      </c>
      <c r="H865" t="s">
        <v>8278</v>
      </c>
      <c r="I865">
        <v>1</v>
      </c>
      <c r="J865" t="s">
        <v>13799</v>
      </c>
      <c r="K865" t="s">
        <v>13851</v>
      </c>
      <c r="L865">
        <v>270107</v>
      </c>
      <c r="M865" t="s">
        <v>13588</v>
      </c>
      <c r="N865">
        <v>270107006</v>
      </c>
      <c r="O865" t="s">
        <v>13613</v>
      </c>
      <c r="P865">
        <v>0</v>
      </c>
      <c r="Q865">
        <v>110949.94376104174</v>
      </c>
      <c r="R865">
        <v>0</v>
      </c>
    </row>
    <row r="866" spans="1:18" x14ac:dyDescent="0.25">
      <c r="A866">
        <v>8</v>
      </c>
      <c r="B866">
        <v>8206</v>
      </c>
      <c r="C866" t="s">
        <v>768</v>
      </c>
      <c r="D866" t="s">
        <v>13769</v>
      </c>
      <c r="E866">
        <v>1</v>
      </c>
      <c r="F866" t="s">
        <v>13850</v>
      </c>
      <c r="G866">
        <v>1</v>
      </c>
      <c r="H866" t="s">
        <v>8278</v>
      </c>
      <c r="I866">
        <v>1</v>
      </c>
      <c r="J866" t="s">
        <v>13799</v>
      </c>
      <c r="K866" t="s">
        <v>13852</v>
      </c>
      <c r="L866">
        <v>270107</v>
      </c>
      <c r="M866" t="s">
        <v>13588</v>
      </c>
      <c r="N866">
        <v>270107006</v>
      </c>
      <c r="O866" t="s">
        <v>13613</v>
      </c>
      <c r="P866">
        <v>0</v>
      </c>
      <c r="Q866">
        <v>9954.1052724038454</v>
      </c>
      <c r="R866">
        <v>0</v>
      </c>
    </row>
    <row r="867" spans="1:18" x14ac:dyDescent="0.25">
      <c r="A867">
        <v>8</v>
      </c>
      <c r="B867">
        <v>8206</v>
      </c>
      <c r="C867" t="s">
        <v>768</v>
      </c>
      <c r="D867" t="s">
        <v>13769</v>
      </c>
      <c r="E867">
        <v>1</v>
      </c>
      <c r="F867" t="s">
        <v>13850</v>
      </c>
      <c r="G867">
        <v>2</v>
      </c>
      <c r="H867" t="s">
        <v>13768</v>
      </c>
      <c r="I867">
        <v>1</v>
      </c>
      <c r="J867" t="s">
        <v>13799</v>
      </c>
      <c r="K867" t="s">
        <v>13853</v>
      </c>
      <c r="L867">
        <v>270107</v>
      </c>
      <c r="M867" t="s">
        <v>13588</v>
      </c>
      <c r="N867">
        <v>270107006</v>
      </c>
      <c r="O867" t="s">
        <v>13613</v>
      </c>
      <c r="P867">
        <v>0</v>
      </c>
      <c r="Q867">
        <v>110949.94376104174</v>
      </c>
      <c r="R867">
        <v>0</v>
      </c>
    </row>
    <row r="868" spans="1:18" x14ac:dyDescent="0.25">
      <c r="A868">
        <v>8</v>
      </c>
      <c r="B868">
        <v>8206</v>
      </c>
      <c r="C868" t="s">
        <v>768</v>
      </c>
      <c r="D868" t="s">
        <v>13769</v>
      </c>
      <c r="E868">
        <v>1</v>
      </c>
      <c r="F868" t="s">
        <v>13850</v>
      </c>
      <c r="G868">
        <v>2</v>
      </c>
      <c r="H868" t="s">
        <v>13768</v>
      </c>
      <c r="I868">
        <v>1</v>
      </c>
      <c r="J868" t="s">
        <v>13799</v>
      </c>
      <c r="K868" t="s">
        <v>13857</v>
      </c>
      <c r="L868">
        <v>270107</v>
      </c>
      <c r="M868" t="s">
        <v>13588</v>
      </c>
      <c r="N868">
        <v>270107006</v>
      </c>
      <c r="O868" t="s">
        <v>13613</v>
      </c>
      <c r="P868">
        <v>0</v>
      </c>
      <c r="Q868">
        <v>9954.1052724038454</v>
      </c>
      <c r="R868">
        <v>0</v>
      </c>
    </row>
    <row r="869" spans="1:18" x14ac:dyDescent="0.25">
      <c r="A869">
        <v>8</v>
      </c>
      <c r="B869">
        <v>8206</v>
      </c>
      <c r="C869" t="s">
        <v>768</v>
      </c>
      <c r="D869" t="s">
        <v>13769</v>
      </c>
      <c r="E869">
        <v>2</v>
      </c>
      <c r="F869" t="s">
        <v>13854</v>
      </c>
      <c r="G869">
        <v>1</v>
      </c>
      <c r="H869" t="s">
        <v>8278</v>
      </c>
      <c r="I869">
        <v>1</v>
      </c>
      <c r="J869" t="s">
        <v>13799</v>
      </c>
      <c r="K869" t="s">
        <v>13851</v>
      </c>
      <c r="L869">
        <v>270107</v>
      </c>
      <c r="M869" t="s">
        <v>13588</v>
      </c>
      <c r="N869">
        <v>270107006</v>
      </c>
      <c r="O869" t="s">
        <v>13613</v>
      </c>
      <c r="P869">
        <v>0</v>
      </c>
      <c r="Q869">
        <v>120904.0490334456</v>
      </c>
      <c r="R869">
        <v>0</v>
      </c>
    </row>
    <row r="870" spans="1:18" x14ac:dyDescent="0.25">
      <c r="A870">
        <v>8</v>
      </c>
      <c r="B870">
        <v>8206</v>
      </c>
      <c r="C870" t="s">
        <v>768</v>
      </c>
      <c r="D870" t="s">
        <v>13769</v>
      </c>
      <c r="E870">
        <v>3</v>
      </c>
      <c r="F870" t="s">
        <v>13855</v>
      </c>
      <c r="G870">
        <v>1</v>
      </c>
      <c r="H870" t="s">
        <v>8278</v>
      </c>
      <c r="I870">
        <v>1</v>
      </c>
      <c r="J870" t="s">
        <v>13799</v>
      </c>
      <c r="K870" t="s">
        <v>13851</v>
      </c>
      <c r="L870">
        <v>270107</v>
      </c>
      <c r="M870" t="s">
        <v>13588</v>
      </c>
      <c r="N870">
        <v>270107006</v>
      </c>
      <c r="O870" t="s">
        <v>13613</v>
      </c>
      <c r="P870">
        <v>0</v>
      </c>
      <c r="Q870">
        <v>110949.94376104174</v>
      </c>
      <c r="R870">
        <v>0</v>
      </c>
    </row>
    <row r="871" spans="1:18" x14ac:dyDescent="0.25">
      <c r="A871">
        <v>8</v>
      </c>
      <c r="B871">
        <v>8206</v>
      </c>
      <c r="C871" t="s">
        <v>768</v>
      </c>
      <c r="D871" t="s">
        <v>13769</v>
      </c>
      <c r="E871">
        <v>3</v>
      </c>
      <c r="F871" t="s">
        <v>13855</v>
      </c>
      <c r="G871">
        <v>1</v>
      </c>
      <c r="H871" t="s">
        <v>8278</v>
      </c>
      <c r="I871">
        <v>1</v>
      </c>
      <c r="J871" t="s">
        <v>13799</v>
      </c>
      <c r="K871" t="s">
        <v>13852</v>
      </c>
      <c r="L871">
        <v>270107</v>
      </c>
      <c r="M871" t="s">
        <v>13588</v>
      </c>
      <c r="N871">
        <v>270107006</v>
      </c>
      <c r="O871" t="s">
        <v>13613</v>
      </c>
      <c r="P871">
        <v>0</v>
      </c>
      <c r="Q871">
        <v>9954.1052724038454</v>
      </c>
      <c r="R871">
        <v>0</v>
      </c>
    </row>
    <row r="872" spans="1:18" x14ac:dyDescent="0.25">
      <c r="A872">
        <v>8</v>
      </c>
      <c r="B872">
        <v>8206</v>
      </c>
      <c r="C872" t="s">
        <v>768</v>
      </c>
      <c r="D872" t="s">
        <v>13769</v>
      </c>
      <c r="E872">
        <v>5</v>
      </c>
      <c r="F872" t="s">
        <v>13856</v>
      </c>
      <c r="G872">
        <v>2</v>
      </c>
      <c r="H872" t="s">
        <v>13768</v>
      </c>
      <c r="I872">
        <v>3</v>
      </c>
      <c r="J872" t="s">
        <v>13804</v>
      </c>
      <c r="K872" t="s">
        <v>13853</v>
      </c>
      <c r="L872">
        <v>270107</v>
      </c>
      <c r="M872" t="s">
        <v>13588</v>
      </c>
      <c r="N872">
        <v>270107005</v>
      </c>
      <c r="O872" t="s">
        <v>13608</v>
      </c>
      <c r="P872">
        <v>0</v>
      </c>
      <c r="Q872">
        <v>85142.419629823111</v>
      </c>
      <c r="R872">
        <v>0</v>
      </c>
    </row>
    <row r="873" spans="1:18" x14ac:dyDescent="0.25">
      <c r="A873">
        <v>8</v>
      </c>
      <c r="B873">
        <v>8206</v>
      </c>
      <c r="C873" t="s">
        <v>768</v>
      </c>
      <c r="D873" t="s">
        <v>13769</v>
      </c>
      <c r="E873">
        <v>5</v>
      </c>
      <c r="F873" t="s">
        <v>13856</v>
      </c>
      <c r="G873">
        <v>2</v>
      </c>
      <c r="H873" t="s">
        <v>13768</v>
      </c>
      <c r="I873">
        <v>3</v>
      </c>
      <c r="J873" t="s">
        <v>13804</v>
      </c>
      <c r="K873" t="s">
        <v>13857</v>
      </c>
      <c r="L873">
        <v>270107</v>
      </c>
      <c r="M873" t="s">
        <v>13588</v>
      </c>
      <c r="N873">
        <v>270107005</v>
      </c>
      <c r="O873" t="s">
        <v>13608</v>
      </c>
      <c r="P873">
        <v>0</v>
      </c>
      <c r="Q873">
        <v>17427.963741327811</v>
      </c>
      <c r="R873">
        <v>0</v>
      </c>
    </row>
    <row r="874" spans="1:18" x14ac:dyDescent="0.25">
      <c r="A874">
        <v>8</v>
      </c>
      <c r="B874">
        <v>8301</v>
      </c>
      <c r="C874" t="s">
        <v>768</v>
      </c>
      <c r="D874" t="s">
        <v>1536</v>
      </c>
      <c r="E874">
        <v>1</v>
      </c>
      <c r="F874" t="s">
        <v>13850</v>
      </c>
      <c r="G874">
        <v>1</v>
      </c>
      <c r="H874" t="s">
        <v>8278</v>
      </c>
      <c r="I874">
        <v>1</v>
      </c>
      <c r="J874" t="s">
        <v>13799</v>
      </c>
      <c r="K874" t="s">
        <v>13851</v>
      </c>
      <c r="L874">
        <v>270107</v>
      </c>
      <c r="M874" t="s">
        <v>13588</v>
      </c>
      <c r="N874">
        <v>270107006</v>
      </c>
      <c r="O874" t="s">
        <v>13613</v>
      </c>
      <c r="P874">
        <v>39437.220622315304</v>
      </c>
      <c r="Q874">
        <v>68778.145987630036</v>
      </c>
      <c r="R874">
        <v>54567.926274339472</v>
      </c>
    </row>
    <row r="875" spans="1:18" x14ac:dyDescent="0.25">
      <c r="A875">
        <v>8</v>
      </c>
      <c r="B875">
        <v>8301</v>
      </c>
      <c r="C875" t="s">
        <v>768</v>
      </c>
      <c r="D875" t="s">
        <v>1536</v>
      </c>
      <c r="E875">
        <v>1</v>
      </c>
      <c r="F875" t="s">
        <v>13850</v>
      </c>
      <c r="G875">
        <v>1</v>
      </c>
      <c r="H875" t="s">
        <v>8278</v>
      </c>
      <c r="I875">
        <v>1</v>
      </c>
      <c r="J875" t="s">
        <v>13799</v>
      </c>
      <c r="K875" t="s">
        <v>13852</v>
      </c>
      <c r="L875">
        <v>270107</v>
      </c>
      <c r="M875" t="s">
        <v>13588</v>
      </c>
      <c r="N875">
        <v>270107006</v>
      </c>
      <c r="O875" t="s">
        <v>13613</v>
      </c>
      <c r="P875">
        <v>1547.546324577479</v>
      </c>
      <c r="Q875">
        <v>1805.5356995303209</v>
      </c>
      <c r="R875">
        <v>3824.4903540507112</v>
      </c>
    </row>
    <row r="876" spans="1:18" x14ac:dyDescent="0.25">
      <c r="A876">
        <v>8</v>
      </c>
      <c r="B876">
        <v>8301</v>
      </c>
      <c r="C876" t="s">
        <v>768</v>
      </c>
      <c r="D876" t="s">
        <v>1536</v>
      </c>
      <c r="E876">
        <v>1</v>
      </c>
      <c r="F876" t="s">
        <v>13850</v>
      </c>
      <c r="G876">
        <v>2</v>
      </c>
      <c r="H876" t="s">
        <v>13768</v>
      </c>
      <c r="I876">
        <v>1</v>
      </c>
      <c r="J876" t="s">
        <v>13799</v>
      </c>
      <c r="K876" t="s">
        <v>13853</v>
      </c>
      <c r="L876">
        <v>270107</v>
      </c>
      <c r="M876" t="s">
        <v>13588</v>
      </c>
      <c r="N876">
        <v>270107006</v>
      </c>
      <c r="O876" t="s">
        <v>13613</v>
      </c>
      <c r="P876">
        <v>38260.076989460009</v>
      </c>
      <c r="Q876">
        <v>66715.656910539634</v>
      </c>
      <c r="R876">
        <v>43365.439730177073</v>
      </c>
    </row>
    <row r="877" spans="1:18" x14ac:dyDescent="0.25">
      <c r="A877">
        <v>8</v>
      </c>
      <c r="B877">
        <v>8301</v>
      </c>
      <c r="C877" t="s">
        <v>768</v>
      </c>
      <c r="D877" t="s">
        <v>1536</v>
      </c>
      <c r="E877">
        <v>1</v>
      </c>
      <c r="F877" t="s">
        <v>13850</v>
      </c>
      <c r="G877">
        <v>2</v>
      </c>
      <c r="H877" t="s">
        <v>13768</v>
      </c>
      <c r="I877">
        <v>1</v>
      </c>
      <c r="J877" t="s">
        <v>13799</v>
      </c>
      <c r="K877" t="s">
        <v>13857</v>
      </c>
      <c r="L877">
        <v>270107</v>
      </c>
      <c r="M877" t="s">
        <v>13588</v>
      </c>
      <c r="N877">
        <v>270107006</v>
      </c>
      <c r="O877" t="s">
        <v>13613</v>
      </c>
      <c r="P877">
        <v>2724.6899574327795</v>
      </c>
      <c r="Q877">
        <v>3868.0247766207272</v>
      </c>
      <c r="R877">
        <v>15026.976898213121</v>
      </c>
    </row>
    <row r="878" spans="1:18" x14ac:dyDescent="0.25">
      <c r="A878">
        <v>8</v>
      </c>
      <c r="B878">
        <v>8301</v>
      </c>
      <c r="C878" t="s">
        <v>768</v>
      </c>
      <c r="D878" t="s">
        <v>1536</v>
      </c>
      <c r="E878">
        <v>2</v>
      </c>
      <c r="F878" t="s">
        <v>13854</v>
      </c>
      <c r="G878">
        <v>1</v>
      </c>
      <c r="H878" t="s">
        <v>8278</v>
      </c>
      <c r="I878">
        <v>1</v>
      </c>
      <c r="J878" t="s">
        <v>13799</v>
      </c>
      <c r="K878" t="s">
        <v>13851</v>
      </c>
      <c r="L878">
        <v>270107</v>
      </c>
      <c r="M878" t="s">
        <v>13588</v>
      </c>
      <c r="N878">
        <v>270107006</v>
      </c>
      <c r="O878" t="s">
        <v>13613</v>
      </c>
      <c r="P878">
        <v>39437.220622315304</v>
      </c>
      <c r="Q878">
        <v>68778.145987630036</v>
      </c>
      <c r="R878">
        <v>54567.926274339472</v>
      </c>
    </row>
    <row r="879" spans="1:18" x14ac:dyDescent="0.25">
      <c r="A879">
        <v>8</v>
      </c>
      <c r="B879">
        <v>8301</v>
      </c>
      <c r="C879" t="s">
        <v>768</v>
      </c>
      <c r="D879" t="s">
        <v>1536</v>
      </c>
      <c r="E879">
        <v>2</v>
      </c>
      <c r="F879" t="s">
        <v>13854</v>
      </c>
      <c r="G879">
        <v>1</v>
      </c>
      <c r="H879" t="s">
        <v>8278</v>
      </c>
      <c r="I879">
        <v>1</v>
      </c>
      <c r="J879" t="s">
        <v>13799</v>
      </c>
      <c r="K879" t="s">
        <v>13852</v>
      </c>
      <c r="L879">
        <v>270107</v>
      </c>
      <c r="M879" t="s">
        <v>13588</v>
      </c>
      <c r="N879">
        <v>270107006</v>
      </c>
      <c r="O879" t="s">
        <v>13613</v>
      </c>
      <c r="P879">
        <v>1547.546324577479</v>
      </c>
      <c r="Q879">
        <v>1805.5356995303209</v>
      </c>
      <c r="R879">
        <v>3824.4903540507112</v>
      </c>
    </row>
    <row r="880" spans="1:18" x14ac:dyDescent="0.25">
      <c r="A880">
        <v>8</v>
      </c>
      <c r="B880">
        <v>8301</v>
      </c>
      <c r="C880" t="s">
        <v>768</v>
      </c>
      <c r="D880" t="s">
        <v>1536</v>
      </c>
      <c r="E880">
        <v>3</v>
      </c>
      <c r="F880" t="s">
        <v>13855</v>
      </c>
      <c r="G880">
        <v>1</v>
      </c>
      <c r="H880" t="s">
        <v>8278</v>
      </c>
      <c r="I880">
        <v>1</v>
      </c>
      <c r="J880" t="s">
        <v>13799</v>
      </c>
      <c r="K880" t="s">
        <v>13851</v>
      </c>
      <c r="L880">
        <v>270107</v>
      </c>
      <c r="M880" t="s">
        <v>13588</v>
      </c>
      <c r="N880">
        <v>270107006</v>
      </c>
      <c r="O880" t="s">
        <v>13613</v>
      </c>
      <c r="P880">
        <v>39437.220622315304</v>
      </c>
      <c r="Q880">
        <v>68778.145987630036</v>
      </c>
      <c r="R880">
        <v>55439.392776331137</v>
      </c>
    </row>
    <row r="881" spans="1:18" x14ac:dyDescent="0.25">
      <c r="A881">
        <v>8</v>
      </c>
      <c r="B881">
        <v>8301</v>
      </c>
      <c r="C881" t="s">
        <v>768</v>
      </c>
      <c r="D881" t="s">
        <v>1536</v>
      </c>
      <c r="E881">
        <v>3</v>
      </c>
      <c r="F881" t="s">
        <v>13855</v>
      </c>
      <c r="G881">
        <v>1</v>
      </c>
      <c r="H881" t="s">
        <v>8278</v>
      </c>
      <c r="I881">
        <v>1</v>
      </c>
      <c r="J881" t="s">
        <v>13799</v>
      </c>
      <c r="K881" t="s">
        <v>13852</v>
      </c>
      <c r="L881">
        <v>270107</v>
      </c>
      <c r="M881" t="s">
        <v>13588</v>
      </c>
      <c r="N881">
        <v>270107006</v>
      </c>
      <c r="O881" t="s">
        <v>13613</v>
      </c>
      <c r="P881">
        <v>1547.546324577479</v>
      </c>
      <c r="Q881">
        <v>1805.5356995303209</v>
      </c>
      <c r="R881">
        <v>2953.0238520590497</v>
      </c>
    </row>
    <row r="882" spans="1:18" x14ac:dyDescent="0.25">
      <c r="A882">
        <v>8</v>
      </c>
      <c r="B882">
        <v>8301</v>
      </c>
      <c r="C882" t="s">
        <v>768</v>
      </c>
      <c r="D882" t="s">
        <v>1536</v>
      </c>
      <c r="E882">
        <v>5</v>
      </c>
      <c r="F882" t="s">
        <v>13856</v>
      </c>
      <c r="G882">
        <v>2</v>
      </c>
      <c r="H882" t="s">
        <v>13768</v>
      </c>
      <c r="I882">
        <v>3</v>
      </c>
      <c r="J882" t="s">
        <v>13804</v>
      </c>
      <c r="K882" t="s">
        <v>13853</v>
      </c>
      <c r="L882">
        <v>270107</v>
      </c>
      <c r="M882" t="s">
        <v>13588</v>
      </c>
      <c r="N882">
        <v>270107005</v>
      </c>
      <c r="O882" t="s">
        <v>13608</v>
      </c>
      <c r="P882">
        <v>23536.085173226285</v>
      </c>
      <c r="Q882">
        <v>44210.626503093707</v>
      </c>
      <c r="R882">
        <v>55558.335134366527</v>
      </c>
    </row>
    <row r="883" spans="1:18" x14ac:dyDescent="0.25">
      <c r="A883">
        <v>8</v>
      </c>
      <c r="B883">
        <v>8301</v>
      </c>
      <c r="C883" t="s">
        <v>768</v>
      </c>
      <c r="D883" t="s">
        <v>1536</v>
      </c>
      <c r="E883">
        <v>5</v>
      </c>
      <c r="F883" t="s">
        <v>13856</v>
      </c>
      <c r="G883">
        <v>2</v>
      </c>
      <c r="H883" t="s">
        <v>13768</v>
      </c>
      <c r="I883">
        <v>3</v>
      </c>
      <c r="J883" t="s">
        <v>13804</v>
      </c>
      <c r="K883" t="s">
        <v>13857</v>
      </c>
      <c r="L883">
        <v>270107</v>
      </c>
      <c r="M883" t="s">
        <v>13588</v>
      </c>
      <c r="N883">
        <v>270107005</v>
      </c>
      <c r="O883" t="s">
        <v>13608</v>
      </c>
      <c r="P883">
        <v>2578.2742337415521</v>
      </c>
      <c r="Q883">
        <v>0</v>
      </c>
      <c r="R883">
        <v>2834.0814940236537</v>
      </c>
    </row>
    <row r="884" spans="1:18" x14ac:dyDescent="0.25">
      <c r="A884">
        <v>8</v>
      </c>
      <c r="B884">
        <v>8304</v>
      </c>
      <c r="C884" t="s">
        <v>768</v>
      </c>
      <c r="D884" t="s">
        <v>1545</v>
      </c>
      <c r="E884">
        <v>1</v>
      </c>
      <c r="F884" t="s">
        <v>13850</v>
      </c>
      <c r="G884">
        <v>1</v>
      </c>
      <c r="H884" t="s">
        <v>8278</v>
      </c>
      <c r="I884">
        <v>1</v>
      </c>
      <c r="J884" t="s">
        <v>13799</v>
      </c>
      <c r="K884" t="s">
        <v>13851</v>
      </c>
      <c r="L884">
        <v>270107</v>
      </c>
      <c r="M884" t="s">
        <v>13588</v>
      </c>
      <c r="N884">
        <v>270107006</v>
      </c>
      <c r="O884" t="s">
        <v>13613</v>
      </c>
      <c r="P884">
        <v>0</v>
      </c>
      <c r="Q884">
        <v>49848.586560159929</v>
      </c>
      <c r="R884">
        <v>0</v>
      </c>
    </row>
    <row r="885" spans="1:18" x14ac:dyDescent="0.25">
      <c r="A885">
        <v>8</v>
      </c>
      <c r="B885">
        <v>8304</v>
      </c>
      <c r="C885" t="s">
        <v>768</v>
      </c>
      <c r="D885" t="s">
        <v>1545</v>
      </c>
      <c r="E885">
        <v>1</v>
      </c>
      <c r="F885" t="s">
        <v>13850</v>
      </c>
      <c r="G885">
        <v>2</v>
      </c>
      <c r="H885" t="s">
        <v>13768</v>
      </c>
      <c r="I885">
        <v>1</v>
      </c>
      <c r="J885" t="s">
        <v>13799</v>
      </c>
      <c r="K885" t="s">
        <v>13853</v>
      </c>
      <c r="L885">
        <v>270107</v>
      </c>
      <c r="M885" t="s">
        <v>13588</v>
      </c>
      <c r="N885">
        <v>270107006</v>
      </c>
      <c r="O885" t="s">
        <v>13613</v>
      </c>
      <c r="P885">
        <v>0</v>
      </c>
      <c r="Q885">
        <v>25480.724620728022</v>
      </c>
      <c r="R885">
        <v>0</v>
      </c>
    </row>
    <row r="886" spans="1:18" x14ac:dyDescent="0.25">
      <c r="A886">
        <v>8</v>
      </c>
      <c r="B886">
        <v>8304</v>
      </c>
      <c r="C886" t="s">
        <v>768</v>
      </c>
      <c r="D886" t="s">
        <v>1545</v>
      </c>
      <c r="E886">
        <v>1</v>
      </c>
      <c r="F886" t="s">
        <v>13850</v>
      </c>
      <c r="G886">
        <v>2</v>
      </c>
      <c r="H886" t="s">
        <v>13768</v>
      </c>
      <c r="I886">
        <v>1</v>
      </c>
      <c r="J886" t="s">
        <v>13799</v>
      </c>
      <c r="K886" t="s">
        <v>13857</v>
      </c>
      <c r="L886">
        <v>270107</v>
      </c>
      <c r="M886" t="s">
        <v>13588</v>
      </c>
      <c r="N886">
        <v>270107006</v>
      </c>
      <c r="O886" t="s">
        <v>13613</v>
      </c>
      <c r="P886">
        <v>0</v>
      </c>
      <c r="Q886">
        <v>24367.861939431899</v>
      </c>
      <c r="R886">
        <v>0</v>
      </c>
    </row>
    <row r="887" spans="1:18" x14ac:dyDescent="0.25">
      <c r="A887">
        <v>8</v>
      </c>
      <c r="B887">
        <v>8304</v>
      </c>
      <c r="C887" t="s">
        <v>768</v>
      </c>
      <c r="D887" t="s">
        <v>1545</v>
      </c>
      <c r="E887">
        <v>2</v>
      </c>
      <c r="F887" t="s">
        <v>13854</v>
      </c>
      <c r="G887">
        <v>1</v>
      </c>
      <c r="H887" t="s">
        <v>8278</v>
      </c>
      <c r="I887">
        <v>1</v>
      </c>
      <c r="J887" t="s">
        <v>13799</v>
      </c>
      <c r="K887" t="s">
        <v>13851</v>
      </c>
      <c r="L887">
        <v>270107</v>
      </c>
      <c r="M887" t="s">
        <v>13588</v>
      </c>
      <c r="N887">
        <v>270107006</v>
      </c>
      <c r="O887" t="s">
        <v>13613</v>
      </c>
      <c r="P887">
        <v>0</v>
      </c>
      <c r="Q887">
        <v>49848.586560159929</v>
      </c>
      <c r="R887">
        <v>0</v>
      </c>
    </row>
    <row r="888" spans="1:18" x14ac:dyDescent="0.25">
      <c r="A888">
        <v>8</v>
      </c>
      <c r="B888">
        <v>8304</v>
      </c>
      <c r="C888" t="s">
        <v>768</v>
      </c>
      <c r="D888" t="s">
        <v>1545</v>
      </c>
      <c r="E888">
        <v>3</v>
      </c>
      <c r="F888" t="s">
        <v>13855</v>
      </c>
      <c r="G888">
        <v>1</v>
      </c>
      <c r="H888" t="s">
        <v>8278</v>
      </c>
      <c r="I888">
        <v>1</v>
      </c>
      <c r="J888" t="s">
        <v>13799</v>
      </c>
      <c r="K888" t="s">
        <v>13851</v>
      </c>
      <c r="L888">
        <v>270107</v>
      </c>
      <c r="M888" t="s">
        <v>13588</v>
      </c>
      <c r="N888">
        <v>270107006</v>
      </c>
      <c r="O888" t="s">
        <v>13613</v>
      </c>
      <c r="P888">
        <v>0</v>
      </c>
      <c r="Q888">
        <v>49848.586560159929</v>
      </c>
      <c r="R888">
        <v>0</v>
      </c>
    </row>
    <row r="889" spans="1:18" x14ac:dyDescent="0.25">
      <c r="A889">
        <v>8</v>
      </c>
      <c r="B889">
        <v>8304</v>
      </c>
      <c r="C889" t="s">
        <v>768</v>
      </c>
      <c r="D889" t="s">
        <v>1545</v>
      </c>
      <c r="E889">
        <v>5</v>
      </c>
      <c r="F889" t="s">
        <v>13856</v>
      </c>
      <c r="G889">
        <v>2</v>
      </c>
      <c r="H889" t="s">
        <v>13768</v>
      </c>
      <c r="I889">
        <v>3</v>
      </c>
      <c r="J889" t="s">
        <v>13804</v>
      </c>
      <c r="K889" t="s">
        <v>13853</v>
      </c>
      <c r="L889">
        <v>270107</v>
      </c>
      <c r="M889" t="s">
        <v>13588</v>
      </c>
      <c r="N889">
        <v>270107005</v>
      </c>
      <c r="O889" t="s">
        <v>13608</v>
      </c>
      <c r="P889">
        <v>0</v>
      </c>
      <c r="Q889">
        <v>33630.778308704947</v>
      </c>
      <c r="R889">
        <v>0</v>
      </c>
    </row>
    <row r="890" spans="1:18" x14ac:dyDescent="0.25">
      <c r="A890">
        <v>8</v>
      </c>
      <c r="B890">
        <v>8305</v>
      </c>
      <c r="C890" t="s">
        <v>768</v>
      </c>
      <c r="D890" t="s">
        <v>1548</v>
      </c>
      <c r="E890">
        <v>1</v>
      </c>
      <c r="F890" t="s">
        <v>13850</v>
      </c>
      <c r="G890">
        <v>1</v>
      </c>
      <c r="H890" t="s">
        <v>8278</v>
      </c>
      <c r="I890">
        <v>1</v>
      </c>
      <c r="J890" t="s">
        <v>13799</v>
      </c>
      <c r="K890" t="s">
        <v>13851</v>
      </c>
      <c r="L890">
        <v>270107</v>
      </c>
      <c r="M890" t="s">
        <v>13588</v>
      </c>
      <c r="N890">
        <v>270107006</v>
      </c>
      <c r="O890" t="s">
        <v>13613</v>
      </c>
      <c r="P890">
        <v>0</v>
      </c>
      <c r="Q890">
        <v>108279.44539785392</v>
      </c>
      <c r="R890">
        <v>54104.994118182185</v>
      </c>
    </row>
    <row r="891" spans="1:18" x14ac:dyDescent="0.25">
      <c r="A891">
        <v>8</v>
      </c>
      <c r="B891">
        <v>8305</v>
      </c>
      <c r="C891" t="s">
        <v>768</v>
      </c>
      <c r="D891" t="s">
        <v>1548</v>
      </c>
      <c r="E891">
        <v>1</v>
      </c>
      <c r="F891" t="s">
        <v>13850</v>
      </c>
      <c r="G891">
        <v>1</v>
      </c>
      <c r="H891" t="s">
        <v>8278</v>
      </c>
      <c r="I891">
        <v>1</v>
      </c>
      <c r="J891" t="s">
        <v>13799</v>
      </c>
      <c r="K891" t="s">
        <v>13852</v>
      </c>
      <c r="L891">
        <v>270107</v>
      </c>
      <c r="M891" t="s">
        <v>13588</v>
      </c>
      <c r="N891">
        <v>270107006</v>
      </c>
      <c r="O891" t="s">
        <v>13613</v>
      </c>
      <c r="P891">
        <v>0</v>
      </c>
      <c r="Q891">
        <v>0</v>
      </c>
      <c r="R891">
        <v>41535.540578441694</v>
      </c>
    </row>
    <row r="892" spans="1:18" x14ac:dyDescent="0.25">
      <c r="A892">
        <v>8</v>
      </c>
      <c r="B892">
        <v>8305</v>
      </c>
      <c r="C892" t="s">
        <v>768</v>
      </c>
      <c r="D892" t="s">
        <v>1548</v>
      </c>
      <c r="E892">
        <v>1</v>
      </c>
      <c r="F892" t="s">
        <v>13850</v>
      </c>
      <c r="G892">
        <v>2</v>
      </c>
      <c r="H892" t="s">
        <v>13768</v>
      </c>
      <c r="I892">
        <v>1</v>
      </c>
      <c r="J892" t="s">
        <v>13799</v>
      </c>
      <c r="K892" t="s">
        <v>13853</v>
      </c>
      <c r="L892">
        <v>270107</v>
      </c>
      <c r="M892" t="s">
        <v>13588</v>
      </c>
      <c r="N892">
        <v>270107006</v>
      </c>
      <c r="O892" t="s">
        <v>13613</v>
      </c>
      <c r="P892">
        <v>0</v>
      </c>
      <c r="Q892">
        <v>108279.44539785392</v>
      </c>
      <c r="R892">
        <v>29143.230651733655</v>
      </c>
    </row>
    <row r="893" spans="1:18" x14ac:dyDescent="0.25">
      <c r="A893">
        <v>8</v>
      </c>
      <c r="B893">
        <v>8305</v>
      </c>
      <c r="C893" t="s">
        <v>768</v>
      </c>
      <c r="D893" t="s">
        <v>1548</v>
      </c>
      <c r="E893">
        <v>1</v>
      </c>
      <c r="F893" t="s">
        <v>13850</v>
      </c>
      <c r="G893">
        <v>2</v>
      </c>
      <c r="H893" t="s">
        <v>13768</v>
      </c>
      <c r="I893">
        <v>1</v>
      </c>
      <c r="J893" t="s">
        <v>13799</v>
      </c>
      <c r="K893" t="s">
        <v>13857</v>
      </c>
      <c r="L893">
        <v>270107</v>
      </c>
      <c r="M893" t="s">
        <v>13588</v>
      </c>
      <c r="N893">
        <v>270107006</v>
      </c>
      <c r="O893" t="s">
        <v>13613</v>
      </c>
      <c r="P893">
        <v>0</v>
      </c>
      <c r="Q893">
        <v>0</v>
      </c>
      <c r="R893">
        <v>66497.304044890232</v>
      </c>
    </row>
    <row r="894" spans="1:18" x14ac:dyDescent="0.25">
      <c r="A894">
        <v>8</v>
      </c>
      <c r="B894">
        <v>8305</v>
      </c>
      <c r="C894" t="s">
        <v>768</v>
      </c>
      <c r="D894" t="s">
        <v>1548</v>
      </c>
      <c r="E894">
        <v>2</v>
      </c>
      <c r="F894" t="s">
        <v>13854</v>
      </c>
      <c r="G894">
        <v>1</v>
      </c>
      <c r="H894" t="s">
        <v>8278</v>
      </c>
      <c r="I894">
        <v>1</v>
      </c>
      <c r="J894" t="s">
        <v>13799</v>
      </c>
      <c r="K894" t="s">
        <v>13851</v>
      </c>
      <c r="L894">
        <v>270107</v>
      </c>
      <c r="M894" t="s">
        <v>13588</v>
      </c>
      <c r="N894">
        <v>270107006</v>
      </c>
      <c r="O894" t="s">
        <v>13613</v>
      </c>
      <c r="P894">
        <v>0</v>
      </c>
      <c r="Q894">
        <v>108279.44539785392</v>
      </c>
      <c r="R894">
        <v>54104.994118182185</v>
      </c>
    </row>
    <row r="895" spans="1:18" x14ac:dyDescent="0.25">
      <c r="A895">
        <v>8</v>
      </c>
      <c r="B895">
        <v>8305</v>
      </c>
      <c r="C895" t="s">
        <v>768</v>
      </c>
      <c r="D895" t="s">
        <v>1548</v>
      </c>
      <c r="E895">
        <v>2</v>
      </c>
      <c r="F895" t="s">
        <v>13854</v>
      </c>
      <c r="G895">
        <v>1</v>
      </c>
      <c r="H895" t="s">
        <v>8278</v>
      </c>
      <c r="I895">
        <v>1</v>
      </c>
      <c r="J895" t="s">
        <v>13799</v>
      </c>
      <c r="K895" t="s">
        <v>13852</v>
      </c>
      <c r="L895">
        <v>270107</v>
      </c>
      <c r="M895" t="s">
        <v>13588</v>
      </c>
      <c r="N895">
        <v>270107006</v>
      </c>
      <c r="O895" t="s">
        <v>13613</v>
      </c>
      <c r="P895">
        <v>0</v>
      </c>
      <c r="Q895">
        <v>0</v>
      </c>
      <c r="R895">
        <v>41535.540578441694</v>
      </c>
    </row>
    <row r="896" spans="1:18" x14ac:dyDescent="0.25">
      <c r="A896">
        <v>8</v>
      </c>
      <c r="B896">
        <v>8305</v>
      </c>
      <c r="C896" t="s">
        <v>768</v>
      </c>
      <c r="D896" t="s">
        <v>1548</v>
      </c>
      <c r="E896">
        <v>3</v>
      </c>
      <c r="F896" t="s">
        <v>13855</v>
      </c>
      <c r="G896">
        <v>1</v>
      </c>
      <c r="H896" t="s">
        <v>8278</v>
      </c>
      <c r="I896">
        <v>1</v>
      </c>
      <c r="J896" t="s">
        <v>13799</v>
      </c>
      <c r="K896" t="s">
        <v>13851</v>
      </c>
      <c r="L896">
        <v>270107</v>
      </c>
      <c r="M896" t="s">
        <v>13588</v>
      </c>
      <c r="N896">
        <v>270107006</v>
      </c>
      <c r="O896" t="s">
        <v>13613</v>
      </c>
      <c r="P896">
        <v>0</v>
      </c>
      <c r="Q896">
        <v>108279.44539785392</v>
      </c>
      <c r="R896">
        <v>54104.994118182185</v>
      </c>
    </row>
    <row r="897" spans="1:18" x14ac:dyDescent="0.25">
      <c r="A897">
        <v>8</v>
      </c>
      <c r="B897">
        <v>8305</v>
      </c>
      <c r="C897" t="s">
        <v>768</v>
      </c>
      <c r="D897" t="s">
        <v>1548</v>
      </c>
      <c r="E897">
        <v>3</v>
      </c>
      <c r="F897" t="s">
        <v>13855</v>
      </c>
      <c r="G897">
        <v>1</v>
      </c>
      <c r="H897" t="s">
        <v>8278</v>
      </c>
      <c r="I897">
        <v>1</v>
      </c>
      <c r="J897" t="s">
        <v>13799</v>
      </c>
      <c r="K897" t="s">
        <v>13852</v>
      </c>
      <c r="L897">
        <v>270107</v>
      </c>
      <c r="M897" t="s">
        <v>13588</v>
      </c>
      <c r="N897">
        <v>270107006</v>
      </c>
      <c r="O897" t="s">
        <v>13613</v>
      </c>
      <c r="P897">
        <v>0</v>
      </c>
      <c r="Q897">
        <v>0</v>
      </c>
      <c r="R897">
        <v>41535.540578441694</v>
      </c>
    </row>
    <row r="898" spans="1:18" x14ac:dyDescent="0.25">
      <c r="A898">
        <v>8</v>
      </c>
      <c r="B898">
        <v>8305</v>
      </c>
      <c r="C898" t="s">
        <v>768</v>
      </c>
      <c r="D898" t="s">
        <v>1548</v>
      </c>
      <c r="E898">
        <v>5</v>
      </c>
      <c r="F898" t="s">
        <v>13856</v>
      </c>
      <c r="G898">
        <v>2</v>
      </c>
      <c r="H898" t="s">
        <v>13768</v>
      </c>
      <c r="I898">
        <v>3</v>
      </c>
      <c r="J898" t="s">
        <v>13804</v>
      </c>
      <c r="K898" t="s">
        <v>13853</v>
      </c>
      <c r="L898">
        <v>270107</v>
      </c>
      <c r="M898" t="s">
        <v>13588</v>
      </c>
      <c r="N898">
        <v>270107005</v>
      </c>
      <c r="O898" t="s">
        <v>13608</v>
      </c>
      <c r="P898">
        <v>0</v>
      </c>
      <c r="Q898">
        <v>37012.23617601247</v>
      </c>
      <c r="R898">
        <v>83298.872367975608</v>
      </c>
    </row>
    <row r="899" spans="1:18" x14ac:dyDescent="0.25">
      <c r="A899">
        <v>8</v>
      </c>
      <c r="B899">
        <v>8305</v>
      </c>
      <c r="C899" t="s">
        <v>768</v>
      </c>
      <c r="D899" t="s">
        <v>1548</v>
      </c>
      <c r="E899">
        <v>5</v>
      </c>
      <c r="F899" t="s">
        <v>13856</v>
      </c>
      <c r="G899">
        <v>2</v>
      </c>
      <c r="H899" t="s">
        <v>13768</v>
      </c>
      <c r="I899">
        <v>3</v>
      </c>
      <c r="J899" t="s">
        <v>13804</v>
      </c>
      <c r="K899" t="s">
        <v>13857</v>
      </c>
      <c r="L899">
        <v>270107</v>
      </c>
      <c r="M899" t="s">
        <v>13588</v>
      </c>
      <c r="N899">
        <v>270107005</v>
      </c>
      <c r="O899" t="s">
        <v>13608</v>
      </c>
      <c r="P899">
        <v>0</v>
      </c>
      <c r="Q899">
        <v>0</v>
      </c>
      <c r="R899">
        <v>12341.662328648274</v>
      </c>
    </row>
    <row r="900" spans="1:18" x14ac:dyDescent="0.25">
      <c r="A900">
        <v>8</v>
      </c>
      <c r="B900">
        <v>8306</v>
      </c>
      <c r="C900" t="s">
        <v>768</v>
      </c>
      <c r="D900" t="s">
        <v>1551</v>
      </c>
      <c r="E900">
        <v>1</v>
      </c>
      <c r="F900" t="s">
        <v>13850</v>
      </c>
      <c r="G900">
        <v>1</v>
      </c>
      <c r="H900" t="s">
        <v>8278</v>
      </c>
      <c r="I900">
        <v>1</v>
      </c>
      <c r="J900" t="s">
        <v>13799</v>
      </c>
      <c r="K900" t="s">
        <v>13851</v>
      </c>
      <c r="L900">
        <v>270107</v>
      </c>
      <c r="M900" t="s">
        <v>13588</v>
      </c>
      <c r="N900">
        <v>270107006</v>
      </c>
      <c r="O900" t="s">
        <v>13613</v>
      </c>
      <c r="P900">
        <v>0</v>
      </c>
      <c r="Q900">
        <v>40072.714436386865</v>
      </c>
      <c r="R900">
        <v>0</v>
      </c>
    </row>
    <row r="901" spans="1:18" x14ac:dyDescent="0.25">
      <c r="A901">
        <v>8</v>
      </c>
      <c r="B901">
        <v>8306</v>
      </c>
      <c r="C901" t="s">
        <v>768</v>
      </c>
      <c r="D901" t="s">
        <v>1551</v>
      </c>
      <c r="E901">
        <v>1</v>
      </c>
      <c r="F901" t="s">
        <v>13850</v>
      </c>
      <c r="G901">
        <v>2</v>
      </c>
      <c r="H901" t="s">
        <v>13768</v>
      </c>
      <c r="I901">
        <v>1</v>
      </c>
      <c r="J901" t="s">
        <v>13799</v>
      </c>
      <c r="K901" t="s">
        <v>13853</v>
      </c>
      <c r="L901">
        <v>270107</v>
      </c>
      <c r="M901" t="s">
        <v>13588</v>
      </c>
      <c r="N901">
        <v>270107006</v>
      </c>
      <c r="O901" t="s">
        <v>13613</v>
      </c>
      <c r="P901">
        <v>0</v>
      </c>
      <c r="Q901">
        <v>40072.714436386865</v>
      </c>
      <c r="R901">
        <v>0</v>
      </c>
    </row>
    <row r="902" spans="1:18" x14ac:dyDescent="0.25">
      <c r="A902">
        <v>8</v>
      </c>
      <c r="B902">
        <v>8306</v>
      </c>
      <c r="C902" t="s">
        <v>768</v>
      </c>
      <c r="D902" t="s">
        <v>1551</v>
      </c>
      <c r="E902">
        <v>2</v>
      </c>
      <c r="F902" t="s">
        <v>13854</v>
      </c>
      <c r="G902">
        <v>1</v>
      </c>
      <c r="H902" t="s">
        <v>8278</v>
      </c>
      <c r="I902">
        <v>1</v>
      </c>
      <c r="J902" t="s">
        <v>13799</v>
      </c>
      <c r="K902" t="s">
        <v>13851</v>
      </c>
      <c r="L902">
        <v>270107</v>
      </c>
      <c r="M902" t="s">
        <v>13588</v>
      </c>
      <c r="N902">
        <v>270107006</v>
      </c>
      <c r="O902" t="s">
        <v>13613</v>
      </c>
      <c r="P902">
        <v>0</v>
      </c>
      <c r="Q902">
        <v>40072.714436386865</v>
      </c>
      <c r="R902">
        <v>0</v>
      </c>
    </row>
    <row r="903" spans="1:18" x14ac:dyDescent="0.25">
      <c r="A903">
        <v>8</v>
      </c>
      <c r="B903">
        <v>8306</v>
      </c>
      <c r="C903" t="s">
        <v>768</v>
      </c>
      <c r="D903" t="s">
        <v>1551</v>
      </c>
      <c r="E903">
        <v>3</v>
      </c>
      <c r="F903" t="s">
        <v>13855</v>
      </c>
      <c r="G903">
        <v>1</v>
      </c>
      <c r="H903" t="s">
        <v>8278</v>
      </c>
      <c r="I903">
        <v>1</v>
      </c>
      <c r="J903" t="s">
        <v>13799</v>
      </c>
      <c r="K903" t="s">
        <v>13851</v>
      </c>
      <c r="L903">
        <v>270107</v>
      </c>
      <c r="M903" t="s">
        <v>13588</v>
      </c>
      <c r="N903">
        <v>270107006</v>
      </c>
      <c r="O903" t="s">
        <v>13613</v>
      </c>
      <c r="P903">
        <v>0</v>
      </c>
      <c r="Q903">
        <v>40072.714436386865</v>
      </c>
      <c r="R903">
        <v>0</v>
      </c>
    </row>
    <row r="904" spans="1:18" x14ac:dyDescent="0.25">
      <c r="A904">
        <v>8</v>
      </c>
      <c r="B904">
        <v>8306</v>
      </c>
      <c r="C904" t="s">
        <v>768</v>
      </c>
      <c r="D904" t="s">
        <v>1551</v>
      </c>
      <c r="E904">
        <v>5</v>
      </c>
      <c r="F904" t="s">
        <v>13856</v>
      </c>
      <c r="G904">
        <v>2</v>
      </c>
      <c r="H904" t="s">
        <v>13768</v>
      </c>
      <c r="I904">
        <v>3</v>
      </c>
      <c r="J904" t="s">
        <v>13804</v>
      </c>
      <c r="K904" t="s">
        <v>13853</v>
      </c>
      <c r="L904">
        <v>270107</v>
      </c>
      <c r="M904" t="s">
        <v>13588</v>
      </c>
      <c r="N904">
        <v>270107005</v>
      </c>
      <c r="O904" t="s">
        <v>13608</v>
      </c>
      <c r="P904">
        <v>0</v>
      </c>
      <c r="Q904">
        <v>18417.64364558562</v>
      </c>
      <c r="R904">
        <v>0</v>
      </c>
    </row>
    <row r="905" spans="1:18" x14ac:dyDescent="0.25">
      <c r="A905">
        <v>8</v>
      </c>
      <c r="B905">
        <v>8307</v>
      </c>
      <c r="C905" t="s">
        <v>768</v>
      </c>
      <c r="D905" t="s">
        <v>1554</v>
      </c>
      <c r="E905">
        <v>1</v>
      </c>
      <c r="F905" t="s">
        <v>13850</v>
      </c>
      <c r="G905">
        <v>1</v>
      </c>
      <c r="H905" t="s">
        <v>8278</v>
      </c>
      <c r="I905">
        <v>1</v>
      </c>
      <c r="J905" t="s">
        <v>13799</v>
      </c>
      <c r="K905" t="s">
        <v>13851</v>
      </c>
      <c r="L905">
        <v>270107</v>
      </c>
      <c r="M905" t="s">
        <v>13588</v>
      </c>
      <c r="N905">
        <v>270107006</v>
      </c>
      <c r="O905" t="s">
        <v>13613</v>
      </c>
      <c r="P905">
        <v>0</v>
      </c>
      <c r="Q905">
        <v>99789.627842921589</v>
      </c>
      <c r="R905">
        <v>0</v>
      </c>
    </row>
    <row r="906" spans="1:18" x14ac:dyDescent="0.25">
      <c r="A906">
        <v>8</v>
      </c>
      <c r="B906">
        <v>8307</v>
      </c>
      <c r="C906" t="s">
        <v>768</v>
      </c>
      <c r="D906" t="s">
        <v>1554</v>
      </c>
      <c r="E906">
        <v>1</v>
      </c>
      <c r="F906" t="s">
        <v>13850</v>
      </c>
      <c r="G906">
        <v>2</v>
      </c>
      <c r="H906" t="s">
        <v>13768</v>
      </c>
      <c r="I906">
        <v>1</v>
      </c>
      <c r="J906" t="s">
        <v>13799</v>
      </c>
      <c r="K906" t="s">
        <v>13853</v>
      </c>
      <c r="L906">
        <v>270107</v>
      </c>
      <c r="M906" t="s">
        <v>13588</v>
      </c>
      <c r="N906">
        <v>270107006</v>
      </c>
      <c r="O906" t="s">
        <v>13613</v>
      </c>
      <c r="P906">
        <v>0</v>
      </c>
      <c r="Q906">
        <v>99789.627842921589</v>
      </c>
      <c r="R906">
        <v>0</v>
      </c>
    </row>
    <row r="907" spans="1:18" x14ac:dyDescent="0.25">
      <c r="A907">
        <v>8</v>
      </c>
      <c r="B907">
        <v>8307</v>
      </c>
      <c r="C907" t="s">
        <v>768</v>
      </c>
      <c r="D907" t="s">
        <v>1554</v>
      </c>
      <c r="E907">
        <v>2</v>
      </c>
      <c r="F907" t="s">
        <v>13854</v>
      </c>
      <c r="G907">
        <v>1</v>
      </c>
      <c r="H907" t="s">
        <v>8278</v>
      </c>
      <c r="I907">
        <v>1</v>
      </c>
      <c r="J907" t="s">
        <v>13799</v>
      </c>
      <c r="K907" t="s">
        <v>13851</v>
      </c>
      <c r="L907">
        <v>270107</v>
      </c>
      <c r="M907" t="s">
        <v>13588</v>
      </c>
      <c r="N907">
        <v>270107006</v>
      </c>
      <c r="O907" t="s">
        <v>13613</v>
      </c>
      <c r="P907">
        <v>0</v>
      </c>
      <c r="Q907">
        <v>99789.627842921589</v>
      </c>
      <c r="R907">
        <v>0</v>
      </c>
    </row>
    <row r="908" spans="1:18" x14ac:dyDescent="0.25">
      <c r="A908">
        <v>8</v>
      </c>
      <c r="B908">
        <v>8307</v>
      </c>
      <c r="C908" t="s">
        <v>768</v>
      </c>
      <c r="D908" t="s">
        <v>1554</v>
      </c>
      <c r="E908">
        <v>3</v>
      </c>
      <c r="F908" t="s">
        <v>13855</v>
      </c>
      <c r="G908">
        <v>1</v>
      </c>
      <c r="H908" t="s">
        <v>8278</v>
      </c>
      <c r="I908">
        <v>1</v>
      </c>
      <c r="J908" t="s">
        <v>13799</v>
      </c>
      <c r="K908" t="s">
        <v>13851</v>
      </c>
      <c r="L908">
        <v>270107</v>
      </c>
      <c r="M908" t="s">
        <v>13588</v>
      </c>
      <c r="N908">
        <v>270107006</v>
      </c>
      <c r="O908" t="s">
        <v>13613</v>
      </c>
      <c r="P908">
        <v>0</v>
      </c>
      <c r="Q908">
        <v>99789.627842921589</v>
      </c>
      <c r="R908">
        <v>0</v>
      </c>
    </row>
    <row r="909" spans="1:18" x14ac:dyDescent="0.25">
      <c r="A909">
        <v>8</v>
      </c>
      <c r="B909">
        <v>8307</v>
      </c>
      <c r="C909" t="s">
        <v>768</v>
      </c>
      <c r="D909" t="s">
        <v>1554</v>
      </c>
      <c r="E909">
        <v>5</v>
      </c>
      <c r="F909" t="s">
        <v>13856</v>
      </c>
      <c r="G909">
        <v>2</v>
      </c>
      <c r="H909" t="s">
        <v>13768</v>
      </c>
      <c r="I909">
        <v>3</v>
      </c>
      <c r="J909" t="s">
        <v>13804</v>
      </c>
      <c r="K909" t="s">
        <v>13853</v>
      </c>
      <c r="L909">
        <v>270107</v>
      </c>
      <c r="M909" t="s">
        <v>13588</v>
      </c>
      <c r="N909">
        <v>270107005</v>
      </c>
      <c r="O909" t="s">
        <v>13608</v>
      </c>
      <c r="P909">
        <v>0</v>
      </c>
      <c r="Q909">
        <v>68859.993545411708</v>
      </c>
      <c r="R909">
        <v>0</v>
      </c>
    </row>
    <row r="910" spans="1:18" x14ac:dyDescent="0.25">
      <c r="A910">
        <v>8</v>
      </c>
      <c r="B910">
        <v>8312</v>
      </c>
      <c r="C910" t="s">
        <v>768</v>
      </c>
      <c r="D910" t="s">
        <v>1568</v>
      </c>
      <c r="E910">
        <v>1</v>
      </c>
      <c r="F910" t="s">
        <v>13850</v>
      </c>
      <c r="G910">
        <v>1</v>
      </c>
      <c r="H910" t="s">
        <v>8278</v>
      </c>
      <c r="I910">
        <v>1</v>
      </c>
      <c r="J910" t="s">
        <v>13799</v>
      </c>
      <c r="K910" t="s">
        <v>13851</v>
      </c>
      <c r="L910">
        <v>270107</v>
      </c>
      <c r="M910" t="s">
        <v>13588</v>
      </c>
      <c r="N910">
        <v>270107006</v>
      </c>
      <c r="O910" t="s">
        <v>13613</v>
      </c>
      <c r="P910">
        <v>0</v>
      </c>
      <c r="Q910">
        <v>63535.149860034377</v>
      </c>
      <c r="R910">
        <v>0</v>
      </c>
    </row>
    <row r="911" spans="1:18" x14ac:dyDescent="0.25">
      <c r="A911">
        <v>8</v>
      </c>
      <c r="B911">
        <v>8312</v>
      </c>
      <c r="C911" t="s">
        <v>768</v>
      </c>
      <c r="D911" t="s">
        <v>1568</v>
      </c>
      <c r="E911">
        <v>1</v>
      </c>
      <c r="F911" t="s">
        <v>13850</v>
      </c>
      <c r="G911">
        <v>2</v>
      </c>
      <c r="H911" t="s">
        <v>13768</v>
      </c>
      <c r="I911">
        <v>1</v>
      </c>
      <c r="J911" t="s">
        <v>13799</v>
      </c>
      <c r="K911" t="s">
        <v>13853</v>
      </c>
      <c r="L911">
        <v>270107</v>
      </c>
      <c r="M911" t="s">
        <v>13588</v>
      </c>
      <c r="N911">
        <v>270107006</v>
      </c>
      <c r="O911" t="s">
        <v>13613</v>
      </c>
      <c r="P911">
        <v>0</v>
      </c>
      <c r="Q911">
        <v>63535.149860034377</v>
      </c>
      <c r="R911">
        <v>0</v>
      </c>
    </row>
    <row r="912" spans="1:18" x14ac:dyDescent="0.25">
      <c r="A912">
        <v>8</v>
      </c>
      <c r="B912">
        <v>8312</v>
      </c>
      <c r="C912" t="s">
        <v>768</v>
      </c>
      <c r="D912" t="s">
        <v>1568</v>
      </c>
      <c r="E912">
        <v>2</v>
      </c>
      <c r="F912" t="s">
        <v>13854</v>
      </c>
      <c r="G912">
        <v>1</v>
      </c>
      <c r="H912" t="s">
        <v>8278</v>
      </c>
      <c r="I912">
        <v>1</v>
      </c>
      <c r="J912" t="s">
        <v>13799</v>
      </c>
      <c r="K912" t="s">
        <v>13851</v>
      </c>
      <c r="L912">
        <v>270107</v>
      </c>
      <c r="M912" t="s">
        <v>13588</v>
      </c>
      <c r="N912">
        <v>270107006</v>
      </c>
      <c r="O912" t="s">
        <v>13613</v>
      </c>
      <c r="P912">
        <v>0</v>
      </c>
      <c r="Q912">
        <v>63535.149860034377</v>
      </c>
      <c r="R912">
        <v>0</v>
      </c>
    </row>
    <row r="913" spans="1:18" x14ac:dyDescent="0.25">
      <c r="A913">
        <v>8</v>
      </c>
      <c r="B913">
        <v>8312</v>
      </c>
      <c r="C913" t="s">
        <v>768</v>
      </c>
      <c r="D913" t="s">
        <v>1568</v>
      </c>
      <c r="E913">
        <v>3</v>
      </c>
      <c r="F913" t="s">
        <v>13855</v>
      </c>
      <c r="G913">
        <v>1</v>
      </c>
      <c r="H913" t="s">
        <v>8278</v>
      </c>
      <c r="I913">
        <v>1</v>
      </c>
      <c r="J913" t="s">
        <v>13799</v>
      </c>
      <c r="K913" t="s">
        <v>13851</v>
      </c>
      <c r="L913">
        <v>270107</v>
      </c>
      <c r="M913" t="s">
        <v>13588</v>
      </c>
      <c r="N913">
        <v>270107006</v>
      </c>
      <c r="O913" t="s">
        <v>13613</v>
      </c>
      <c r="P913">
        <v>0</v>
      </c>
      <c r="Q913">
        <v>63535.149860034377</v>
      </c>
      <c r="R913">
        <v>0</v>
      </c>
    </row>
    <row r="914" spans="1:18" x14ac:dyDescent="0.25">
      <c r="A914">
        <v>8</v>
      </c>
      <c r="B914">
        <v>8312</v>
      </c>
      <c r="C914" t="s">
        <v>768</v>
      </c>
      <c r="D914" t="s">
        <v>1568</v>
      </c>
      <c r="E914">
        <v>5</v>
      </c>
      <c r="F914" t="s">
        <v>13856</v>
      </c>
      <c r="G914">
        <v>2</v>
      </c>
      <c r="H914" t="s">
        <v>13768</v>
      </c>
      <c r="I914">
        <v>3</v>
      </c>
      <c r="J914" t="s">
        <v>13804</v>
      </c>
      <c r="K914" t="s">
        <v>13853</v>
      </c>
      <c r="L914">
        <v>270107</v>
      </c>
      <c r="M914" t="s">
        <v>13588</v>
      </c>
      <c r="N914">
        <v>270107005</v>
      </c>
      <c r="O914" t="s">
        <v>13608</v>
      </c>
      <c r="P914">
        <v>0</v>
      </c>
      <c r="Q914">
        <v>27680.869810463191</v>
      </c>
      <c r="R914">
        <v>0</v>
      </c>
    </row>
    <row r="915" spans="1:18" x14ac:dyDescent="0.25">
      <c r="A915">
        <v>8</v>
      </c>
      <c r="B915">
        <v>8312</v>
      </c>
      <c r="C915" t="s">
        <v>768</v>
      </c>
      <c r="D915" t="s">
        <v>1568</v>
      </c>
      <c r="E915">
        <v>5</v>
      </c>
      <c r="F915" t="s">
        <v>13856</v>
      </c>
      <c r="G915">
        <v>2</v>
      </c>
      <c r="H915" t="s">
        <v>13768</v>
      </c>
      <c r="I915">
        <v>3</v>
      </c>
      <c r="J915" t="s">
        <v>13804</v>
      </c>
      <c r="K915" t="s">
        <v>13857</v>
      </c>
      <c r="L915">
        <v>270107</v>
      </c>
      <c r="M915" t="s">
        <v>13588</v>
      </c>
      <c r="N915">
        <v>270107005</v>
      </c>
      <c r="O915" t="s">
        <v>13608</v>
      </c>
      <c r="P915">
        <v>0</v>
      </c>
      <c r="Q915">
        <v>21129.303136382274</v>
      </c>
      <c r="R915">
        <v>0</v>
      </c>
    </row>
    <row r="916" spans="1:18" x14ac:dyDescent="0.25">
      <c r="A916">
        <v>8</v>
      </c>
      <c r="B916">
        <v>16101</v>
      </c>
      <c r="C916" t="s">
        <v>768</v>
      </c>
      <c r="D916" t="s">
        <v>2024</v>
      </c>
      <c r="E916">
        <v>1</v>
      </c>
      <c r="F916" t="s">
        <v>13850</v>
      </c>
      <c r="G916">
        <v>1</v>
      </c>
      <c r="H916" t="s">
        <v>8278</v>
      </c>
      <c r="I916">
        <v>1</v>
      </c>
      <c r="J916" t="s">
        <v>13799</v>
      </c>
      <c r="K916" t="s">
        <v>13851</v>
      </c>
      <c r="L916">
        <v>270107</v>
      </c>
      <c r="M916" t="s">
        <v>13588</v>
      </c>
      <c r="N916">
        <v>270107006</v>
      </c>
      <c r="O916" t="s">
        <v>13613</v>
      </c>
      <c r="P916">
        <v>51776.124914279688</v>
      </c>
      <c r="Q916">
        <v>68045.444175553028</v>
      </c>
      <c r="R916">
        <v>0</v>
      </c>
    </row>
    <row r="917" spans="1:18" x14ac:dyDescent="0.25">
      <c r="A917">
        <v>8</v>
      </c>
      <c r="B917">
        <v>16101</v>
      </c>
      <c r="C917" t="s">
        <v>768</v>
      </c>
      <c r="D917" t="s">
        <v>2024</v>
      </c>
      <c r="E917">
        <v>1</v>
      </c>
      <c r="F917" t="s">
        <v>13850</v>
      </c>
      <c r="G917">
        <v>1</v>
      </c>
      <c r="H917" t="s">
        <v>8278</v>
      </c>
      <c r="I917">
        <v>1</v>
      </c>
      <c r="J917" t="s">
        <v>13799</v>
      </c>
      <c r="K917" t="s">
        <v>13852</v>
      </c>
      <c r="L917">
        <v>270107</v>
      </c>
      <c r="M917" t="s">
        <v>13588</v>
      </c>
      <c r="N917">
        <v>270107006</v>
      </c>
      <c r="O917" t="s">
        <v>13613</v>
      </c>
      <c r="P917">
        <v>4670.5702379068416</v>
      </c>
      <c r="Q917">
        <v>3575.0970844386752</v>
      </c>
      <c r="R917">
        <v>0</v>
      </c>
    </row>
    <row r="918" spans="1:18" x14ac:dyDescent="0.25">
      <c r="A918">
        <v>8</v>
      </c>
      <c r="B918">
        <v>16101</v>
      </c>
      <c r="C918" t="s">
        <v>768</v>
      </c>
      <c r="D918" t="s">
        <v>2024</v>
      </c>
      <c r="E918">
        <v>1</v>
      </c>
      <c r="F918" t="s">
        <v>13850</v>
      </c>
      <c r="G918">
        <v>2</v>
      </c>
      <c r="H918" t="s">
        <v>13768</v>
      </c>
      <c r="I918">
        <v>1</v>
      </c>
      <c r="J918" t="s">
        <v>13799</v>
      </c>
      <c r="K918" t="s">
        <v>13853</v>
      </c>
      <c r="L918">
        <v>270107</v>
      </c>
      <c r="M918" t="s">
        <v>13588</v>
      </c>
      <c r="N918">
        <v>270107006</v>
      </c>
      <c r="O918" t="s">
        <v>13613</v>
      </c>
      <c r="P918">
        <v>39621.248087777603</v>
      </c>
      <c r="Q918">
        <v>62715.25810738578</v>
      </c>
      <c r="R918">
        <v>0</v>
      </c>
    </row>
    <row r="919" spans="1:18" x14ac:dyDescent="0.25">
      <c r="A919">
        <v>8</v>
      </c>
      <c r="B919">
        <v>16101</v>
      </c>
      <c r="C919" t="s">
        <v>768</v>
      </c>
      <c r="D919" t="s">
        <v>2024</v>
      </c>
      <c r="E919">
        <v>1</v>
      </c>
      <c r="F919" t="s">
        <v>13850</v>
      </c>
      <c r="G919">
        <v>2</v>
      </c>
      <c r="H919" t="s">
        <v>13768</v>
      </c>
      <c r="I919">
        <v>1</v>
      </c>
      <c r="J919" t="s">
        <v>13799</v>
      </c>
      <c r="K919" t="s">
        <v>13857</v>
      </c>
      <c r="L919">
        <v>270107</v>
      </c>
      <c r="M919" t="s">
        <v>13588</v>
      </c>
      <c r="N919">
        <v>270107006</v>
      </c>
      <c r="O919" t="s">
        <v>13613</v>
      </c>
      <c r="P919">
        <v>16825.447064408927</v>
      </c>
      <c r="Q919">
        <v>8905.2831526059344</v>
      </c>
      <c r="R919">
        <v>0</v>
      </c>
    </row>
    <row r="920" spans="1:18" x14ac:dyDescent="0.25">
      <c r="A920">
        <v>8</v>
      </c>
      <c r="B920">
        <v>16101</v>
      </c>
      <c r="C920" t="s">
        <v>768</v>
      </c>
      <c r="D920" t="s">
        <v>2024</v>
      </c>
      <c r="E920">
        <v>2</v>
      </c>
      <c r="F920" t="s">
        <v>13854</v>
      </c>
      <c r="G920">
        <v>1</v>
      </c>
      <c r="H920" t="s">
        <v>8278</v>
      </c>
      <c r="I920">
        <v>1</v>
      </c>
      <c r="J920" t="s">
        <v>13799</v>
      </c>
      <c r="K920" t="s">
        <v>13851</v>
      </c>
      <c r="L920">
        <v>270107</v>
      </c>
      <c r="M920" t="s">
        <v>13588</v>
      </c>
      <c r="N920">
        <v>270107006</v>
      </c>
      <c r="O920" t="s">
        <v>13613</v>
      </c>
      <c r="P920">
        <v>53468.375797858309</v>
      </c>
      <c r="Q920">
        <v>70010.247281329255</v>
      </c>
      <c r="R920">
        <v>0</v>
      </c>
    </row>
    <row r="921" spans="1:18" x14ac:dyDescent="0.25">
      <c r="A921">
        <v>8</v>
      </c>
      <c r="B921">
        <v>16101</v>
      </c>
      <c r="C921" t="s">
        <v>768</v>
      </c>
      <c r="D921" t="s">
        <v>2024</v>
      </c>
      <c r="E921">
        <v>2</v>
      </c>
      <c r="F921" t="s">
        <v>13854</v>
      </c>
      <c r="G921">
        <v>1</v>
      </c>
      <c r="H921" t="s">
        <v>8278</v>
      </c>
      <c r="I921">
        <v>1</v>
      </c>
      <c r="J921" t="s">
        <v>13799</v>
      </c>
      <c r="K921" t="s">
        <v>13852</v>
      </c>
      <c r="L921">
        <v>270107</v>
      </c>
      <c r="M921" t="s">
        <v>13588</v>
      </c>
      <c r="N921">
        <v>270107006</v>
      </c>
      <c r="O921" t="s">
        <v>13613</v>
      </c>
      <c r="P921">
        <v>2978.3193543282164</v>
      </c>
      <c r="Q921">
        <v>1610.2939786624436</v>
      </c>
      <c r="R921">
        <v>0</v>
      </c>
    </row>
    <row r="922" spans="1:18" x14ac:dyDescent="0.25">
      <c r="A922">
        <v>8</v>
      </c>
      <c r="B922">
        <v>16101</v>
      </c>
      <c r="C922" t="s">
        <v>768</v>
      </c>
      <c r="D922" t="s">
        <v>2024</v>
      </c>
      <c r="E922">
        <v>3</v>
      </c>
      <c r="F922" t="s">
        <v>13855</v>
      </c>
      <c r="G922">
        <v>1</v>
      </c>
      <c r="H922" t="s">
        <v>8278</v>
      </c>
      <c r="I922">
        <v>1</v>
      </c>
      <c r="J922" t="s">
        <v>13799</v>
      </c>
      <c r="K922" t="s">
        <v>13851</v>
      </c>
      <c r="L922">
        <v>270107</v>
      </c>
      <c r="M922" t="s">
        <v>13588</v>
      </c>
      <c r="N922">
        <v>270107006</v>
      </c>
      <c r="O922" t="s">
        <v>13613</v>
      </c>
      <c r="P922">
        <v>51776.124914279688</v>
      </c>
      <c r="Q922">
        <v>68045.444175553028</v>
      </c>
      <c r="R922">
        <v>0</v>
      </c>
    </row>
    <row r="923" spans="1:18" x14ac:dyDescent="0.25">
      <c r="A923">
        <v>8</v>
      </c>
      <c r="B923">
        <v>16101</v>
      </c>
      <c r="C923" t="s">
        <v>768</v>
      </c>
      <c r="D923" t="s">
        <v>2024</v>
      </c>
      <c r="E923">
        <v>3</v>
      </c>
      <c r="F923" t="s">
        <v>13855</v>
      </c>
      <c r="G923">
        <v>1</v>
      </c>
      <c r="H923" t="s">
        <v>8278</v>
      </c>
      <c r="I923">
        <v>1</v>
      </c>
      <c r="J923" t="s">
        <v>13799</v>
      </c>
      <c r="K923" t="s">
        <v>13852</v>
      </c>
      <c r="L923">
        <v>270107</v>
      </c>
      <c r="M923" t="s">
        <v>13588</v>
      </c>
      <c r="N923">
        <v>270107006</v>
      </c>
      <c r="O923" t="s">
        <v>13613</v>
      </c>
      <c r="P923">
        <v>4670.5702379068416</v>
      </c>
      <c r="Q923">
        <v>3575.0970844386752</v>
      </c>
      <c r="R923">
        <v>0</v>
      </c>
    </row>
    <row r="924" spans="1:18" x14ac:dyDescent="0.25">
      <c r="A924">
        <v>8</v>
      </c>
      <c r="B924">
        <v>16101</v>
      </c>
      <c r="C924" t="s">
        <v>768</v>
      </c>
      <c r="D924" t="s">
        <v>2024</v>
      </c>
      <c r="E924">
        <v>5</v>
      </c>
      <c r="F924" t="s">
        <v>13856</v>
      </c>
      <c r="G924">
        <v>2</v>
      </c>
      <c r="H924" t="s">
        <v>13768</v>
      </c>
      <c r="I924">
        <v>3</v>
      </c>
      <c r="J924" t="s">
        <v>13804</v>
      </c>
      <c r="K924" t="s">
        <v>13853</v>
      </c>
      <c r="L924">
        <v>270107</v>
      </c>
      <c r="M924" t="s">
        <v>13588</v>
      </c>
      <c r="N924">
        <v>270107005</v>
      </c>
      <c r="O924" t="s">
        <v>13608</v>
      </c>
      <c r="P924">
        <v>37063.881415835836</v>
      </c>
      <c r="Q924">
        <v>42605.983625999033</v>
      </c>
      <c r="R924">
        <v>0</v>
      </c>
    </row>
    <row r="925" spans="1:18" x14ac:dyDescent="0.25">
      <c r="A925">
        <v>8</v>
      </c>
      <c r="B925">
        <v>16101</v>
      </c>
      <c r="C925" t="s">
        <v>768</v>
      </c>
      <c r="D925" t="s">
        <v>2024</v>
      </c>
      <c r="E925">
        <v>5</v>
      </c>
      <c r="F925" t="s">
        <v>13856</v>
      </c>
      <c r="G925">
        <v>2</v>
      </c>
      <c r="H925" t="s">
        <v>13768</v>
      </c>
      <c r="I925">
        <v>3</v>
      </c>
      <c r="J925" t="s">
        <v>13804</v>
      </c>
      <c r="K925" t="s">
        <v>13857</v>
      </c>
      <c r="L925">
        <v>270107</v>
      </c>
      <c r="M925" t="s">
        <v>13588</v>
      </c>
      <c r="N925">
        <v>270107005</v>
      </c>
      <c r="O925" t="s">
        <v>13608</v>
      </c>
      <c r="P925">
        <v>3034.2353747955899</v>
      </c>
      <c r="Q925">
        <v>2732.5052274765608</v>
      </c>
      <c r="R925">
        <v>0</v>
      </c>
    </row>
    <row r="926" spans="1:18" x14ac:dyDescent="0.25">
      <c r="A926">
        <v>8</v>
      </c>
      <c r="B926">
        <v>16103</v>
      </c>
      <c r="C926" t="s">
        <v>768</v>
      </c>
      <c r="D926" t="s">
        <v>2030</v>
      </c>
      <c r="E926">
        <v>1</v>
      </c>
      <c r="F926" t="s">
        <v>13850</v>
      </c>
      <c r="G926">
        <v>1</v>
      </c>
      <c r="H926" t="s">
        <v>8278</v>
      </c>
      <c r="I926">
        <v>1</v>
      </c>
      <c r="J926" t="s">
        <v>13799</v>
      </c>
      <c r="K926" t="s">
        <v>13851</v>
      </c>
      <c r="L926">
        <v>270107</v>
      </c>
      <c r="M926" t="s">
        <v>13588</v>
      </c>
      <c r="N926">
        <v>270107006</v>
      </c>
      <c r="O926" t="s">
        <v>13613</v>
      </c>
      <c r="P926">
        <v>0</v>
      </c>
      <c r="Q926">
        <v>69491.404855666347</v>
      </c>
      <c r="R926">
        <v>0</v>
      </c>
    </row>
    <row r="927" spans="1:18" x14ac:dyDescent="0.25">
      <c r="A927">
        <v>8</v>
      </c>
      <c r="B927">
        <v>16103</v>
      </c>
      <c r="C927" t="s">
        <v>768</v>
      </c>
      <c r="D927" t="s">
        <v>2030</v>
      </c>
      <c r="E927">
        <v>1</v>
      </c>
      <c r="F927" t="s">
        <v>13850</v>
      </c>
      <c r="G927">
        <v>2</v>
      </c>
      <c r="H927" t="s">
        <v>13768</v>
      </c>
      <c r="I927">
        <v>1</v>
      </c>
      <c r="J927" t="s">
        <v>13799</v>
      </c>
      <c r="K927" t="s">
        <v>13853</v>
      </c>
      <c r="L927">
        <v>270107</v>
      </c>
      <c r="M927" t="s">
        <v>13588</v>
      </c>
      <c r="N927">
        <v>270107006</v>
      </c>
      <c r="O927" t="s">
        <v>13613</v>
      </c>
      <c r="P927">
        <v>0</v>
      </c>
      <c r="Q927">
        <v>69491.404855666347</v>
      </c>
      <c r="R927">
        <v>0</v>
      </c>
    </row>
    <row r="928" spans="1:18" x14ac:dyDescent="0.25">
      <c r="A928">
        <v>8</v>
      </c>
      <c r="B928">
        <v>16103</v>
      </c>
      <c r="C928" t="s">
        <v>768</v>
      </c>
      <c r="D928" t="s">
        <v>2030</v>
      </c>
      <c r="E928">
        <v>2</v>
      </c>
      <c r="F928" t="s">
        <v>13854</v>
      </c>
      <c r="G928">
        <v>1</v>
      </c>
      <c r="H928" t="s">
        <v>8278</v>
      </c>
      <c r="I928">
        <v>1</v>
      </c>
      <c r="J928" t="s">
        <v>13799</v>
      </c>
      <c r="K928" t="s">
        <v>13851</v>
      </c>
      <c r="L928">
        <v>270107</v>
      </c>
      <c r="M928" t="s">
        <v>13588</v>
      </c>
      <c r="N928">
        <v>270107006</v>
      </c>
      <c r="O928" t="s">
        <v>13613</v>
      </c>
      <c r="P928">
        <v>0</v>
      </c>
      <c r="Q928">
        <v>69491.404855666347</v>
      </c>
      <c r="R928">
        <v>0</v>
      </c>
    </row>
    <row r="929" spans="1:18" x14ac:dyDescent="0.25">
      <c r="A929">
        <v>8</v>
      </c>
      <c r="B929">
        <v>16103</v>
      </c>
      <c r="C929" t="s">
        <v>768</v>
      </c>
      <c r="D929" t="s">
        <v>2030</v>
      </c>
      <c r="E929">
        <v>3</v>
      </c>
      <c r="F929" t="s">
        <v>13855</v>
      </c>
      <c r="G929">
        <v>1</v>
      </c>
      <c r="H929" t="s">
        <v>8278</v>
      </c>
      <c r="I929">
        <v>1</v>
      </c>
      <c r="J929" t="s">
        <v>13799</v>
      </c>
      <c r="K929" t="s">
        <v>13851</v>
      </c>
      <c r="L929">
        <v>270107</v>
      </c>
      <c r="M929" t="s">
        <v>13588</v>
      </c>
      <c r="N929">
        <v>270107006</v>
      </c>
      <c r="O929" t="s">
        <v>13613</v>
      </c>
      <c r="P929">
        <v>0</v>
      </c>
      <c r="Q929">
        <v>69491.404855666347</v>
      </c>
      <c r="R929">
        <v>0</v>
      </c>
    </row>
    <row r="930" spans="1:18" x14ac:dyDescent="0.25">
      <c r="A930">
        <v>8</v>
      </c>
      <c r="B930">
        <v>16103</v>
      </c>
      <c r="C930" t="s">
        <v>768</v>
      </c>
      <c r="D930" t="s">
        <v>2030</v>
      </c>
      <c r="E930">
        <v>5</v>
      </c>
      <c r="F930" t="s">
        <v>13856</v>
      </c>
      <c r="G930">
        <v>2</v>
      </c>
      <c r="H930" t="s">
        <v>13768</v>
      </c>
      <c r="I930">
        <v>3</v>
      </c>
      <c r="J930" t="s">
        <v>13804</v>
      </c>
      <c r="K930" t="s">
        <v>13853</v>
      </c>
      <c r="L930">
        <v>270107</v>
      </c>
      <c r="M930" t="s">
        <v>13588</v>
      </c>
      <c r="N930">
        <v>270107005</v>
      </c>
      <c r="O930" t="s">
        <v>13608</v>
      </c>
      <c r="P930">
        <v>0</v>
      </c>
      <c r="Q930">
        <v>51729.443852717355</v>
      </c>
      <c r="R930">
        <v>0</v>
      </c>
    </row>
    <row r="931" spans="1:18" x14ac:dyDescent="0.25">
      <c r="A931">
        <v>8</v>
      </c>
      <c r="B931">
        <v>16103</v>
      </c>
      <c r="C931" t="s">
        <v>768</v>
      </c>
      <c r="D931" t="s">
        <v>2030</v>
      </c>
      <c r="E931">
        <v>5</v>
      </c>
      <c r="F931" t="s">
        <v>13856</v>
      </c>
      <c r="G931">
        <v>2</v>
      </c>
      <c r="H931" t="s">
        <v>13768</v>
      </c>
      <c r="I931">
        <v>3</v>
      </c>
      <c r="J931" t="s">
        <v>13804</v>
      </c>
      <c r="K931" t="s">
        <v>13857</v>
      </c>
      <c r="L931">
        <v>270107</v>
      </c>
      <c r="M931" t="s">
        <v>13588</v>
      </c>
      <c r="N931">
        <v>270107005</v>
      </c>
      <c r="O931" t="s">
        <v>13608</v>
      </c>
      <c r="P931">
        <v>0</v>
      </c>
      <c r="Q931">
        <v>5920.6536676496644</v>
      </c>
      <c r="R931">
        <v>0</v>
      </c>
    </row>
    <row r="932" spans="1:18" x14ac:dyDescent="0.25">
      <c r="A932">
        <v>8</v>
      </c>
      <c r="B932">
        <v>16107</v>
      </c>
      <c r="C932" t="s">
        <v>768</v>
      </c>
      <c r="D932" t="s">
        <v>2042</v>
      </c>
      <c r="E932">
        <v>1</v>
      </c>
      <c r="F932" t="s">
        <v>13850</v>
      </c>
      <c r="G932">
        <v>1</v>
      </c>
      <c r="H932" t="s">
        <v>8278</v>
      </c>
      <c r="I932">
        <v>1</v>
      </c>
      <c r="J932" t="s">
        <v>13799</v>
      </c>
      <c r="K932" t="s">
        <v>13851</v>
      </c>
      <c r="L932">
        <v>270107</v>
      </c>
      <c r="M932" t="s">
        <v>13588</v>
      </c>
      <c r="N932">
        <v>270107006</v>
      </c>
      <c r="O932" t="s">
        <v>13613</v>
      </c>
      <c r="P932">
        <v>0</v>
      </c>
      <c r="Q932">
        <v>148881.12052352104</v>
      </c>
      <c r="R932">
        <v>0</v>
      </c>
    </row>
    <row r="933" spans="1:18" x14ac:dyDescent="0.25">
      <c r="A933">
        <v>8</v>
      </c>
      <c r="B933">
        <v>16107</v>
      </c>
      <c r="C933" t="s">
        <v>768</v>
      </c>
      <c r="D933" t="s">
        <v>2042</v>
      </c>
      <c r="E933">
        <v>1</v>
      </c>
      <c r="F933" t="s">
        <v>13850</v>
      </c>
      <c r="G933">
        <v>2</v>
      </c>
      <c r="H933" t="s">
        <v>13768</v>
      </c>
      <c r="I933">
        <v>1</v>
      </c>
      <c r="J933" t="s">
        <v>13799</v>
      </c>
      <c r="K933" t="s">
        <v>13853</v>
      </c>
      <c r="L933">
        <v>270107</v>
      </c>
      <c r="M933" t="s">
        <v>13588</v>
      </c>
      <c r="N933">
        <v>270107006</v>
      </c>
      <c r="O933" t="s">
        <v>13613</v>
      </c>
      <c r="P933">
        <v>0</v>
      </c>
      <c r="Q933">
        <v>148881.12052352104</v>
      </c>
      <c r="R933">
        <v>0</v>
      </c>
    </row>
    <row r="934" spans="1:18" x14ac:dyDescent="0.25">
      <c r="A934">
        <v>8</v>
      </c>
      <c r="B934">
        <v>16107</v>
      </c>
      <c r="C934" t="s">
        <v>768</v>
      </c>
      <c r="D934" t="s">
        <v>2042</v>
      </c>
      <c r="E934">
        <v>2</v>
      </c>
      <c r="F934" t="s">
        <v>13854</v>
      </c>
      <c r="G934">
        <v>1</v>
      </c>
      <c r="H934" t="s">
        <v>8278</v>
      </c>
      <c r="I934">
        <v>1</v>
      </c>
      <c r="J934" t="s">
        <v>13799</v>
      </c>
      <c r="K934" t="s">
        <v>13851</v>
      </c>
      <c r="L934">
        <v>270107</v>
      </c>
      <c r="M934" t="s">
        <v>13588</v>
      </c>
      <c r="N934">
        <v>270107006</v>
      </c>
      <c r="O934" t="s">
        <v>13613</v>
      </c>
      <c r="P934">
        <v>0</v>
      </c>
      <c r="Q934">
        <v>148881.12052352104</v>
      </c>
      <c r="R934">
        <v>0</v>
      </c>
    </row>
    <row r="935" spans="1:18" x14ac:dyDescent="0.25">
      <c r="A935">
        <v>8</v>
      </c>
      <c r="B935">
        <v>16107</v>
      </c>
      <c r="C935" t="s">
        <v>768</v>
      </c>
      <c r="D935" t="s">
        <v>2042</v>
      </c>
      <c r="E935">
        <v>3</v>
      </c>
      <c r="F935" t="s">
        <v>13855</v>
      </c>
      <c r="G935">
        <v>1</v>
      </c>
      <c r="H935" t="s">
        <v>8278</v>
      </c>
      <c r="I935">
        <v>1</v>
      </c>
      <c r="J935" t="s">
        <v>13799</v>
      </c>
      <c r="K935" t="s">
        <v>13851</v>
      </c>
      <c r="L935">
        <v>270107</v>
      </c>
      <c r="M935" t="s">
        <v>13588</v>
      </c>
      <c r="N935">
        <v>270107006</v>
      </c>
      <c r="O935" t="s">
        <v>13613</v>
      </c>
      <c r="P935">
        <v>0</v>
      </c>
      <c r="Q935">
        <v>148881.12052352104</v>
      </c>
      <c r="R935">
        <v>0</v>
      </c>
    </row>
    <row r="936" spans="1:18" x14ac:dyDescent="0.25">
      <c r="A936">
        <v>8</v>
      </c>
      <c r="B936">
        <v>16107</v>
      </c>
      <c r="C936" t="s">
        <v>768</v>
      </c>
      <c r="D936" t="s">
        <v>2042</v>
      </c>
      <c r="E936">
        <v>5</v>
      </c>
      <c r="F936" t="s">
        <v>13856</v>
      </c>
      <c r="G936">
        <v>2</v>
      </c>
      <c r="H936" t="s">
        <v>13768</v>
      </c>
      <c r="I936">
        <v>3</v>
      </c>
      <c r="J936" t="s">
        <v>13804</v>
      </c>
      <c r="K936" t="s">
        <v>13853</v>
      </c>
      <c r="L936">
        <v>270107</v>
      </c>
      <c r="M936" t="s">
        <v>13588</v>
      </c>
      <c r="N936">
        <v>270107005</v>
      </c>
      <c r="O936" t="s">
        <v>13608</v>
      </c>
      <c r="P936">
        <v>0</v>
      </c>
      <c r="Q936">
        <v>83867.907193349849</v>
      </c>
      <c r="R936">
        <v>0</v>
      </c>
    </row>
    <row r="937" spans="1:18" x14ac:dyDescent="0.25">
      <c r="A937">
        <v>8</v>
      </c>
      <c r="B937">
        <v>16301</v>
      </c>
      <c r="C937" t="s">
        <v>768</v>
      </c>
      <c r="D937" t="s">
        <v>2072</v>
      </c>
      <c r="E937">
        <v>1</v>
      </c>
      <c r="F937" t="s">
        <v>13850</v>
      </c>
      <c r="G937">
        <v>1</v>
      </c>
      <c r="H937" t="s">
        <v>8278</v>
      </c>
      <c r="I937">
        <v>1</v>
      </c>
      <c r="J937" t="s">
        <v>13799</v>
      </c>
      <c r="K937" t="s">
        <v>13851</v>
      </c>
      <c r="L937">
        <v>270107</v>
      </c>
      <c r="M937" t="s">
        <v>13588</v>
      </c>
      <c r="N937">
        <v>270107006</v>
      </c>
      <c r="O937" t="s">
        <v>13613</v>
      </c>
      <c r="P937">
        <v>36797.854606073786</v>
      </c>
      <c r="Q937">
        <v>71955.901669961619</v>
      </c>
      <c r="R937">
        <v>0</v>
      </c>
    </row>
    <row r="938" spans="1:18" x14ac:dyDescent="0.25">
      <c r="A938">
        <v>8</v>
      </c>
      <c r="B938">
        <v>16301</v>
      </c>
      <c r="C938" t="s">
        <v>768</v>
      </c>
      <c r="D938" t="s">
        <v>2072</v>
      </c>
      <c r="E938">
        <v>1</v>
      </c>
      <c r="F938" t="s">
        <v>13850</v>
      </c>
      <c r="G938">
        <v>1</v>
      </c>
      <c r="H938" t="s">
        <v>8278</v>
      </c>
      <c r="I938">
        <v>1</v>
      </c>
      <c r="J938" t="s">
        <v>13799</v>
      </c>
      <c r="K938" t="s">
        <v>13852</v>
      </c>
      <c r="L938">
        <v>270107</v>
      </c>
      <c r="M938" t="s">
        <v>13588</v>
      </c>
      <c r="N938">
        <v>270107006</v>
      </c>
      <c r="O938" t="s">
        <v>13613</v>
      </c>
      <c r="P938">
        <v>1830.1079944915562</v>
      </c>
      <c r="Q938">
        <v>0</v>
      </c>
      <c r="R938">
        <v>0</v>
      </c>
    </row>
    <row r="939" spans="1:18" x14ac:dyDescent="0.25">
      <c r="A939">
        <v>8</v>
      </c>
      <c r="B939">
        <v>16301</v>
      </c>
      <c r="C939" t="s">
        <v>768</v>
      </c>
      <c r="D939" t="s">
        <v>2072</v>
      </c>
      <c r="E939">
        <v>1</v>
      </c>
      <c r="F939" t="s">
        <v>13850</v>
      </c>
      <c r="G939">
        <v>2</v>
      </c>
      <c r="H939" t="s">
        <v>13768</v>
      </c>
      <c r="I939">
        <v>1</v>
      </c>
      <c r="J939" t="s">
        <v>13799</v>
      </c>
      <c r="K939" t="s">
        <v>13853</v>
      </c>
      <c r="L939">
        <v>270107</v>
      </c>
      <c r="M939" t="s">
        <v>13588</v>
      </c>
      <c r="N939">
        <v>270107006</v>
      </c>
      <c r="O939" t="s">
        <v>13613</v>
      </c>
      <c r="P939">
        <v>36797.854606073786</v>
      </c>
      <c r="Q939">
        <v>71955.901669961619</v>
      </c>
      <c r="R939">
        <v>0</v>
      </c>
    </row>
    <row r="940" spans="1:18" x14ac:dyDescent="0.25">
      <c r="A940">
        <v>8</v>
      </c>
      <c r="B940">
        <v>16301</v>
      </c>
      <c r="C940" t="s">
        <v>768</v>
      </c>
      <c r="D940" t="s">
        <v>2072</v>
      </c>
      <c r="E940">
        <v>1</v>
      </c>
      <c r="F940" t="s">
        <v>13850</v>
      </c>
      <c r="G940">
        <v>2</v>
      </c>
      <c r="H940" t="s">
        <v>13768</v>
      </c>
      <c r="I940">
        <v>1</v>
      </c>
      <c r="J940" t="s">
        <v>13799</v>
      </c>
      <c r="K940" t="s">
        <v>13857</v>
      </c>
      <c r="L940">
        <v>270107</v>
      </c>
      <c r="M940" t="s">
        <v>13588</v>
      </c>
      <c r="N940">
        <v>270107006</v>
      </c>
      <c r="O940" t="s">
        <v>13613</v>
      </c>
      <c r="P940">
        <v>1830.1079944915562</v>
      </c>
      <c r="Q940">
        <v>0</v>
      </c>
      <c r="R940">
        <v>0</v>
      </c>
    </row>
    <row r="941" spans="1:18" x14ac:dyDescent="0.25">
      <c r="A941">
        <v>8</v>
      </c>
      <c r="B941">
        <v>16301</v>
      </c>
      <c r="C941" t="s">
        <v>768</v>
      </c>
      <c r="D941" t="s">
        <v>2072</v>
      </c>
      <c r="E941">
        <v>2</v>
      </c>
      <c r="F941" t="s">
        <v>13854</v>
      </c>
      <c r="G941">
        <v>1</v>
      </c>
      <c r="H941" t="s">
        <v>8278</v>
      </c>
      <c r="I941">
        <v>1</v>
      </c>
      <c r="J941" t="s">
        <v>13799</v>
      </c>
      <c r="K941" t="s">
        <v>13851</v>
      </c>
      <c r="L941">
        <v>270107</v>
      </c>
      <c r="M941" t="s">
        <v>13588</v>
      </c>
      <c r="N941">
        <v>270107006</v>
      </c>
      <c r="O941" t="s">
        <v>13613</v>
      </c>
      <c r="P941">
        <v>36797.854606073786</v>
      </c>
      <c r="Q941">
        <v>71955.901669961619</v>
      </c>
      <c r="R941">
        <v>0</v>
      </c>
    </row>
    <row r="942" spans="1:18" x14ac:dyDescent="0.25">
      <c r="A942">
        <v>8</v>
      </c>
      <c r="B942">
        <v>16301</v>
      </c>
      <c r="C942" t="s">
        <v>768</v>
      </c>
      <c r="D942" t="s">
        <v>2072</v>
      </c>
      <c r="E942">
        <v>2</v>
      </c>
      <c r="F942" t="s">
        <v>13854</v>
      </c>
      <c r="G942">
        <v>1</v>
      </c>
      <c r="H942" t="s">
        <v>8278</v>
      </c>
      <c r="I942">
        <v>1</v>
      </c>
      <c r="J942" t="s">
        <v>13799</v>
      </c>
      <c r="K942" t="s">
        <v>13852</v>
      </c>
      <c r="L942">
        <v>270107</v>
      </c>
      <c r="M942" t="s">
        <v>13588</v>
      </c>
      <c r="N942">
        <v>270107006</v>
      </c>
      <c r="O942" t="s">
        <v>13613</v>
      </c>
      <c r="P942">
        <v>1830.1079944915562</v>
      </c>
      <c r="Q942">
        <v>0</v>
      </c>
      <c r="R942">
        <v>0</v>
      </c>
    </row>
    <row r="943" spans="1:18" x14ac:dyDescent="0.25">
      <c r="A943">
        <v>8</v>
      </c>
      <c r="B943">
        <v>16301</v>
      </c>
      <c r="C943" t="s">
        <v>768</v>
      </c>
      <c r="D943" t="s">
        <v>2072</v>
      </c>
      <c r="E943">
        <v>3</v>
      </c>
      <c r="F943" t="s">
        <v>13855</v>
      </c>
      <c r="G943">
        <v>1</v>
      </c>
      <c r="H943" t="s">
        <v>8278</v>
      </c>
      <c r="I943">
        <v>1</v>
      </c>
      <c r="J943" t="s">
        <v>13799</v>
      </c>
      <c r="K943" t="s">
        <v>13851</v>
      </c>
      <c r="L943">
        <v>270107</v>
      </c>
      <c r="M943" t="s">
        <v>13588</v>
      </c>
      <c r="N943">
        <v>270107006</v>
      </c>
      <c r="O943" t="s">
        <v>13613</v>
      </c>
      <c r="P943">
        <v>38627.962600565341</v>
      </c>
      <c r="Q943">
        <v>71955.901669961619</v>
      </c>
      <c r="R943">
        <v>0</v>
      </c>
    </row>
    <row r="944" spans="1:18" x14ac:dyDescent="0.25">
      <c r="A944">
        <v>8</v>
      </c>
      <c r="B944">
        <v>16301</v>
      </c>
      <c r="C944" t="s">
        <v>768</v>
      </c>
      <c r="D944" t="s">
        <v>2072</v>
      </c>
      <c r="E944">
        <v>5</v>
      </c>
      <c r="F944" t="s">
        <v>13856</v>
      </c>
      <c r="G944">
        <v>2</v>
      </c>
      <c r="H944" t="s">
        <v>13768</v>
      </c>
      <c r="I944">
        <v>3</v>
      </c>
      <c r="J944" t="s">
        <v>13804</v>
      </c>
      <c r="K944" t="s">
        <v>13853</v>
      </c>
      <c r="L944">
        <v>270107</v>
      </c>
      <c r="M944" t="s">
        <v>13588</v>
      </c>
      <c r="N944">
        <v>270107005</v>
      </c>
      <c r="O944" t="s">
        <v>13608</v>
      </c>
      <c r="P944">
        <v>26447.778502573023</v>
      </c>
      <c r="Q944">
        <v>51195.848969336032</v>
      </c>
      <c r="R944">
        <v>0</v>
      </c>
    </row>
    <row r="945" spans="1:18" x14ac:dyDescent="0.25">
      <c r="A945">
        <v>8</v>
      </c>
      <c r="B945">
        <v>16301</v>
      </c>
      <c r="C945" t="s">
        <v>768</v>
      </c>
      <c r="D945" t="s">
        <v>2072</v>
      </c>
      <c r="E945">
        <v>5</v>
      </c>
      <c r="F945" t="s">
        <v>13856</v>
      </c>
      <c r="G945">
        <v>2</v>
      </c>
      <c r="H945" t="s">
        <v>13768</v>
      </c>
      <c r="I945">
        <v>3</v>
      </c>
      <c r="J945" t="s">
        <v>13804</v>
      </c>
      <c r="K945" t="s">
        <v>13857</v>
      </c>
      <c r="L945">
        <v>270107</v>
      </c>
      <c r="M945" t="s">
        <v>13588</v>
      </c>
      <c r="N945">
        <v>270107005</v>
      </c>
      <c r="O945" t="s">
        <v>13608</v>
      </c>
      <c r="P945">
        <v>1830.1079944915562</v>
      </c>
      <c r="Q945">
        <v>0</v>
      </c>
      <c r="R945">
        <v>0</v>
      </c>
    </row>
    <row r="946" spans="1:18" x14ac:dyDescent="0.25">
      <c r="A946">
        <v>8</v>
      </c>
      <c r="B946">
        <v>16305</v>
      </c>
      <c r="C946" t="s">
        <v>768</v>
      </c>
      <c r="D946" t="s">
        <v>2084</v>
      </c>
      <c r="E946">
        <v>1</v>
      </c>
      <c r="F946" t="s">
        <v>13850</v>
      </c>
      <c r="G946">
        <v>1</v>
      </c>
      <c r="H946" t="s">
        <v>8278</v>
      </c>
      <c r="I946">
        <v>1</v>
      </c>
      <c r="J946" t="s">
        <v>13799</v>
      </c>
      <c r="K946" t="s">
        <v>13851</v>
      </c>
      <c r="L946">
        <v>270107</v>
      </c>
      <c r="M946" t="s">
        <v>13588</v>
      </c>
      <c r="N946">
        <v>270107006</v>
      </c>
      <c r="O946" t="s">
        <v>13613</v>
      </c>
      <c r="P946">
        <v>0</v>
      </c>
      <c r="Q946">
        <v>99848.750744277088</v>
      </c>
      <c r="R946">
        <v>0</v>
      </c>
    </row>
    <row r="947" spans="1:18" x14ac:dyDescent="0.25">
      <c r="A947">
        <v>8</v>
      </c>
      <c r="B947">
        <v>16305</v>
      </c>
      <c r="C947" t="s">
        <v>768</v>
      </c>
      <c r="D947" t="s">
        <v>2084</v>
      </c>
      <c r="E947">
        <v>1</v>
      </c>
      <c r="F947" t="s">
        <v>13850</v>
      </c>
      <c r="G947">
        <v>2</v>
      </c>
      <c r="H947" t="s">
        <v>13768</v>
      </c>
      <c r="I947">
        <v>1</v>
      </c>
      <c r="J947" t="s">
        <v>13799</v>
      </c>
      <c r="K947" t="s">
        <v>13853</v>
      </c>
      <c r="L947">
        <v>270107</v>
      </c>
      <c r="M947" t="s">
        <v>13588</v>
      </c>
      <c r="N947">
        <v>270107006</v>
      </c>
      <c r="O947" t="s">
        <v>13613</v>
      </c>
      <c r="P947">
        <v>0</v>
      </c>
      <c r="Q947">
        <v>99848.750744277088</v>
      </c>
      <c r="R947">
        <v>0</v>
      </c>
    </row>
    <row r="948" spans="1:18" x14ac:dyDescent="0.25">
      <c r="A948">
        <v>8</v>
      </c>
      <c r="B948">
        <v>16305</v>
      </c>
      <c r="C948" t="s">
        <v>768</v>
      </c>
      <c r="D948" t="s">
        <v>2084</v>
      </c>
      <c r="E948">
        <v>2</v>
      </c>
      <c r="F948" t="s">
        <v>13854</v>
      </c>
      <c r="G948">
        <v>1</v>
      </c>
      <c r="H948" t="s">
        <v>8278</v>
      </c>
      <c r="I948">
        <v>1</v>
      </c>
      <c r="J948" t="s">
        <v>13799</v>
      </c>
      <c r="K948" t="s">
        <v>13851</v>
      </c>
      <c r="L948">
        <v>270107</v>
      </c>
      <c r="M948" t="s">
        <v>13588</v>
      </c>
      <c r="N948">
        <v>270107006</v>
      </c>
      <c r="O948" t="s">
        <v>13613</v>
      </c>
      <c r="P948">
        <v>0</v>
      </c>
      <c r="Q948">
        <v>99848.750744277088</v>
      </c>
      <c r="R948">
        <v>0</v>
      </c>
    </row>
    <row r="949" spans="1:18" x14ac:dyDescent="0.25">
      <c r="A949">
        <v>8</v>
      </c>
      <c r="B949">
        <v>16305</v>
      </c>
      <c r="C949" t="s">
        <v>768</v>
      </c>
      <c r="D949" t="s">
        <v>2084</v>
      </c>
      <c r="E949">
        <v>3</v>
      </c>
      <c r="F949" t="s">
        <v>13855</v>
      </c>
      <c r="G949">
        <v>1</v>
      </c>
      <c r="H949" t="s">
        <v>8278</v>
      </c>
      <c r="I949">
        <v>1</v>
      </c>
      <c r="J949" t="s">
        <v>13799</v>
      </c>
      <c r="K949" t="s">
        <v>13851</v>
      </c>
      <c r="L949">
        <v>270107</v>
      </c>
      <c r="M949" t="s">
        <v>13588</v>
      </c>
      <c r="N949">
        <v>270107006</v>
      </c>
      <c r="O949" t="s">
        <v>13613</v>
      </c>
      <c r="P949">
        <v>0</v>
      </c>
      <c r="Q949">
        <v>99848.750744277088</v>
      </c>
      <c r="R949">
        <v>0</v>
      </c>
    </row>
    <row r="950" spans="1:18" x14ac:dyDescent="0.25">
      <c r="A950">
        <v>8</v>
      </c>
      <c r="B950">
        <v>16305</v>
      </c>
      <c r="C950" t="s">
        <v>768</v>
      </c>
      <c r="D950" t="s">
        <v>2084</v>
      </c>
      <c r="E950">
        <v>5</v>
      </c>
      <c r="F950" t="s">
        <v>13856</v>
      </c>
      <c r="G950">
        <v>2</v>
      </c>
      <c r="H950" t="s">
        <v>13768</v>
      </c>
      <c r="I950">
        <v>3</v>
      </c>
      <c r="J950" t="s">
        <v>13804</v>
      </c>
      <c r="K950" t="s">
        <v>13853</v>
      </c>
      <c r="L950">
        <v>270107</v>
      </c>
      <c r="M950" t="s">
        <v>13588</v>
      </c>
      <c r="N950">
        <v>270107005</v>
      </c>
      <c r="O950" t="s">
        <v>13608</v>
      </c>
      <c r="P950">
        <v>0</v>
      </c>
      <c r="Q950">
        <v>65489.494253107361</v>
      </c>
      <c r="R950">
        <v>0</v>
      </c>
    </row>
    <row r="951" spans="1:18" x14ac:dyDescent="0.25">
      <c r="A951">
        <v>9</v>
      </c>
      <c r="B951">
        <v>9101</v>
      </c>
      <c r="C951" t="s">
        <v>762</v>
      </c>
      <c r="D951" t="s">
        <v>1577</v>
      </c>
      <c r="E951">
        <v>1</v>
      </c>
      <c r="F951" t="s">
        <v>13850</v>
      </c>
      <c r="G951">
        <v>1</v>
      </c>
      <c r="H951" t="s">
        <v>8278</v>
      </c>
      <c r="I951">
        <v>1</v>
      </c>
      <c r="J951" t="s">
        <v>13799</v>
      </c>
      <c r="K951" t="s">
        <v>13851</v>
      </c>
      <c r="L951">
        <v>270107</v>
      </c>
      <c r="M951" t="s">
        <v>13588</v>
      </c>
      <c r="N951">
        <v>270107006</v>
      </c>
      <c r="O951" t="s">
        <v>13613</v>
      </c>
      <c r="P951">
        <v>53481.27371720838</v>
      </c>
      <c r="Q951">
        <v>57168.215128711767</v>
      </c>
      <c r="R951">
        <v>73544.312502565765</v>
      </c>
    </row>
    <row r="952" spans="1:18" x14ac:dyDescent="0.25">
      <c r="A952">
        <v>9</v>
      </c>
      <c r="B952">
        <v>9101</v>
      </c>
      <c r="C952" t="s">
        <v>762</v>
      </c>
      <c r="D952" t="s">
        <v>1577</v>
      </c>
      <c r="E952">
        <v>1</v>
      </c>
      <c r="F952" t="s">
        <v>13850</v>
      </c>
      <c r="G952">
        <v>1</v>
      </c>
      <c r="H952" t="s">
        <v>8278</v>
      </c>
      <c r="I952">
        <v>1</v>
      </c>
      <c r="J952" t="s">
        <v>13799</v>
      </c>
      <c r="K952" t="s">
        <v>13852</v>
      </c>
      <c r="L952">
        <v>270107</v>
      </c>
      <c r="M952" t="s">
        <v>13588</v>
      </c>
      <c r="N952">
        <v>270107006</v>
      </c>
      <c r="O952" t="s">
        <v>13613</v>
      </c>
      <c r="P952">
        <v>4247.7863938843975</v>
      </c>
      <c r="Q952">
        <v>3083.2110734910952</v>
      </c>
      <c r="R952">
        <v>792.32743087329357</v>
      </c>
    </row>
    <row r="953" spans="1:18" x14ac:dyDescent="0.25">
      <c r="A953">
        <v>9</v>
      </c>
      <c r="B953">
        <v>9101</v>
      </c>
      <c r="C953" t="s">
        <v>762</v>
      </c>
      <c r="D953" t="s">
        <v>1577</v>
      </c>
      <c r="E953">
        <v>1</v>
      </c>
      <c r="F953" t="s">
        <v>13850</v>
      </c>
      <c r="G953">
        <v>2</v>
      </c>
      <c r="H953" t="s">
        <v>13768</v>
      </c>
      <c r="I953">
        <v>1</v>
      </c>
      <c r="J953" t="s">
        <v>13799</v>
      </c>
      <c r="K953" t="s">
        <v>13853</v>
      </c>
      <c r="L953">
        <v>270107</v>
      </c>
      <c r="M953" t="s">
        <v>13588</v>
      </c>
      <c r="N953">
        <v>270107006</v>
      </c>
      <c r="O953" t="s">
        <v>13613</v>
      </c>
      <c r="P953">
        <v>48611.340262882914</v>
      </c>
      <c r="Q953">
        <v>54160.673998045793</v>
      </c>
      <c r="R953">
        <v>63900.386919333141</v>
      </c>
    </row>
    <row r="954" spans="1:18" x14ac:dyDescent="0.25">
      <c r="A954">
        <v>9</v>
      </c>
      <c r="B954">
        <v>9101</v>
      </c>
      <c r="C954" t="s">
        <v>762</v>
      </c>
      <c r="D954" t="s">
        <v>1577</v>
      </c>
      <c r="E954">
        <v>1</v>
      </c>
      <c r="F954" t="s">
        <v>13850</v>
      </c>
      <c r="G954">
        <v>2</v>
      </c>
      <c r="H954" t="s">
        <v>13768</v>
      </c>
      <c r="I954">
        <v>1</v>
      </c>
      <c r="J954" t="s">
        <v>13799</v>
      </c>
      <c r="K954" t="s">
        <v>13857</v>
      </c>
      <c r="L954">
        <v>270107</v>
      </c>
      <c r="M954" t="s">
        <v>13588</v>
      </c>
      <c r="N954">
        <v>270107006</v>
      </c>
      <c r="O954" t="s">
        <v>13613</v>
      </c>
      <c r="P954">
        <v>9117.7198482098665</v>
      </c>
      <c r="Q954">
        <v>6090.7522041570646</v>
      </c>
      <c r="R954">
        <v>10436.2530141059</v>
      </c>
    </row>
    <row r="955" spans="1:18" x14ac:dyDescent="0.25">
      <c r="A955">
        <v>9</v>
      </c>
      <c r="B955">
        <v>9101</v>
      </c>
      <c r="C955" t="s">
        <v>762</v>
      </c>
      <c r="D955" t="s">
        <v>1577</v>
      </c>
      <c r="E955">
        <v>2</v>
      </c>
      <c r="F955" t="s">
        <v>13854</v>
      </c>
      <c r="G955">
        <v>1</v>
      </c>
      <c r="H955" t="s">
        <v>8278</v>
      </c>
      <c r="I955">
        <v>1</v>
      </c>
      <c r="J955" t="s">
        <v>13799</v>
      </c>
      <c r="K955" t="s">
        <v>13851</v>
      </c>
      <c r="L955">
        <v>270107</v>
      </c>
      <c r="M955" t="s">
        <v>13588</v>
      </c>
      <c r="N955">
        <v>270107006</v>
      </c>
      <c r="O955" t="s">
        <v>13613</v>
      </c>
      <c r="P955">
        <v>56030.35802672826</v>
      </c>
      <c r="Q955">
        <v>58150.371896783865</v>
      </c>
      <c r="R955">
        <v>73544.312502565765</v>
      </c>
    </row>
    <row r="956" spans="1:18" x14ac:dyDescent="0.25">
      <c r="A956">
        <v>9</v>
      </c>
      <c r="B956">
        <v>9101</v>
      </c>
      <c r="C956" t="s">
        <v>762</v>
      </c>
      <c r="D956" t="s">
        <v>1577</v>
      </c>
      <c r="E956">
        <v>2</v>
      </c>
      <c r="F956" t="s">
        <v>13854</v>
      </c>
      <c r="G956">
        <v>1</v>
      </c>
      <c r="H956" t="s">
        <v>8278</v>
      </c>
      <c r="I956">
        <v>1</v>
      </c>
      <c r="J956" t="s">
        <v>13799</v>
      </c>
      <c r="K956" t="s">
        <v>13852</v>
      </c>
      <c r="L956">
        <v>270107</v>
      </c>
      <c r="M956" t="s">
        <v>13588</v>
      </c>
      <c r="N956">
        <v>270107006</v>
      </c>
      <c r="O956" t="s">
        <v>13613</v>
      </c>
      <c r="P956">
        <v>1698.7020843645164</v>
      </c>
      <c r="Q956">
        <v>2101.0543054189943</v>
      </c>
      <c r="R956">
        <v>792.32743087329357</v>
      </c>
    </row>
    <row r="957" spans="1:18" x14ac:dyDescent="0.25">
      <c r="A957">
        <v>9</v>
      </c>
      <c r="B957">
        <v>9101</v>
      </c>
      <c r="C957" t="s">
        <v>762</v>
      </c>
      <c r="D957" t="s">
        <v>1577</v>
      </c>
      <c r="E957">
        <v>3</v>
      </c>
      <c r="F957" t="s">
        <v>13855</v>
      </c>
      <c r="G957">
        <v>1</v>
      </c>
      <c r="H957" t="s">
        <v>8278</v>
      </c>
      <c r="I957">
        <v>1</v>
      </c>
      <c r="J957" t="s">
        <v>13799</v>
      </c>
      <c r="K957" t="s">
        <v>13851</v>
      </c>
      <c r="L957">
        <v>270107</v>
      </c>
      <c r="M957" t="s">
        <v>13588</v>
      </c>
      <c r="N957">
        <v>270107006</v>
      </c>
      <c r="O957" t="s">
        <v>13613</v>
      </c>
      <c r="P957">
        <v>53481.27371720838</v>
      </c>
      <c r="Q957">
        <v>58366.211037734742</v>
      </c>
      <c r="R957">
        <v>73544.312502565765</v>
      </c>
    </row>
    <row r="958" spans="1:18" x14ac:dyDescent="0.25">
      <c r="A958">
        <v>9</v>
      </c>
      <c r="B958">
        <v>9101</v>
      </c>
      <c r="C958" t="s">
        <v>762</v>
      </c>
      <c r="D958" t="s">
        <v>1577</v>
      </c>
      <c r="E958">
        <v>3</v>
      </c>
      <c r="F958" t="s">
        <v>13855</v>
      </c>
      <c r="G958">
        <v>1</v>
      </c>
      <c r="H958" t="s">
        <v>8278</v>
      </c>
      <c r="I958">
        <v>1</v>
      </c>
      <c r="J958" t="s">
        <v>13799</v>
      </c>
      <c r="K958" t="s">
        <v>13852</v>
      </c>
      <c r="L958">
        <v>270107</v>
      </c>
      <c r="M958" t="s">
        <v>13588</v>
      </c>
      <c r="N958">
        <v>270107006</v>
      </c>
      <c r="O958" t="s">
        <v>13613</v>
      </c>
      <c r="P958">
        <v>4247.7863938843975</v>
      </c>
      <c r="Q958">
        <v>1885.2151644681203</v>
      </c>
      <c r="R958">
        <v>792.32743087329357</v>
      </c>
    </row>
    <row r="959" spans="1:18" x14ac:dyDescent="0.25">
      <c r="A959">
        <v>9</v>
      </c>
      <c r="B959">
        <v>9101</v>
      </c>
      <c r="C959" t="s">
        <v>762</v>
      </c>
      <c r="D959" t="s">
        <v>1577</v>
      </c>
      <c r="E959">
        <v>5</v>
      </c>
      <c r="F959" t="s">
        <v>13856</v>
      </c>
      <c r="G959">
        <v>2</v>
      </c>
      <c r="H959" t="s">
        <v>13768</v>
      </c>
      <c r="I959">
        <v>3</v>
      </c>
      <c r="J959" t="s">
        <v>13804</v>
      </c>
      <c r="K959" t="s">
        <v>13853</v>
      </c>
      <c r="L959">
        <v>270107</v>
      </c>
      <c r="M959" t="s">
        <v>13588</v>
      </c>
      <c r="N959">
        <v>270107005</v>
      </c>
      <c r="O959" t="s">
        <v>13608</v>
      </c>
      <c r="P959">
        <v>41327.751196172248</v>
      </c>
      <c r="Q959">
        <v>38507.395751719487</v>
      </c>
      <c r="R959">
        <v>67409.224503383288</v>
      </c>
    </row>
    <row r="960" spans="1:18" x14ac:dyDescent="0.25">
      <c r="A960">
        <v>9</v>
      </c>
      <c r="B960">
        <v>9101</v>
      </c>
      <c r="C960" t="s">
        <v>762</v>
      </c>
      <c r="D960" t="s">
        <v>1577</v>
      </c>
      <c r="E960">
        <v>5</v>
      </c>
      <c r="F960" t="s">
        <v>13856</v>
      </c>
      <c r="G960">
        <v>2</v>
      </c>
      <c r="H960" t="s">
        <v>13768</v>
      </c>
      <c r="I960">
        <v>3</v>
      </c>
      <c r="J960" t="s">
        <v>13804</v>
      </c>
      <c r="K960" t="s">
        <v>13857</v>
      </c>
      <c r="L960">
        <v>270107</v>
      </c>
      <c r="M960" t="s">
        <v>13588</v>
      </c>
      <c r="N960">
        <v>270107005</v>
      </c>
      <c r="O960" t="s">
        <v>13608</v>
      </c>
      <c r="P960">
        <v>3818.1268217565857</v>
      </c>
      <c r="Q960">
        <v>1935.5287228929692</v>
      </c>
      <c r="R960">
        <v>6706.2944689720052</v>
      </c>
    </row>
    <row r="961" spans="1:18" x14ac:dyDescent="0.25">
      <c r="A961">
        <v>9</v>
      </c>
      <c r="B961">
        <v>9102</v>
      </c>
      <c r="C961" t="s">
        <v>762</v>
      </c>
      <c r="D961" t="s">
        <v>1580</v>
      </c>
      <c r="E961">
        <v>1</v>
      </c>
      <c r="F961" t="s">
        <v>13850</v>
      </c>
      <c r="G961">
        <v>1</v>
      </c>
      <c r="H961" t="s">
        <v>8278</v>
      </c>
      <c r="I961">
        <v>1</v>
      </c>
      <c r="J961" t="s">
        <v>13799</v>
      </c>
      <c r="K961" t="s">
        <v>13851</v>
      </c>
      <c r="L961">
        <v>270107</v>
      </c>
      <c r="M961" t="s">
        <v>13588</v>
      </c>
      <c r="N961">
        <v>270107006</v>
      </c>
      <c r="O961" t="s">
        <v>13613</v>
      </c>
      <c r="P961">
        <v>0</v>
      </c>
      <c r="Q961">
        <v>84884.756105208435</v>
      </c>
      <c r="R961">
        <v>0</v>
      </c>
    </row>
    <row r="962" spans="1:18" x14ac:dyDescent="0.25">
      <c r="A962">
        <v>9</v>
      </c>
      <c r="B962">
        <v>9102</v>
      </c>
      <c r="C962" t="s">
        <v>762</v>
      </c>
      <c r="D962" t="s">
        <v>1580</v>
      </c>
      <c r="E962">
        <v>1</v>
      </c>
      <c r="F962" t="s">
        <v>13850</v>
      </c>
      <c r="G962">
        <v>1</v>
      </c>
      <c r="H962" t="s">
        <v>8278</v>
      </c>
      <c r="I962">
        <v>1</v>
      </c>
      <c r="J962" t="s">
        <v>13799</v>
      </c>
      <c r="K962" t="s">
        <v>13852</v>
      </c>
      <c r="L962">
        <v>270107</v>
      </c>
      <c r="M962" t="s">
        <v>13588</v>
      </c>
      <c r="N962">
        <v>270107006</v>
      </c>
      <c r="O962" t="s">
        <v>13613</v>
      </c>
      <c r="P962">
        <v>0</v>
      </c>
      <c r="Q962">
        <v>6979.6115357835042</v>
      </c>
      <c r="R962">
        <v>0</v>
      </c>
    </row>
    <row r="963" spans="1:18" x14ac:dyDescent="0.25">
      <c r="A963">
        <v>9</v>
      </c>
      <c r="B963">
        <v>9102</v>
      </c>
      <c r="C963" t="s">
        <v>762</v>
      </c>
      <c r="D963" t="s">
        <v>1580</v>
      </c>
      <c r="E963">
        <v>1</v>
      </c>
      <c r="F963" t="s">
        <v>13850</v>
      </c>
      <c r="G963">
        <v>2</v>
      </c>
      <c r="H963" t="s">
        <v>13768</v>
      </c>
      <c r="I963">
        <v>1</v>
      </c>
      <c r="J963" t="s">
        <v>13799</v>
      </c>
      <c r="K963" t="s">
        <v>13853</v>
      </c>
      <c r="L963">
        <v>270107</v>
      </c>
      <c r="M963" t="s">
        <v>13588</v>
      </c>
      <c r="N963">
        <v>270107006</v>
      </c>
      <c r="O963" t="s">
        <v>13613</v>
      </c>
      <c r="P963">
        <v>0</v>
      </c>
      <c r="Q963">
        <v>78714.751689509314</v>
      </c>
      <c r="R963">
        <v>0</v>
      </c>
    </row>
    <row r="964" spans="1:18" x14ac:dyDescent="0.25">
      <c r="A964">
        <v>9</v>
      </c>
      <c r="B964">
        <v>9102</v>
      </c>
      <c r="C964" t="s">
        <v>762</v>
      </c>
      <c r="D964" t="s">
        <v>1580</v>
      </c>
      <c r="E964">
        <v>1</v>
      </c>
      <c r="F964" t="s">
        <v>13850</v>
      </c>
      <c r="G964">
        <v>2</v>
      </c>
      <c r="H964" t="s">
        <v>13768</v>
      </c>
      <c r="I964">
        <v>1</v>
      </c>
      <c r="J964" t="s">
        <v>13799</v>
      </c>
      <c r="K964" t="s">
        <v>13857</v>
      </c>
      <c r="L964">
        <v>270107</v>
      </c>
      <c r="M964" t="s">
        <v>13588</v>
      </c>
      <c r="N964">
        <v>270107006</v>
      </c>
      <c r="O964" t="s">
        <v>13613</v>
      </c>
      <c r="P964">
        <v>0</v>
      </c>
      <c r="Q964">
        <v>13149.615951482616</v>
      </c>
      <c r="R964">
        <v>0</v>
      </c>
    </row>
    <row r="965" spans="1:18" x14ac:dyDescent="0.25">
      <c r="A965">
        <v>9</v>
      </c>
      <c r="B965">
        <v>9102</v>
      </c>
      <c r="C965" t="s">
        <v>762</v>
      </c>
      <c r="D965" t="s">
        <v>1580</v>
      </c>
      <c r="E965">
        <v>2</v>
      </c>
      <c r="F965" t="s">
        <v>13854</v>
      </c>
      <c r="G965">
        <v>1</v>
      </c>
      <c r="H965" t="s">
        <v>8278</v>
      </c>
      <c r="I965">
        <v>1</v>
      </c>
      <c r="J965" t="s">
        <v>13799</v>
      </c>
      <c r="K965" t="s">
        <v>13851</v>
      </c>
      <c r="L965">
        <v>270107</v>
      </c>
      <c r="M965" t="s">
        <v>13588</v>
      </c>
      <c r="N965">
        <v>270107006</v>
      </c>
      <c r="O965" t="s">
        <v>13613</v>
      </c>
      <c r="P965">
        <v>0</v>
      </c>
      <c r="Q965">
        <v>84884.756105208435</v>
      </c>
      <c r="R965">
        <v>0</v>
      </c>
    </row>
    <row r="966" spans="1:18" x14ac:dyDescent="0.25">
      <c r="A966">
        <v>9</v>
      </c>
      <c r="B966">
        <v>9102</v>
      </c>
      <c r="C966" t="s">
        <v>762</v>
      </c>
      <c r="D966" t="s">
        <v>1580</v>
      </c>
      <c r="E966">
        <v>2</v>
      </c>
      <c r="F966" t="s">
        <v>13854</v>
      </c>
      <c r="G966">
        <v>1</v>
      </c>
      <c r="H966" t="s">
        <v>8278</v>
      </c>
      <c r="I966">
        <v>1</v>
      </c>
      <c r="J966" t="s">
        <v>13799</v>
      </c>
      <c r="K966" t="s">
        <v>13852</v>
      </c>
      <c r="L966">
        <v>270107</v>
      </c>
      <c r="M966" t="s">
        <v>13588</v>
      </c>
      <c r="N966">
        <v>270107006</v>
      </c>
      <c r="O966" t="s">
        <v>13613</v>
      </c>
      <c r="P966">
        <v>0</v>
      </c>
      <c r="Q966">
        <v>6979.6115357835042</v>
      </c>
      <c r="R966">
        <v>0</v>
      </c>
    </row>
    <row r="967" spans="1:18" x14ac:dyDescent="0.25">
      <c r="A967">
        <v>9</v>
      </c>
      <c r="B967">
        <v>9102</v>
      </c>
      <c r="C967" t="s">
        <v>762</v>
      </c>
      <c r="D967" t="s">
        <v>1580</v>
      </c>
      <c r="E967">
        <v>3</v>
      </c>
      <c r="F967" t="s">
        <v>13855</v>
      </c>
      <c r="G967">
        <v>1</v>
      </c>
      <c r="H967" t="s">
        <v>8278</v>
      </c>
      <c r="I967">
        <v>1</v>
      </c>
      <c r="J967" t="s">
        <v>13799</v>
      </c>
      <c r="K967" t="s">
        <v>13851</v>
      </c>
      <c r="L967">
        <v>270107</v>
      </c>
      <c r="M967" t="s">
        <v>13588</v>
      </c>
      <c r="N967">
        <v>270107006</v>
      </c>
      <c r="O967" t="s">
        <v>13613</v>
      </c>
      <c r="P967">
        <v>0</v>
      </c>
      <c r="Q967">
        <v>84884.756105208435</v>
      </c>
      <c r="R967">
        <v>0</v>
      </c>
    </row>
    <row r="968" spans="1:18" x14ac:dyDescent="0.25">
      <c r="A968">
        <v>9</v>
      </c>
      <c r="B968">
        <v>9102</v>
      </c>
      <c r="C968" t="s">
        <v>762</v>
      </c>
      <c r="D968" t="s">
        <v>1580</v>
      </c>
      <c r="E968">
        <v>3</v>
      </c>
      <c r="F968" t="s">
        <v>13855</v>
      </c>
      <c r="G968">
        <v>1</v>
      </c>
      <c r="H968" t="s">
        <v>8278</v>
      </c>
      <c r="I968">
        <v>1</v>
      </c>
      <c r="J968" t="s">
        <v>13799</v>
      </c>
      <c r="K968" t="s">
        <v>13852</v>
      </c>
      <c r="L968">
        <v>270107</v>
      </c>
      <c r="M968" t="s">
        <v>13588</v>
      </c>
      <c r="N968">
        <v>270107006</v>
      </c>
      <c r="O968" t="s">
        <v>13613</v>
      </c>
      <c r="P968">
        <v>0</v>
      </c>
      <c r="Q968">
        <v>6979.6115357835042</v>
      </c>
      <c r="R968">
        <v>0</v>
      </c>
    </row>
    <row r="969" spans="1:18" x14ac:dyDescent="0.25">
      <c r="A969">
        <v>9</v>
      </c>
      <c r="B969">
        <v>9102</v>
      </c>
      <c r="C969" t="s">
        <v>762</v>
      </c>
      <c r="D969" t="s">
        <v>1580</v>
      </c>
      <c r="E969">
        <v>5</v>
      </c>
      <c r="F969" t="s">
        <v>13856</v>
      </c>
      <c r="G969">
        <v>2</v>
      </c>
      <c r="H969" t="s">
        <v>13768</v>
      </c>
      <c r="I969">
        <v>3</v>
      </c>
      <c r="J969" t="s">
        <v>13804</v>
      </c>
      <c r="K969" t="s">
        <v>13853</v>
      </c>
      <c r="L969">
        <v>270107</v>
      </c>
      <c r="M969" t="s">
        <v>13588</v>
      </c>
      <c r="N969">
        <v>270107005</v>
      </c>
      <c r="O969" t="s">
        <v>13608</v>
      </c>
      <c r="P969">
        <v>0</v>
      </c>
      <c r="Q969">
        <v>74167.543633119203</v>
      </c>
      <c r="R969">
        <v>0</v>
      </c>
    </row>
    <row r="970" spans="1:18" x14ac:dyDescent="0.25">
      <c r="A970">
        <v>9</v>
      </c>
      <c r="B970">
        <v>9102</v>
      </c>
      <c r="C970" t="s">
        <v>762</v>
      </c>
      <c r="D970" t="s">
        <v>1580</v>
      </c>
      <c r="E970">
        <v>5</v>
      </c>
      <c r="F970" t="s">
        <v>13856</v>
      </c>
      <c r="G970">
        <v>2</v>
      </c>
      <c r="H970" t="s">
        <v>13768</v>
      </c>
      <c r="I970">
        <v>3</v>
      </c>
      <c r="J970" t="s">
        <v>13804</v>
      </c>
      <c r="K970" t="s">
        <v>13857</v>
      </c>
      <c r="L970">
        <v>270107</v>
      </c>
      <c r="M970" t="s">
        <v>13588</v>
      </c>
      <c r="N970">
        <v>270107005</v>
      </c>
      <c r="O970" t="s">
        <v>13608</v>
      </c>
      <c r="P970">
        <v>0</v>
      </c>
      <c r="Q970">
        <v>4547.2080563901109</v>
      </c>
      <c r="R970">
        <v>0</v>
      </c>
    </row>
    <row r="971" spans="1:18" x14ac:dyDescent="0.25">
      <c r="A971">
        <v>9</v>
      </c>
      <c r="B971">
        <v>9103</v>
      </c>
      <c r="C971" t="s">
        <v>762</v>
      </c>
      <c r="D971" t="s">
        <v>1583</v>
      </c>
      <c r="E971">
        <v>1</v>
      </c>
      <c r="F971" t="s">
        <v>13850</v>
      </c>
      <c r="G971">
        <v>1</v>
      </c>
      <c r="H971" t="s">
        <v>8278</v>
      </c>
      <c r="I971">
        <v>1</v>
      </c>
      <c r="J971" t="s">
        <v>13799</v>
      </c>
      <c r="K971" t="s">
        <v>13851</v>
      </c>
      <c r="L971">
        <v>270107</v>
      </c>
      <c r="M971" t="s">
        <v>13588</v>
      </c>
      <c r="N971">
        <v>270107006</v>
      </c>
      <c r="O971" t="s">
        <v>13613</v>
      </c>
      <c r="P971">
        <v>0</v>
      </c>
      <c r="Q971">
        <v>25003.120388971784</v>
      </c>
      <c r="R971">
        <v>0</v>
      </c>
    </row>
    <row r="972" spans="1:18" x14ac:dyDescent="0.25">
      <c r="A972">
        <v>9</v>
      </c>
      <c r="B972">
        <v>9103</v>
      </c>
      <c r="C972" t="s">
        <v>762</v>
      </c>
      <c r="D972" t="s">
        <v>1583</v>
      </c>
      <c r="E972">
        <v>1</v>
      </c>
      <c r="F972" t="s">
        <v>13850</v>
      </c>
      <c r="G972">
        <v>2</v>
      </c>
      <c r="H972" t="s">
        <v>13768</v>
      </c>
      <c r="I972">
        <v>1</v>
      </c>
      <c r="J972" t="s">
        <v>13799</v>
      </c>
      <c r="K972" t="s">
        <v>13853</v>
      </c>
      <c r="L972">
        <v>270107</v>
      </c>
      <c r="M972" t="s">
        <v>13588</v>
      </c>
      <c r="N972">
        <v>270107006</v>
      </c>
      <c r="O972" t="s">
        <v>13613</v>
      </c>
      <c r="P972">
        <v>0</v>
      </c>
      <c r="Q972">
        <v>25003.120388971784</v>
      </c>
      <c r="R972">
        <v>0</v>
      </c>
    </row>
    <row r="973" spans="1:18" x14ac:dyDescent="0.25">
      <c r="A973">
        <v>9</v>
      </c>
      <c r="B973">
        <v>9103</v>
      </c>
      <c r="C973" t="s">
        <v>762</v>
      </c>
      <c r="D973" t="s">
        <v>1583</v>
      </c>
      <c r="E973">
        <v>2</v>
      </c>
      <c r="F973" t="s">
        <v>13854</v>
      </c>
      <c r="G973">
        <v>1</v>
      </c>
      <c r="H973" t="s">
        <v>8278</v>
      </c>
      <c r="I973">
        <v>1</v>
      </c>
      <c r="J973" t="s">
        <v>13799</v>
      </c>
      <c r="K973" t="s">
        <v>13851</v>
      </c>
      <c r="L973">
        <v>270107</v>
      </c>
      <c r="M973" t="s">
        <v>13588</v>
      </c>
      <c r="N973">
        <v>270107006</v>
      </c>
      <c r="O973" t="s">
        <v>13613</v>
      </c>
      <c r="P973">
        <v>0</v>
      </c>
      <c r="Q973">
        <v>25003.120388971784</v>
      </c>
      <c r="R973">
        <v>0</v>
      </c>
    </row>
    <row r="974" spans="1:18" x14ac:dyDescent="0.25">
      <c r="A974">
        <v>9</v>
      </c>
      <c r="B974">
        <v>9103</v>
      </c>
      <c r="C974" t="s">
        <v>762</v>
      </c>
      <c r="D974" t="s">
        <v>1583</v>
      </c>
      <c r="E974">
        <v>3</v>
      </c>
      <c r="F974" t="s">
        <v>13855</v>
      </c>
      <c r="G974">
        <v>1</v>
      </c>
      <c r="H974" t="s">
        <v>8278</v>
      </c>
      <c r="I974">
        <v>1</v>
      </c>
      <c r="J974" t="s">
        <v>13799</v>
      </c>
      <c r="K974" t="s">
        <v>13851</v>
      </c>
      <c r="L974">
        <v>270107</v>
      </c>
      <c r="M974" t="s">
        <v>13588</v>
      </c>
      <c r="N974">
        <v>270107006</v>
      </c>
      <c r="O974" t="s">
        <v>13613</v>
      </c>
      <c r="P974">
        <v>0</v>
      </c>
      <c r="Q974">
        <v>25003.120388971784</v>
      </c>
      <c r="R974">
        <v>0</v>
      </c>
    </row>
    <row r="975" spans="1:18" x14ac:dyDescent="0.25">
      <c r="A975">
        <v>9</v>
      </c>
      <c r="B975">
        <v>9103</v>
      </c>
      <c r="C975" t="s">
        <v>762</v>
      </c>
      <c r="D975" t="s">
        <v>1583</v>
      </c>
      <c r="E975">
        <v>5</v>
      </c>
      <c r="F975" t="s">
        <v>13856</v>
      </c>
      <c r="G975">
        <v>2</v>
      </c>
      <c r="H975" t="s">
        <v>13768</v>
      </c>
      <c r="I975">
        <v>3</v>
      </c>
      <c r="J975" t="s">
        <v>13804</v>
      </c>
      <c r="K975" t="s">
        <v>13853</v>
      </c>
      <c r="L975">
        <v>270107</v>
      </c>
      <c r="M975" t="s">
        <v>13588</v>
      </c>
      <c r="N975">
        <v>270107005</v>
      </c>
      <c r="O975" t="s">
        <v>13608</v>
      </c>
      <c r="P975">
        <v>0</v>
      </c>
      <c r="Q975">
        <v>18578.555709058284</v>
      </c>
      <c r="R975">
        <v>0</v>
      </c>
    </row>
    <row r="976" spans="1:18" x14ac:dyDescent="0.25">
      <c r="A976">
        <v>9</v>
      </c>
      <c r="B976">
        <v>9105</v>
      </c>
      <c r="C976" t="s">
        <v>762</v>
      </c>
      <c r="D976" t="s">
        <v>1589</v>
      </c>
      <c r="E976">
        <v>1</v>
      </c>
      <c r="F976" t="s">
        <v>13850</v>
      </c>
      <c r="G976">
        <v>1</v>
      </c>
      <c r="H976" t="s">
        <v>8278</v>
      </c>
      <c r="I976">
        <v>1</v>
      </c>
      <c r="J976" t="s">
        <v>13799</v>
      </c>
      <c r="K976" t="s">
        <v>13851</v>
      </c>
      <c r="L976">
        <v>270107</v>
      </c>
      <c r="M976" t="s">
        <v>13588</v>
      </c>
      <c r="N976">
        <v>270107006</v>
      </c>
      <c r="O976" t="s">
        <v>13613</v>
      </c>
      <c r="P976">
        <v>0</v>
      </c>
      <c r="Q976">
        <v>29635.406337004875</v>
      </c>
      <c r="R976">
        <v>85270.158096018044</v>
      </c>
    </row>
    <row r="977" spans="1:18" x14ac:dyDescent="0.25">
      <c r="A977">
        <v>9</v>
      </c>
      <c r="B977">
        <v>9105</v>
      </c>
      <c r="C977" t="s">
        <v>762</v>
      </c>
      <c r="D977" t="s">
        <v>1589</v>
      </c>
      <c r="E977">
        <v>1</v>
      </c>
      <c r="F977" t="s">
        <v>13850</v>
      </c>
      <c r="G977">
        <v>1</v>
      </c>
      <c r="H977" t="s">
        <v>8278</v>
      </c>
      <c r="I977">
        <v>1</v>
      </c>
      <c r="J977" t="s">
        <v>13799</v>
      </c>
      <c r="K977" t="s">
        <v>13852</v>
      </c>
      <c r="L977">
        <v>270107</v>
      </c>
      <c r="M977" t="s">
        <v>13588</v>
      </c>
      <c r="N977">
        <v>270107006</v>
      </c>
      <c r="O977" t="s">
        <v>13613</v>
      </c>
      <c r="P977">
        <v>0</v>
      </c>
      <c r="Q977">
        <v>7041.6159464394432</v>
      </c>
      <c r="R977">
        <v>0</v>
      </c>
    </row>
    <row r="978" spans="1:18" x14ac:dyDescent="0.25">
      <c r="A978">
        <v>9</v>
      </c>
      <c r="B978">
        <v>9105</v>
      </c>
      <c r="C978" t="s">
        <v>762</v>
      </c>
      <c r="D978" t="s">
        <v>1589</v>
      </c>
      <c r="E978">
        <v>1</v>
      </c>
      <c r="F978" t="s">
        <v>13850</v>
      </c>
      <c r="G978">
        <v>2</v>
      </c>
      <c r="H978" t="s">
        <v>13768</v>
      </c>
      <c r="I978">
        <v>1</v>
      </c>
      <c r="J978" t="s">
        <v>13799</v>
      </c>
      <c r="K978" t="s">
        <v>13853</v>
      </c>
      <c r="L978">
        <v>270107</v>
      </c>
      <c r="M978" t="s">
        <v>13588</v>
      </c>
      <c r="N978">
        <v>270107006</v>
      </c>
      <c r="O978" t="s">
        <v>13613</v>
      </c>
      <c r="P978">
        <v>0</v>
      </c>
      <c r="Q978">
        <v>29635.406337004875</v>
      </c>
      <c r="R978">
        <v>77728.259466450996</v>
      </c>
    </row>
    <row r="979" spans="1:18" x14ac:dyDescent="0.25">
      <c r="A979">
        <v>9</v>
      </c>
      <c r="B979">
        <v>9105</v>
      </c>
      <c r="C979" t="s">
        <v>762</v>
      </c>
      <c r="D979" t="s">
        <v>1589</v>
      </c>
      <c r="E979">
        <v>1</v>
      </c>
      <c r="F979" t="s">
        <v>13850</v>
      </c>
      <c r="G979">
        <v>2</v>
      </c>
      <c r="H979" t="s">
        <v>13768</v>
      </c>
      <c r="I979">
        <v>1</v>
      </c>
      <c r="J979" t="s">
        <v>13799</v>
      </c>
      <c r="K979" t="s">
        <v>13857</v>
      </c>
      <c r="L979">
        <v>270107</v>
      </c>
      <c r="M979" t="s">
        <v>13588</v>
      </c>
      <c r="N979">
        <v>270107006</v>
      </c>
      <c r="O979" t="s">
        <v>13613</v>
      </c>
      <c r="P979">
        <v>0</v>
      </c>
      <c r="Q979">
        <v>7041.6159464394432</v>
      </c>
      <c r="R979">
        <v>7541.8986295670384</v>
      </c>
    </row>
    <row r="980" spans="1:18" x14ac:dyDescent="0.25">
      <c r="A980">
        <v>9</v>
      </c>
      <c r="B980">
        <v>9105</v>
      </c>
      <c r="C980" t="s">
        <v>762</v>
      </c>
      <c r="D980" t="s">
        <v>1589</v>
      </c>
      <c r="E980">
        <v>2</v>
      </c>
      <c r="F980" t="s">
        <v>13854</v>
      </c>
      <c r="G980">
        <v>1</v>
      </c>
      <c r="H980" t="s">
        <v>8278</v>
      </c>
      <c r="I980">
        <v>1</v>
      </c>
      <c r="J980" t="s">
        <v>13799</v>
      </c>
      <c r="K980" t="s">
        <v>13851</v>
      </c>
      <c r="L980">
        <v>270107</v>
      </c>
      <c r="M980" t="s">
        <v>13588</v>
      </c>
      <c r="N980">
        <v>270107006</v>
      </c>
      <c r="O980" t="s">
        <v>13613</v>
      </c>
      <c r="P980">
        <v>0</v>
      </c>
      <c r="Q980">
        <v>36677.022283444319</v>
      </c>
      <c r="R980">
        <v>85270.158096018044</v>
      </c>
    </row>
    <row r="981" spans="1:18" x14ac:dyDescent="0.25">
      <c r="A981">
        <v>9</v>
      </c>
      <c r="B981">
        <v>9105</v>
      </c>
      <c r="C981" t="s">
        <v>762</v>
      </c>
      <c r="D981" t="s">
        <v>1589</v>
      </c>
      <c r="E981">
        <v>3</v>
      </c>
      <c r="F981" t="s">
        <v>13855</v>
      </c>
      <c r="G981">
        <v>1</v>
      </c>
      <c r="H981" t="s">
        <v>8278</v>
      </c>
      <c r="I981">
        <v>1</v>
      </c>
      <c r="J981" t="s">
        <v>13799</v>
      </c>
      <c r="K981" t="s">
        <v>13851</v>
      </c>
      <c r="L981">
        <v>270107</v>
      </c>
      <c r="M981" t="s">
        <v>13588</v>
      </c>
      <c r="N981">
        <v>270107006</v>
      </c>
      <c r="O981" t="s">
        <v>13613</v>
      </c>
      <c r="P981">
        <v>0</v>
      </c>
      <c r="Q981">
        <v>29635.406337004875</v>
      </c>
      <c r="R981">
        <v>85270.158096018044</v>
      </c>
    </row>
    <row r="982" spans="1:18" x14ac:dyDescent="0.25">
      <c r="A982">
        <v>9</v>
      </c>
      <c r="B982">
        <v>9105</v>
      </c>
      <c r="C982" t="s">
        <v>762</v>
      </c>
      <c r="D982" t="s">
        <v>1589</v>
      </c>
      <c r="E982">
        <v>3</v>
      </c>
      <c r="F982" t="s">
        <v>13855</v>
      </c>
      <c r="G982">
        <v>1</v>
      </c>
      <c r="H982" t="s">
        <v>8278</v>
      </c>
      <c r="I982">
        <v>1</v>
      </c>
      <c r="J982" t="s">
        <v>13799</v>
      </c>
      <c r="K982" t="s">
        <v>13852</v>
      </c>
      <c r="L982">
        <v>270107</v>
      </c>
      <c r="M982" t="s">
        <v>13588</v>
      </c>
      <c r="N982">
        <v>270107006</v>
      </c>
      <c r="O982" t="s">
        <v>13613</v>
      </c>
      <c r="P982">
        <v>0</v>
      </c>
      <c r="Q982">
        <v>7041.6159464394432</v>
      </c>
      <c r="R982">
        <v>0</v>
      </c>
    </row>
    <row r="983" spans="1:18" x14ac:dyDescent="0.25">
      <c r="A983">
        <v>9</v>
      </c>
      <c r="B983">
        <v>9105</v>
      </c>
      <c r="C983" t="s">
        <v>762</v>
      </c>
      <c r="D983" t="s">
        <v>1589</v>
      </c>
      <c r="E983">
        <v>5</v>
      </c>
      <c r="F983" t="s">
        <v>13856</v>
      </c>
      <c r="G983">
        <v>2</v>
      </c>
      <c r="H983" t="s">
        <v>13768</v>
      </c>
      <c r="I983">
        <v>3</v>
      </c>
      <c r="J983" t="s">
        <v>13804</v>
      </c>
      <c r="K983" t="s">
        <v>13853</v>
      </c>
      <c r="L983">
        <v>270107</v>
      </c>
      <c r="M983" t="s">
        <v>13588</v>
      </c>
      <c r="N983">
        <v>270107005</v>
      </c>
      <c r="O983" t="s">
        <v>13608</v>
      </c>
      <c r="P983">
        <v>0</v>
      </c>
      <c r="Q983">
        <v>20223.913375040211</v>
      </c>
      <c r="R983">
        <v>66654.83337095927</v>
      </c>
    </row>
    <row r="984" spans="1:18" x14ac:dyDescent="0.25">
      <c r="A984">
        <v>9</v>
      </c>
      <c r="B984">
        <v>9105</v>
      </c>
      <c r="C984" t="s">
        <v>762</v>
      </c>
      <c r="D984" t="s">
        <v>1589</v>
      </c>
      <c r="E984">
        <v>5</v>
      </c>
      <c r="F984" t="s">
        <v>13856</v>
      </c>
      <c r="G984">
        <v>2</v>
      </c>
      <c r="H984" t="s">
        <v>13768</v>
      </c>
      <c r="I984">
        <v>3</v>
      </c>
      <c r="J984" t="s">
        <v>13804</v>
      </c>
      <c r="K984" t="s">
        <v>13857</v>
      </c>
      <c r="L984">
        <v>270107</v>
      </c>
      <c r="M984" t="s">
        <v>13588</v>
      </c>
      <c r="N984">
        <v>270107005</v>
      </c>
      <c r="O984" t="s">
        <v>13608</v>
      </c>
      <c r="P984">
        <v>0</v>
      </c>
      <c r="Q984">
        <v>0</v>
      </c>
      <c r="R984">
        <v>18615.324725058759</v>
      </c>
    </row>
    <row r="985" spans="1:18" x14ac:dyDescent="0.25">
      <c r="A985">
        <v>9</v>
      </c>
      <c r="B985">
        <v>9107</v>
      </c>
      <c r="C985" t="s">
        <v>762</v>
      </c>
      <c r="D985" t="s">
        <v>1595</v>
      </c>
      <c r="E985">
        <v>1</v>
      </c>
      <c r="F985" t="s">
        <v>13850</v>
      </c>
      <c r="G985">
        <v>1</v>
      </c>
      <c r="H985" t="s">
        <v>8278</v>
      </c>
      <c r="I985">
        <v>1</v>
      </c>
      <c r="J985" t="s">
        <v>13799</v>
      </c>
      <c r="K985" t="s">
        <v>13851</v>
      </c>
      <c r="L985">
        <v>270107</v>
      </c>
      <c r="M985" t="s">
        <v>13588</v>
      </c>
      <c r="N985">
        <v>270107006</v>
      </c>
      <c r="O985" t="s">
        <v>13613</v>
      </c>
      <c r="P985">
        <v>0</v>
      </c>
      <c r="Q985">
        <v>0</v>
      </c>
      <c r="R985">
        <v>119552.69818268344</v>
      </c>
    </row>
    <row r="986" spans="1:18" x14ac:dyDescent="0.25">
      <c r="A986">
        <v>9</v>
      </c>
      <c r="B986">
        <v>9107</v>
      </c>
      <c r="C986" t="s">
        <v>762</v>
      </c>
      <c r="D986" t="s">
        <v>1595</v>
      </c>
      <c r="E986">
        <v>1</v>
      </c>
      <c r="F986" t="s">
        <v>13850</v>
      </c>
      <c r="G986">
        <v>2</v>
      </c>
      <c r="H986" t="s">
        <v>13768</v>
      </c>
      <c r="I986">
        <v>1</v>
      </c>
      <c r="J986" t="s">
        <v>13799</v>
      </c>
      <c r="K986" t="s">
        <v>13853</v>
      </c>
      <c r="L986">
        <v>270107</v>
      </c>
      <c r="M986" t="s">
        <v>13588</v>
      </c>
      <c r="N986">
        <v>270107006</v>
      </c>
      <c r="O986" t="s">
        <v>13613</v>
      </c>
      <c r="P986">
        <v>0</v>
      </c>
      <c r="Q986">
        <v>0</v>
      </c>
      <c r="R986">
        <v>111556.4374774444</v>
      </c>
    </row>
    <row r="987" spans="1:18" x14ac:dyDescent="0.25">
      <c r="A987">
        <v>9</v>
      </c>
      <c r="B987">
        <v>9107</v>
      </c>
      <c r="C987" t="s">
        <v>762</v>
      </c>
      <c r="D987" t="s">
        <v>1595</v>
      </c>
      <c r="E987">
        <v>1</v>
      </c>
      <c r="F987" t="s">
        <v>13850</v>
      </c>
      <c r="G987">
        <v>2</v>
      </c>
      <c r="H987" t="s">
        <v>13768</v>
      </c>
      <c r="I987">
        <v>1</v>
      </c>
      <c r="J987" t="s">
        <v>13799</v>
      </c>
      <c r="K987" t="s">
        <v>13857</v>
      </c>
      <c r="L987">
        <v>270107</v>
      </c>
      <c r="M987" t="s">
        <v>13588</v>
      </c>
      <c r="N987">
        <v>270107006</v>
      </c>
      <c r="O987" t="s">
        <v>13613</v>
      </c>
      <c r="P987">
        <v>0</v>
      </c>
      <c r="Q987">
        <v>0</v>
      </c>
      <c r="R987">
        <v>7996.2607052390331</v>
      </c>
    </row>
    <row r="988" spans="1:18" x14ac:dyDescent="0.25">
      <c r="A988">
        <v>9</v>
      </c>
      <c r="B988">
        <v>9107</v>
      </c>
      <c r="C988" t="s">
        <v>762</v>
      </c>
      <c r="D988" t="s">
        <v>1595</v>
      </c>
      <c r="E988">
        <v>2</v>
      </c>
      <c r="F988" t="s">
        <v>13854</v>
      </c>
      <c r="G988">
        <v>1</v>
      </c>
      <c r="H988" t="s">
        <v>8278</v>
      </c>
      <c r="I988">
        <v>1</v>
      </c>
      <c r="J988" t="s">
        <v>13799</v>
      </c>
      <c r="K988" t="s">
        <v>13851</v>
      </c>
      <c r="L988">
        <v>270107</v>
      </c>
      <c r="M988" t="s">
        <v>13588</v>
      </c>
      <c r="N988">
        <v>270107006</v>
      </c>
      <c r="O988" t="s">
        <v>13613</v>
      </c>
      <c r="P988">
        <v>0</v>
      </c>
      <c r="Q988">
        <v>0</v>
      </c>
      <c r="R988">
        <v>119552.69818268344</v>
      </c>
    </row>
    <row r="989" spans="1:18" x14ac:dyDescent="0.25">
      <c r="A989">
        <v>9</v>
      </c>
      <c r="B989">
        <v>9107</v>
      </c>
      <c r="C989" t="s">
        <v>762</v>
      </c>
      <c r="D989" t="s">
        <v>1595</v>
      </c>
      <c r="E989">
        <v>3</v>
      </c>
      <c r="F989" t="s">
        <v>13855</v>
      </c>
      <c r="G989">
        <v>1</v>
      </c>
      <c r="H989" t="s">
        <v>8278</v>
      </c>
      <c r="I989">
        <v>1</v>
      </c>
      <c r="J989" t="s">
        <v>13799</v>
      </c>
      <c r="K989" t="s">
        <v>13851</v>
      </c>
      <c r="L989">
        <v>270107</v>
      </c>
      <c r="M989" t="s">
        <v>13588</v>
      </c>
      <c r="N989">
        <v>270107006</v>
      </c>
      <c r="O989" t="s">
        <v>13613</v>
      </c>
      <c r="P989">
        <v>0</v>
      </c>
      <c r="Q989">
        <v>0</v>
      </c>
      <c r="R989">
        <v>119552.69818268344</v>
      </c>
    </row>
    <row r="990" spans="1:18" x14ac:dyDescent="0.25">
      <c r="A990">
        <v>9</v>
      </c>
      <c r="B990">
        <v>9107</v>
      </c>
      <c r="C990" t="s">
        <v>762</v>
      </c>
      <c r="D990" t="s">
        <v>1595</v>
      </c>
      <c r="E990">
        <v>5</v>
      </c>
      <c r="F990" t="s">
        <v>13856</v>
      </c>
      <c r="G990">
        <v>2</v>
      </c>
      <c r="H990" t="s">
        <v>13768</v>
      </c>
      <c r="I990">
        <v>3</v>
      </c>
      <c r="J990" t="s">
        <v>13804</v>
      </c>
      <c r="K990" t="s">
        <v>13853</v>
      </c>
      <c r="L990">
        <v>270107</v>
      </c>
      <c r="M990" t="s">
        <v>13588</v>
      </c>
      <c r="N990">
        <v>270107005</v>
      </c>
      <c r="O990" t="s">
        <v>13608</v>
      </c>
      <c r="P990">
        <v>0</v>
      </c>
      <c r="Q990">
        <v>0</v>
      </c>
      <c r="R990">
        <v>107100.58768734953</v>
      </c>
    </row>
    <row r="991" spans="1:18" x14ac:dyDescent="0.25">
      <c r="A991">
        <v>9</v>
      </c>
      <c r="B991">
        <v>9107</v>
      </c>
      <c r="C991" t="s">
        <v>762</v>
      </c>
      <c r="D991" t="s">
        <v>1595</v>
      </c>
      <c r="E991">
        <v>5</v>
      </c>
      <c r="F991" t="s">
        <v>13856</v>
      </c>
      <c r="G991">
        <v>2</v>
      </c>
      <c r="H991" t="s">
        <v>13768</v>
      </c>
      <c r="I991">
        <v>3</v>
      </c>
      <c r="J991" t="s">
        <v>13804</v>
      </c>
      <c r="K991" t="s">
        <v>13857</v>
      </c>
      <c r="L991">
        <v>270107</v>
      </c>
      <c r="M991" t="s">
        <v>13588</v>
      </c>
      <c r="N991">
        <v>270107005</v>
      </c>
      <c r="O991" t="s">
        <v>13608</v>
      </c>
      <c r="P991">
        <v>0</v>
      </c>
      <c r="Q991">
        <v>0</v>
      </c>
      <c r="R991">
        <v>12452.110495333916</v>
      </c>
    </row>
    <row r="992" spans="1:18" x14ac:dyDescent="0.25">
      <c r="A992">
        <v>9</v>
      </c>
      <c r="B992">
        <v>9108</v>
      </c>
      <c r="C992" t="s">
        <v>762</v>
      </c>
      <c r="D992" t="s">
        <v>1598</v>
      </c>
      <c r="E992">
        <v>1</v>
      </c>
      <c r="F992" t="s">
        <v>13850</v>
      </c>
      <c r="G992">
        <v>1</v>
      </c>
      <c r="H992" t="s">
        <v>8278</v>
      </c>
      <c r="I992">
        <v>1</v>
      </c>
      <c r="J992" t="s">
        <v>13799</v>
      </c>
      <c r="K992" t="s">
        <v>13851</v>
      </c>
      <c r="L992">
        <v>270107</v>
      </c>
      <c r="M992" t="s">
        <v>13588</v>
      </c>
      <c r="N992">
        <v>270107006</v>
      </c>
      <c r="O992" t="s">
        <v>13613</v>
      </c>
      <c r="P992">
        <v>0</v>
      </c>
      <c r="Q992">
        <v>51419.182237271947</v>
      </c>
      <c r="R992">
        <v>63545.971314524912</v>
      </c>
    </row>
    <row r="993" spans="1:18" x14ac:dyDescent="0.25">
      <c r="A993">
        <v>9</v>
      </c>
      <c r="B993">
        <v>9108</v>
      </c>
      <c r="C993" t="s">
        <v>762</v>
      </c>
      <c r="D993" t="s">
        <v>1598</v>
      </c>
      <c r="E993">
        <v>1</v>
      </c>
      <c r="F993" t="s">
        <v>13850</v>
      </c>
      <c r="G993">
        <v>1</v>
      </c>
      <c r="H993" t="s">
        <v>8278</v>
      </c>
      <c r="I993">
        <v>1</v>
      </c>
      <c r="J993" t="s">
        <v>13799</v>
      </c>
      <c r="K993" t="s">
        <v>13852</v>
      </c>
      <c r="L993">
        <v>270107</v>
      </c>
      <c r="M993" t="s">
        <v>13588</v>
      </c>
      <c r="N993">
        <v>270107006</v>
      </c>
      <c r="O993" t="s">
        <v>13613</v>
      </c>
      <c r="P993">
        <v>0</v>
      </c>
      <c r="Q993">
        <v>2880.6990663797355</v>
      </c>
      <c r="R993">
        <v>0</v>
      </c>
    </row>
    <row r="994" spans="1:18" x14ac:dyDescent="0.25">
      <c r="A994">
        <v>9</v>
      </c>
      <c r="B994">
        <v>9108</v>
      </c>
      <c r="C994" t="s">
        <v>762</v>
      </c>
      <c r="D994" t="s">
        <v>1598</v>
      </c>
      <c r="E994">
        <v>1</v>
      </c>
      <c r="F994" t="s">
        <v>13850</v>
      </c>
      <c r="G994">
        <v>2</v>
      </c>
      <c r="H994" t="s">
        <v>13768</v>
      </c>
      <c r="I994">
        <v>1</v>
      </c>
      <c r="J994" t="s">
        <v>13799</v>
      </c>
      <c r="K994" t="s">
        <v>13853</v>
      </c>
      <c r="L994">
        <v>270107</v>
      </c>
      <c r="M994" t="s">
        <v>13588</v>
      </c>
      <c r="N994">
        <v>270107006</v>
      </c>
      <c r="O994" t="s">
        <v>13613</v>
      </c>
      <c r="P994">
        <v>0</v>
      </c>
      <c r="Q994">
        <v>51419.182237271947</v>
      </c>
      <c r="R994">
        <v>54001.339347130408</v>
      </c>
    </row>
    <row r="995" spans="1:18" x14ac:dyDescent="0.25">
      <c r="A995">
        <v>9</v>
      </c>
      <c r="B995">
        <v>9108</v>
      </c>
      <c r="C995" t="s">
        <v>762</v>
      </c>
      <c r="D995" t="s">
        <v>1598</v>
      </c>
      <c r="E995">
        <v>1</v>
      </c>
      <c r="F995" t="s">
        <v>13850</v>
      </c>
      <c r="G995">
        <v>2</v>
      </c>
      <c r="H995" t="s">
        <v>13768</v>
      </c>
      <c r="I995">
        <v>1</v>
      </c>
      <c r="J995" t="s">
        <v>13799</v>
      </c>
      <c r="K995" t="s">
        <v>13857</v>
      </c>
      <c r="L995">
        <v>270107</v>
      </c>
      <c r="M995" t="s">
        <v>13588</v>
      </c>
      <c r="N995">
        <v>270107006</v>
      </c>
      <c r="O995" t="s">
        <v>13613</v>
      </c>
      <c r="P995">
        <v>0</v>
      </c>
      <c r="Q995">
        <v>2880.6990663797355</v>
      </c>
      <c r="R995">
        <v>9544.6319673944927</v>
      </c>
    </row>
    <row r="996" spans="1:18" x14ac:dyDescent="0.25">
      <c r="A996">
        <v>9</v>
      </c>
      <c r="B996">
        <v>9108</v>
      </c>
      <c r="C996" t="s">
        <v>762</v>
      </c>
      <c r="D996" t="s">
        <v>1598</v>
      </c>
      <c r="E996">
        <v>2</v>
      </c>
      <c r="F996" t="s">
        <v>13854</v>
      </c>
      <c r="G996">
        <v>1</v>
      </c>
      <c r="H996" t="s">
        <v>8278</v>
      </c>
      <c r="I996">
        <v>1</v>
      </c>
      <c r="J996" t="s">
        <v>13799</v>
      </c>
      <c r="K996" t="s">
        <v>13851</v>
      </c>
      <c r="L996">
        <v>270107</v>
      </c>
      <c r="M996" t="s">
        <v>13588</v>
      </c>
      <c r="N996">
        <v>270107006</v>
      </c>
      <c r="O996" t="s">
        <v>13613</v>
      </c>
      <c r="P996">
        <v>0</v>
      </c>
      <c r="Q996">
        <v>51419.182237271947</v>
      </c>
      <c r="R996">
        <v>63545.971314524912</v>
      </c>
    </row>
    <row r="997" spans="1:18" x14ac:dyDescent="0.25">
      <c r="A997">
        <v>9</v>
      </c>
      <c r="B997">
        <v>9108</v>
      </c>
      <c r="C997" t="s">
        <v>762</v>
      </c>
      <c r="D997" t="s">
        <v>1598</v>
      </c>
      <c r="E997">
        <v>2</v>
      </c>
      <c r="F997" t="s">
        <v>13854</v>
      </c>
      <c r="G997">
        <v>1</v>
      </c>
      <c r="H997" t="s">
        <v>8278</v>
      </c>
      <c r="I997">
        <v>1</v>
      </c>
      <c r="J997" t="s">
        <v>13799</v>
      </c>
      <c r="K997" t="s">
        <v>13852</v>
      </c>
      <c r="L997">
        <v>270107</v>
      </c>
      <c r="M997" t="s">
        <v>13588</v>
      </c>
      <c r="N997">
        <v>270107006</v>
      </c>
      <c r="O997" t="s">
        <v>13613</v>
      </c>
      <c r="P997">
        <v>0</v>
      </c>
      <c r="Q997">
        <v>2880.6990663797355</v>
      </c>
      <c r="R997">
        <v>0</v>
      </c>
    </row>
    <row r="998" spans="1:18" x14ac:dyDescent="0.25">
      <c r="A998">
        <v>9</v>
      </c>
      <c r="B998">
        <v>9108</v>
      </c>
      <c r="C998" t="s">
        <v>762</v>
      </c>
      <c r="D998" t="s">
        <v>1598</v>
      </c>
      <c r="E998">
        <v>3</v>
      </c>
      <c r="F998" t="s">
        <v>13855</v>
      </c>
      <c r="G998">
        <v>1</v>
      </c>
      <c r="H998" t="s">
        <v>8278</v>
      </c>
      <c r="I998">
        <v>1</v>
      </c>
      <c r="J998" t="s">
        <v>13799</v>
      </c>
      <c r="K998" t="s">
        <v>13851</v>
      </c>
      <c r="L998">
        <v>270107</v>
      </c>
      <c r="M998" t="s">
        <v>13588</v>
      </c>
      <c r="N998">
        <v>270107006</v>
      </c>
      <c r="O998" t="s">
        <v>13613</v>
      </c>
      <c r="P998">
        <v>0</v>
      </c>
      <c r="Q998">
        <v>51419.182237271947</v>
      </c>
      <c r="R998">
        <v>63545.971314524912</v>
      </c>
    </row>
    <row r="999" spans="1:18" x14ac:dyDescent="0.25">
      <c r="A999">
        <v>9</v>
      </c>
      <c r="B999">
        <v>9108</v>
      </c>
      <c r="C999" t="s">
        <v>762</v>
      </c>
      <c r="D999" t="s">
        <v>1598</v>
      </c>
      <c r="E999">
        <v>3</v>
      </c>
      <c r="F999" t="s">
        <v>13855</v>
      </c>
      <c r="G999">
        <v>1</v>
      </c>
      <c r="H999" t="s">
        <v>8278</v>
      </c>
      <c r="I999">
        <v>1</v>
      </c>
      <c r="J999" t="s">
        <v>13799</v>
      </c>
      <c r="K999" t="s">
        <v>13852</v>
      </c>
      <c r="L999">
        <v>270107</v>
      </c>
      <c r="M999" t="s">
        <v>13588</v>
      </c>
      <c r="N999">
        <v>270107006</v>
      </c>
      <c r="O999" t="s">
        <v>13613</v>
      </c>
      <c r="P999">
        <v>0</v>
      </c>
      <c r="Q999">
        <v>2880.6990663797355</v>
      </c>
      <c r="R999">
        <v>0</v>
      </c>
    </row>
    <row r="1000" spans="1:18" x14ac:dyDescent="0.25">
      <c r="A1000">
        <v>9</v>
      </c>
      <c r="B1000">
        <v>9108</v>
      </c>
      <c r="C1000" t="s">
        <v>762</v>
      </c>
      <c r="D1000" t="s">
        <v>1598</v>
      </c>
      <c r="E1000">
        <v>5</v>
      </c>
      <c r="F1000" t="s">
        <v>13856</v>
      </c>
      <c r="G1000">
        <v>2</v>
      </c>
      <c r="H1000" t="s">
        <v>13768</v>
      </c>
      <c r="I1000">
        <v>3</v>
      </c>
      <c r="J1000" t="s">
        <v>13804</v>
      </c>
      <c r="K1000" t="s">
        <v>13853</v>
      </c>
      <c r="L1000">
        <v>270107</v>
      </c>
      <c r="M1000" t="s">
        <v>13588</v>
      </c>
      <c r="N1000">
        <v>270107005</v>
      </c>
      <c r="O1000" t="s">
        <v>13608</v>
      </c>
      <c r="P1000">
        <v>0</v>
      </c>
      <c r="Q1000">
        <v>36150.951124047911</v>
      </c>
      <c r="R1000">
        <v>47502.406047057768</v>
      </c>
    </row>
    <row r="1001" spans="1:18" x14ac:dyDescent="0.25">
      <c r="A1001">
        <v>9</v>
      </c>
      <c r="B1001">
        <v>9108</v>
      </c>
      <c r="C1001" t="s">
        <v>762</v>
      </c>
      <c r="D1001" t="s">
        <v>1598</v>
      </c>
      <c r="E1001">
        <v>5</v>
      </c>
      <c r="F1001" t="s">
        <v>13856</v>
      </c>
      <c r="G1001">
        <v>2</v>
      </c>
      <c r="H1001" t="s">
        <v>13768</v>
      </c>
      <c r="I1001">
        <v>3</v>
      </c>
      <c r="J1001" t="s">
        <v>13804</v>
      </c>
      <c r="K1001" t="s">
        <v>13857</v>
      </c>
      <c r="L1001">
        <v>270107</v>
      </c>
      <c r="M1001" t="s">
        <v>13588</v>
      </c>
      <c r="N1001">
        <v>270107005</v>
      </c>
      <c r="O1001" t="s">
        <v>13608</v>
      </c>
      <c r="P1001">
        <v>0</v>
      </c>
      <c r="Q1001">
        <v>0</v>
      </c>
      <c r="R1001">
        <v>16043.565267467144</v>
      </c>
    </row>
    <row r="1002" spans="1:18" x14ac:dyDescent="0.25">
      <c r="A1002">
        <v>9</v>
      </c>
      <c r="B1002">
        <v>9109</v>
      </c>
      <c r="C1002" t="s">
        <v>762</v>
      </c>
      <c r="D1002" t="s">
        <v>1601</v>
      </c>
      <c r="E1002">
        <v>1</v>
      </c>
      <c r="F1002" t="s">
        <v>13850</v>
      </c>
      <c r="G1002">
        <v>1</v>
      </c>
      <c r="H1002" t="s">
        <v>8278</v>
      </c>
      <c r="I1002">
        <v>1</v>
      </c>
      <c r="J1002" t="s">
        <v>13799</v>
      </c>
      <c r="K1002" t="s">
        <v>13851</v>
      </c>
      <c r="L1002">
        <v>270107</v>
      </c>
      <c r="M1002" t="s">
        <v>13588</v>
      </c>
      <c r="N1002">
        <v>270107006</v>
      </c>
      <c r="O1002" t="s">
        <v>13613</v>
      </c>
      <c r="P1002">
        <v>0</v>
      </c>
      <c r="Q1002">
        <v>25925.617086609207</v>
      </c>
      <c r="R1002">
        <v>150727.51745209884</v>
      </c>
    </row>
    <row r="1003" spans="1:18" x14ac:dyDescent="0.25">
      <c r="A1003">
        <v>9</v>
      </c>
      <c r="B1003">
        <v>9109</v>
      </c>
      <c r="C1003" t="s">
        <v>762</v>
      </c>
      <c r="D1003" t="s">
        <v>1601</v>
      </c>
      <c r="E1003">
        <v>1</v>
      </c>
      <c r="F1003" t="s">
        <v>13850</v>
      </c>
      <c r="G1003">
        <v>2</v>
      </c>
      <c r="H1003" t="s">
        <v>13768</v>
      </c>
      <c r="I1003">
        <v>1</v>
      </c>
      <c r="J1003" t="s">
        <v>13799</v>
      </c>
      <c r="K1003" t="s">
        <v>13853</v>
      </c>
      <c r="L1003">
        <v>270107</v>
      </c>
      <c r="M1003" t="s">
        <v>13588</v>
      </c>
      <c r="N1003">
        <v>270107006</v>
      </c>
      <c r="O1003" t="s">
        <v>13613</v>
      </c>
      <c r="P1003">
        <v>0</v>
      </c>
      <c r="Q1003">
        <v>25925.617086609207</v>
      </c>
      <c r="R1003">
        <v>133995.64539477599</v>
      </c>
    </row>
    <row r="1004" spans="1:18" x14ac:dyDescent="0.25">
      <c r="A1004">
        <v>9</v>
      </c>
      <c r="B1004">
        <v>9109</v>
      </c>
      <c r="C1004" t="s">
        <v>762</v>
      </c>
      <c r="D1004" t="s">
        <v>1601</v>
      </c>
      <c r="E1004">
        <v>1</v>
      </c>
      <c r="F1004" t="s">
        <v>13850</v>
      </c>
      <c r="G1004">
        <v>2</v>
      </c>
      <c r="H1004" t="s">
        <v>13768</v>
      </c>
      <c r="I1004">
        <v>1</v>
      </c>
      <c r="J1004" t="s">
        <v>13799</v>
      </c>
      <c r="K1004" t="s">
        <v>13857</v>
      </c>
      <c r="L1004">
        <v>270107</v>
      </c>
      <c r="M1004" t="s">
        <v>13588</v>
      </c>
      <c r="N1004">
        <v>270107006</v>
      </c>
      <c r="O1004" t="s">
        <v>13613</v>
      </c>
      <c r="P1004">
        <v>0</v>
      </c>
      <c r="Q1004">
        <v>0</v>
      </c>
      <c r="R1004">
        <v>16731.872057322871</v>
      </c>
    </row>
    <row r="1005" spans="1:18" x14ac:dyDescent="0.25">
      <c r="A1005">
        <v>9</v>
      </c>
      <c r="B1005">
        <v>9109</v>
      </c>
      <c r="C1005" t="s">
        <v>762</v>
      </c>
      <c r="D1005" t="s">
        <v>1601</v>
      </c>
      <c r="E1005">
        <v>2</v>
      </c>
      <c r="F1005" t="s">
        <v>13854</v>
      </c>
      <c r="G1005">
        <v>1</v>
      </c>
      <c r="H1005" t="s">
        <v>8278</v>
      </c>
      <c r="I1005">
        <v>1</v>
      </c>
      <c r="J1005" t="s">
        <v>13799</v>
      </c>
      <c r="K1005" t="s">
        <v>13851</v>
      </c>
      <c r="L1005">
        <v>270107</v>
      </c>
      <c r="M1005" t="s">
        <v>13588</v>
      </c>
      <c r="N1005">
        <v>270107006</v>
      </c>
      <c r="O1005" t="s">
        <v>13613</v>
      </c>
      <c r="P1005">
        <v>0</v>
      </c>
      <c r="Q1005">
        <v>25925.617086609207</v>
      </c>
      <c r="R1005">
        <v>150727.51745209884</v>
      </c>
    </row>
    <row r="1006" spans="1:18" x14ac:dyDescent="0.25">
      <c r="A1006">
        <v>9</v>
      </c>
      <c r="B1006">
        <v>9109</v>
      </c>
      <c r="C1006" t="s">
        <v>762</v>
      </c>
      <c r="D1006" t="s">
        <v>1601</v>
      </c>
      <c r="E1006">
        <v>3</v>
      </c>
      <c r="F1006" t="s">
        <v>13855</v>
      </c>
      <c r="G1006">
        <v>1</v>
      </c>
      <c r="H1006" t="s">
        <v>8278</v>
      </c>
      <c r="I1006">
        <v>1</v>
      </c>
      <c r="J1006" t="s">
        <v>13799</v>
      </c>
      <c r="K1006" t="s">
        <v>13851</v>
      </c>
      <c r="L1006">
        <v>270107</v>
      </c>
      <c r="M1006" t="s">
        <v>13588</v>
      </c>
      <c r="N1006">
        <v>270107006</v>
      </c>
      <c r="O1006" t="s">
        <v>13613</v>
      </c>
      <c r="P1006">
        <v>0</v>
      </c>
      <c r="Q1006">
        <v>25925.617086609207</v>
      </c>
      <c r="R1006">
        <v>150727.51745209884</v>
      </c>
    </row>
    <row r="1007" spans="1:18" x14ac:dyDescent="0.25">
      <c r="A1007">
        <v>9</v>
      </c>
      <c r="B1007">
        <v>9109</v>
      </c>
      <c r="C1007" t="s">
        <v>762</v>
      </c>
      <c r="D1007" t="s">
        <v>1601</v>
      </c>
      <c r="E1007">
        <v>5</v>
      </c>
      <c r="F1007" t="s">
        <v>13856</v>
      </c>
      <c r="G1007">
        <v>2</v>
      </c>
      <c r="H1007" t="s">
        <v>13768</v>
      </c>
      <c r="I1007">
        <v>3</v>
      </c>
      <c r="J1007" t="s">
        <v>13804</v>
      </c>
      <c r="K1007" t="s">
        <v>13853</v>
      </c>
      <c r="L1007">
        <v>270107</v>
      </c>
      <c r="M1007" t="s">
        <v>13588</v>
      </c>
      <c r="N1007">
        <v>270107005</v>
      </c>
      <c r="O1007" t="s">
        <v>13608</v>
      </c>
      <c r="P1007">
        <v>0</v>
      </c>
      <c r="Q1007">
        <v>19597.318919516281</v>
      </c>
      <c r="R1007">
        <v>143075.77376946076</v>
      </c>
    </row>
    <row r="1008" spans="1:18" x14ac:dyDescent="0.25">
      <c r="A1008">
        <v>9</v>
      </c>
      <c r="B1008">
        <v>9109</v>
      </c>
      <c r="C1008" t="s">
        <v>762</v>
      </c>
      <c r="D1008" t="s">
        <v>1601</v>
      </c>
      <c r="E1008">
        <v>5</v>
      </c>
      <c r="F1008" t="s">
        <v>13856</v>
      </c>
      <c r="G1008">
        <v>2</v>
      </c>
      <c r="H1008" t="s">
        <v>13768</v>
      </c>
      <c r="I1008">
        <v>3</v>
      </c>
      <c r="J1008" t="s">
        <v>13804</v>
      </c>
      <c r="K1008" t="s">
        <v>13857</v>
      </c>
      <c r="L1008">
        <v>270107</v>
      </c>
      <c r="M1008" t="s">
        <v>13588</v>
      </c>
      <c r="N1008">
        <v>270107005</v>
      </c>
      <c r="O1008" t="s">
        <v>13608</v>
      </c>
      <c r="P1008">
        <v>0</v>
      </c>
      <c r="Q1008">
        <v>0</v>
      </c>
      <c r="R1008">
        <v>7651.7436826380745</v>
      </c>
    </row>
    <row r="1009" spans="1:18" x14ac:dyDescent="0.25">
      <c r="A1009">
        <v>9</v>
      </c>
      <c r="B1009">
        <v>9111</v>
      </c>
      <c r="C1009" t="s">
        <v>762</v>
      </c>
      <c r="D1009" t="s">
        <v>1607</v>
      </c>
      <c r="E1009">
        <v>1</v>
      </c>
      <c r="F1009" t="s">
        <v>13850</v>
      </c>
      <c r="G1009">
        <v>1</v>
      </c>
      <c r="H1009" t="s">
        <v>8278</v>
      </c>
      <c r="I1009">
        <v>1</v>
      </c>
      <c r="J1009" t="s">
        <v>13799</v>
      </c>
      <c r="K1009" t="s">
        <v>13851</v>
      </c>
      <c r="L1009">
        <v>270107</v>
      </c>
      <c r="M1009" t="s">
        <v>13588</v>
      </c>
      <c r="N1009">
        <v>270107006</v>
      </c>
      <c r="O1009" t="s">
        <v>13613</v>
      </c>
      <c r="P1009">
        <v>28905.587201551327</v>
      </c>
      <c r="Q1009">
        <v>0</v>
      </c>
      <c r="R1009">
        <v>58228.81599333835</v>
      </c>
    </row>
    <row r="1010" spans="1:18" x14ac:dyDescent="0.25">
      <c r="A1010">
        <v>9</v>
      </c>
      <c r="B1010">
        <v>9111</v>
      </c>
      <c r="C1010" t="s">
        <v>762</v>
      </c>
      <c r="D1010" t="s">
        <v>1607</v>
      </c>
      <c r="E1010">
        <v>1</v>
      </c>
      <c r="F1010" t="s">
        <v>13850</v>
      </c>
      <c r="G1010">
        <v>1</v>
      </c>
      <c r="H1010" t="s">
        <v>8278</v>
      </c>
      <c r="I1010">
        <v>1</v>
      </c>
      <c r="J1010" t="s">
        <v>13799</v>
      </c>
      <c r="K1010" t="s">
        <v>13852</v>
      </c>
      <c r="L1010">
        <v>270107</v>
      </c>
      <c r="M1010" t="s">
        <v>13588</v>
      </c>
      <c r="N1010">
        <v>270107006</v>
      </c>
      <c r="O1010" t="s">
        <v>13613</v>
      </c>
      <c r="P1010">
        <v>7792.9947885104839</v>
      </c>
      <c r="Q1010">
        <v>0</v>
      </c>
      <c r="R1010">
        <v>0</v>
      </c>
    </row>
    <row r="1011" spans="1:18" x14ac:dyDescent="0.25">
      <c r="A1011">
        <v>9</v>
      </c>
      <c r="B1011">
        <v>9111</v>
      </c>
      <c r="C1011" t="s">
        <v>762</v>
      </c>
      <c r="D1011" t="s">
        <v>1607</v>
      </c>
      <c r="E1011">
        <v>1</v>
      </c>
      <c r="F1011" t="s">
        <v>13850</v>
      </c>
      <c r="G1011">
        <v>2</v>
      </c>
      <c r="H1011" t="s">
        <v>13768</v>
      </c>
      <c r="I1011">
        <v>1</v>
      </c>
      <c r="J1011" t="s">
        <v>13799</v>
      </c>
      <c r="K1011" t="s">
        <v>13853</v>
      </c>
      <c r="L1011">
        <v>270107</v>
      </c>
      <c r="M1011" t="s">
        <v>13588</v>
      </c>
      <c r="N1011">
        <v>270107006</v>
      </c>
      <c r="O1011" t="s">
        <v>13613</v>
      </c>
      <c r="P1011">
        <v>27705.732638468064</v>
      </c>
      <c r="Q1011">
        <v>0</v>
      </c>
      <c r="R1011">
        <v>54634.324083392683</v>
      </c>
    </row>
    <row r="1012" spans="1:18" x14ac:dyDescent="0.25">
      <c r="A1012">
        <v>9</v>
      </c>
      <c r="B1012">
        <v>9111</v>
      </c>
      <c r="C1012" t="s">
        <v>762</v>
      </c>
      <c r="D1012" t="s">
        <v>1607</v>
      </c>
      <c r="E1012">
        <v>1</v>
      </c>
      <c r="F1012" t="s">
        <v>13850</v>
      </c>
      <c r="G1012">
        <v>2</v>
      </c>
      <c r="H1012" t="s">
        <v>13768</v>
      </c>
      <c r="I1012">
        <v>1</v>
      </c>
      <c r="J1012" t="s">
        <v>13799</v>
      </c>
      <c r="K1012" t="s">
        <v>13857</v>
      </c>
      <c r="L1012">
        <v>270107</v>
      </c>
      <c r="M1012" t="s">
        <v>13588</v>
      </c>
      <c r="N1012">
        <v>270107006</v>
      </c>
      <c r="O1012" t="s">
        <v>13613</v>
      </c>
      <c r="P1012">
        <v>8992.8493515937462</v>
      </c>
      <c r="Q1012">
        <v>0</v>
      </c>
      <c r="R1012">
        <v>3594.4919099456642</v>
      </c>
    </row>
    <row r="1013" spans="1:18" x14ac:dyDescent="0.25">
      <c r="A1013">
        <v>9</v>
      </c>
      <c r="B1013">
        <v>9111</v>
      </c>
      <c r="C1013" t="s">
        <v>762</v>
      </c>
      <c r="D1013" t="s">
        <v>1607</v>
      </c>
      <c r="E1013">
        <v>2</v>
      </c>
      <c r="F1013" t="s">
        <v>13854</v>
      </c>
      <c r="G1013">
        <v>1</v>
      </c>
      <c r="H1013" t="s">
        <v>8278</v>
      </c>
      <c r="I1013">
        <v>1</v>
      </c>
      <c r="J1013" t="s">
        <v>13799</v>
      </c>
      <c r="K1013" t="s">
        <v>13851</v>
      </c>
      <c r="L1013">
        <v>270107</v>
      </c>
      <c r="M1013" t="s">
        <v>13588</v>
      </c>
      <c r="N1013">
        <v>270107006</v>
      </c>
      <c r="O1013" t="s">
        <v>13613</v>
      </c>
      <c r="P1013">
        <v>33129.317658465639</v>
      </c>
      <c r="Q1013">
        <v>0</v>
      </c>
      <c r="R1013">
        <v>58228.81599333835</v>
      </c>
    </row>
    <row r="1014" spans="1:18" x14ac:dyDescent="0.25">
      <c r="A1014">
        <v>9</v>
      </c>
      <c r="B1014">
        <v>9111</v>
      </c>
      <c r="C1014" t="s">
        <v>762</v>
      </c>
      <c r="D1014" t="s">
        <v>1607</v>
      </c>
      <c r="E1014">
        <v>2</v>
      </c>
      <c r="F1014" t="s">
        <v>13854</v>
      </c>
      <c r="G1014">
        <v>1</v>
      </c>
      <c r="H1014" t="s">
        <v>8278</v>
      </c>
      <c r="I1014">
        <v>1</v>
      </c>
      <c r="J1014" t="s">
        <v>13799</v>
      </c>
      <c r="K1014" t="s">
        <v>13852</v>
      </c>
      <c r="L1014">
        <v>270107</v>
      </c>
      <c r="M1014" t="s">
        <v>13588</v>
      </c>
      <c r="N1014">
        <v>270107006</v>
      </c>
      <c r="O1014" t="s">
        <v>13613</v>
      </c>
      <c r="P1014">
        <v>3569.26433159617</v>
      </c>
      <c r="Q1014">
        <v>0</v>
      </c>
      <c r="R1014">
        <v>0</v>
      </c>
    </row>
    <row r="1015" spans="1:18" x14ac:dyDescent="0.25">
      <c r="A1015">
        <v>9</v>
      </c>
      <c r="B1015">
        <v>9111</v>
      </c>
      <c r="C1015" t="s">
        <v>762</v>
      </c>
      <c r="D1015" t="s">
        <v>1607</v>
      </c>
      <c r="E1015">
        <v>3</v>
      </c>
      <c r="F1015" t="s">
        <v>13855</v>
      </c>
      <c r="G1015">
        <v>1</v>
      </c>
      <c r="H1015" t="s">
        <v>8278</v>
      </c>
      <c r="I1015">
        <v>1</v>
      </c>
      <c r="J1015" t="s">
        <v>13799</v>
      </c>
      <c r="K1015" t="s">
        <v>13851</v>
      </c>
      <c r="L1015">
        <v>270107</v>
      </c>
      <c r="M1015" t="s">
        <v>13588</v>
      </c>
      <c r="N1015">
        <v>270107006</v>
      </c>
      <c r="O1015" t="s">
        <v>13613</v>
      </c>
      <c r="P1015">
        <v>28905.587201551327</v>
      </c>
      <c r="Q1015">
        <v>0</v>
      </c>
      <c r="R1015">
        <v>58228.81599333835</v>
      </c>
    </row>
    <row r="1016" spans="1:18" x14ac:dyDescent="0.25">
      <c r="A1016">
        <v>9</v>
      </c>
      <c r="B1016">
        <v>9111</v>
      </c>
      <c r="C1016" t="s">
        <v>762</v>
      </c>
      <c r="D1016" t="s">
        <v>1607</v>
      </c>
      <c r="E1016">
        <v>3</v>
      </c>
      <c r="F1016" t="s">
        <v>13855</v>
      </c>
      <c r="G1016">
        <v>1</v>
      </c>
      <c r="H1016" t="s">
        <v>8278</v>
      </c>
      <c r="I1016">
        <v>1</v>
      </c>
      <c r="J1016" t="s">
        <v>13799</v>
      </c>
      <c r="K1016" t="s">
        <v>13852</v>
      </c>
      <c r="L1016">
        <v>270107</v>
      </c>
      <c r="M1016" t="s">
        <v>13588</v>
      </c>
      <c r="N1016">
        <v>270107006</v>
      </c>
      <c r="O1016" t="s">
        <v>13613</v>
      </c>
      <c r="P1016">
        <v>7792.9947885104839</v>
      </c>
      <c r="Q1016">
        <v>0</v>
      </c>
      <c r="R1016">
        <v>0</v>
      </c>
    </row>
    <row r="1017" spans="1:18" x14ac:dyDescent="0.25">
      <c r="A1017">
        <v>9</v>
      </c>
      <c r="B1017">
        <v>9111</v>
      </c>
      <c r="C1017" t="s">
        <v>762</v>
      </c>
      <c r="D1017" t="s">
        <v>1607</v>
      </c>
      <c r="E1017">
        <v>5</v>
      </c>
      <c r="F1017" t="s">
        <v>13856</v>
      </c>
      <c r="G1017">
        <v>2</v>
      </c>
      <c r="H1017" t="s">
        <v>13768</v>
      </c>
      <c r="I1017">
        <v>3</v>
      </c>
      <c r="J1017" t="s">
        <v>13804</v>
      </c>
      <c r="K1017" t="s">
        <v>13853</v>
      </c>
      <c r="L1017">
        <v>270107</v>
      </c>
      <c r="M1017" t="s">
        <v>13588</v>
      </c>
      <c r="N1017">
        <v>270107005</v>
      </c>
      <c r="O1017" t="s">
        <v>13608</v>
      </c>
      <c r="P1017">
        <v>26136.225912010665</v>
      </c>
      <c r="Q1017">
        <v>0</v>
      </c>
      <c r="R1017">
        <v>56225.815264268145</v>
      </c>
    </row>
    <row r="1018" spans="1:18" x14ac:dyDescent="0.25">
      <c r="A1018">
        <v>9</v>
      </c>
      <c r="B1018">
        <v>9111</v>
      </c>
      <c r="C1018" t="s">
        <v>762</v>
      </c>
      <c r="D1018" t="s">
        <v>1607</v>
      </c>
      <c r="E1018">
        <v>5</v>
      </c>
      <c r="F1018" t="s">
        <v>13856</v>
      </c>
      <c r="G1018">
        <v>2</v>
      </c>
      <c r="H1018" t="s">
        <v>13768</v>
      </c>
      <c r="I1018">
        <v>3</v>
      </c>
      <c r="J1018" t="s">
        <v>13804</v>
      </c>
      <c r="K1018" t="s">
        <v>13857</v>
      </c>
      <c r="L1018">
        <v>270107</v>
      </c>
      <c r="M1018" t="s">
        <v>13588</v>
      </c>
      <c r="N1018">
        <v>270107005</v>
      </c>
      <c r="O1018" t="s">
        <v>13608</v>
      </c>
      <c r="P1018">
        <v>6811.295600533269</v>
      </c>
      <c r="Q1018">
        <v>0</v>
      </c>
      <c r="R1018">
        <v>2003.0007290701965</v>
      </c>
    </row>
    <row r="1019" spans="1:18" x14ac:dyDescent="0.25">
      <c r="A1019">
        <v>9</v>
      </c>
      <c r="B1019">
        <v>9112</v>
      </c>
      <c r="C1019" t="s">
        <v>762</v>
      </c>
      <c r="D1019" t="s">
        <v>1610</v>
      </c>
      <c r="E1019">
        <v>1</v>
      </c>
      <c r="F1019" t="s">
        <v>13850</v>
      </c>
      <c r="G1019">
        <v>1</v>
      </c>
      <c r="H1019" t="s">
        <v>8278</v>
      </c>
      <c r="I1019">
        <v>1</v>
      </c>
      <c r="J1019" t="s">
        <v>13799</v>
      </c>
      <c r="K1019" t="s">
        <v>13851</v>
      </c>
      <c r="L1019">
        <v>270107</v>
      </c>
      <c r="M1019" t="s">
        <v>13588</v>
      </c>
      <c r="N1019">
        <v>270107006</v>
      </c>
      <c r="O1019" t="s">
        <v>13613</v>
      </c>
      <c r="P1019">
        <v>31358.354481100574</v>
      </c>
      <c r="Q1019">
        <v>17593.272785147255</v>
      </c>
      <c r="R1019">
        <v>49081.801436016351</v>
      </c>
    </row>
    <row r="1020" spans="1:18" x14ac:dyDescent="0.25">
      <c r="A1020">
        <v>9</v>
      </c>
      <c r="B1020">
        <v>9112</v>
      </c>
      <c r="C1020" t="s">
        <v>762</v>
      </c>
      <c r="D1020" t="s">
        <v>1610</v>
      </c>
      <c r="E1020">
        <v>1</v>
      </c>
      <c r="F1020" t="s">
        <v>13850</v>
      </c>
      <c r="G1020">
        <v>1</v>
      </c>
      <c r="H1020" t="s">
        <v>8278</v>
      </c>
      <c r="I1020">
        <v>1</v>
      </c>
      <c r="J1020" t="s">
        <v>13799</v>
      </c>
      <c r="K1020" t="s">
        <v>13852</v>
      </c>
      <c r="L1020">
        <v>270107</v>
      </c>
      <c r="M1020" t="s">
        <v>13588</v>
      </c>
      <c r="N1020">
        <v>270107006</v>
      </c>
      <c r="O1020" t="s">
        <v>13613</v>
      </c>
      <c r="P1020">
        <v>363.29638039268065</v>
      </c>
      <c r="Q1020">
        <v>3708.546423956087</v>
      </c>
      <c r="R1020">
        <v>1475.8812615955471</v>
      </c>
    </row>
    <row r="1021" spans="1:18" x14ac:dyDescent="0.25">
      <c r="A1021">
        <v>9</v>
      </c>
      <c r="B1021">
        <v>9112</v>
      </c>
      <c r="C1021" t="s">
        <v>762</v>
      </c>
      <c r="D1021" t="s">
        <v>1610</v>
      </c>
      <c r="E1021">
        <v>1</v>
      </c>
      <c r="F1021" t="s">
        <v>13850</v>
      </c>
      <c r="G1021">
        <v>2</v>
      </c>
      <c r="H1021" t="s">
        <v>13768</v>
      </c>
      <c r="I1021">
        <v>1</v>
      </c>
      <c r="J1021" t="s">
        <v>13799</v>
      </c>
      <c r="K1021" t="s">
        <v>13853</v>
      </c>
      <c r="L1021">
        <v>270107</v>
      </c>
      <c r="M1021" t="s">
        <v>13588</v>
      </c>
      <c r="N1021">
        <v>270107006</v>
      </c>
      <c r="O1021" t="s">
        <v>13613</v>
      </c>
      <c r="P1021">
        <v>28083.344463737143</v>
      </c>
      <c r="Q1021">
        <v>17593.272785147255</v>
      </c>
      <c r="R1021">
        <v>43724.503198539547</v>
      </c>
    </row>
    <row r="1022" spans="1:18" x14ac:dyDescent="0.25">
      <c r="A1022">
        <v>9</v>
      </c>
      <c r="B1022">
        <v>9112</v>
      </c>
      <c r="C1022" t="s">
        <v>762</v>
      </c>
      <c r="D1022" t="s">
        <v>1610</v>
      </c>
      <c r="E1022">
        <v>1</v>
      </c>
      <c r="F1022" t="s">
        <v>13850</v>
      </c>
      <c r="G1022">
        <v>2</v>
      </c>
      <c r="H1022" t="s">
        <v>13768</v>
      </c>
      <c r="I1022">
        <v>1</v>
      </c>
      <c r="J1022" t="s">
        <v>13799</v>
      </c>
      <c r="K1022" t="s">
        <v>13857</v>
      </c>
      <c r="L1022">
        <v>270107</v>
      </c>
      <c r="M1022" t="s">
        <v>13588</v>
      </c>
      <c r="N1022">
        <v>270107006</v>
      </c>
      <c r="O1022" t="s">
        <v>13613</v>
      </c>
      <c r="P1022">
        <v>3638.3063977561105</v>
      </c>
      <c r="Q1022">
        <v>3708.546423956087</v>
      </c>
      <c r="R1022">
        <v>5357.2982374768089</v>
      </c>
    </row>
    <row r="1023" spans="1:18" x14ac:dyDescent="0.25">
      <c r="A1023">
        <v>9</v>
      </c>
      <c r="B1023">
        <v>9112</v>
      </c>
      <c r="C1023" t="s">
        <v>762</v>
      </c>
      <c r="D1023" t="s">
        <v>1610</v>
      </c>
      <c r="E1023">
        <v>2</v>
      </c>
      <c r="F1023" t="s">
        <v>13854</v>
      </c>
      <c r="G1023">
        <v>1</v>
      </c>
      <c r="H1023" t="s">
        <v>8278</v>
      </c>
      <c r="I1023">
        <v>1</v>
      </c>
      <c r="J1023" t="s">
        <v>13799</v>
      </c>
      <c r="K1023" t="s">
        <v>13851</v>
      </c>
      <c r="L1023">
        <v>270107</v>
      </c>
      <c r="M1023" t="s">
        <v>13588</v>
      </c>
      <c r="N1023">
        <v>270107006</v>
      </c>
      <c r="O1023" t="s">
        <v>13613</v>
      </c>
      <c r="P1023">
        <v>31721.650861493254</v>
      </c>
      <c r="Q1023">
        <v>19855.041775978574</v>
      </c>
      <c r="R1023">
        <v>49081.801436016351</v>
      </c>
    </row>
    <row r="1024" spans="1:18" x14ac:dyDescent="0.25">
      <c r="A1024">
        <v>9</v>
      </c>
      <c r="B1024">
        <v>9112</v>
      </c>
      <c r="C1024" t="s">
        <v>762</v>
      </c>
      <c r="D1024" t="s">
        <v>1610</v>
      </c>
      <c r="E1024">
        <v>2</v>
      </c>
      <c r="F1024" t="s">
        <v>13854</v>
      </c>
      <c r="G1024">
        <v>1</v>
      </c>
      <c r="H1024" t="s">
        <v>8278</v>
      </c>
      <c r="I1024">
        <v>1</v>
      </c>
      <c r="J1024" t="s">
        <v>13799</v>
      </c>
      <c r="K1024" t="s">
        <v>13852</v>
      </c>
      <c r="L1024">
        <v>270107</v>
      </c>
      <c r="M1024" t="s">
        <v>13588</v>
      </c>
      <c r="N1024">
        <v>270107006</v>
      </c>
      <c r="O1024" t="s">
        <v>13613</v>
      </c>
      <c r="P1024">
        <v>0</v>
      </c>
      <c r="Q1024">
        <v>1446.7774331247656</v>
      </c>
      <c r="R1024">
        <v>1475.8812615955471</v>
      </c>
    </row>
    <row r="1025" spans="1:18" x14ac:dyDescent="0.25">
      <c r="A1025">
        <v>9</v>
      </c>
      <c r="B1025">
        <v>9112</v>
      </c>
      <c r="C1025" t="s">
        <v>762</v>
      </c>
      <c r="D1025" t="s">
        <v>1610</v>
      </c>
      <c r="E1025">
        <v>3</v>
      </c>
      <c r="F1025" t="s">
        <v>13855</v>
      </c>
      <c r="G1025">
        <v>1</v>
      </c>
      <c r="H1025" t="s">
        <v>8278</v>
      </c>
      <c r="I1025">
        <v>1</v>
      </c>
      <c r="J1025" t="s">
        <v>13799</v>
      </c>
      <c r="K1025" t="s">
        <v>13851</v>
      </c>
      <c r="L1025">
        <v>270107</v>
      </c>
      <c r="M1025" t="s">
        <v>13588</v>
      </c>
      <c r="N1025">
        <v>270107006</v>
      </c>
      <c r="O1025" t="s">
        <v>13613</v>
      </c>
      <c r="P1025">
        <v>31358.354481100574</v>
      </c>
      <c r="Q1025">
        <v>19040.050218272019</v>
      </c>
      <c r="R1025">
        <v>49081.801436016351</v>
      </c>
    </row>
    <row r="1026" spans="1:18" x14ac:dyDescent="0.25">
      <c r="A1026">
        <v>9</v>
      </c>
      <c r="B1026">
        <v>9112</v>
      </c>
      <c r="C1026" t="s">
        <v>762</v>
      </c>
      <c r="D1026" t="s">
        <v>1610</v>
      </c>
      <c r="E1026">
        <v>3</v>
      </c>
      <c r="F1026" t="s">
        <v>13855</v>
      </c>
      <c r="G1026">
        <v>1</v>
      </c>
      <c r="H1026" t="s">
        <v>8278</v>
      </c>
      <c r="I1026">
        <v>1</v>
      </c>
      <c r="J1026" t="s">
        <v>13799</v>
      </c>
      <c r="K1026" t="s">
        <v>13852</v>
      </c>
      <c r="L1026">
        <v>270107</v>
      </c>
      <c r="M1026" t="s">
        <v>13588</v>
      </c>
      <c r="N1026">
        <v>270107006</v>
      </c>
      <c r="O1026" t="s">
        <v>13613</v>
      </c>
      <c r="P1026">
        <v>363.29638039268065</v>
      </c>
      <c r="Q1026">
        <v>2261.7689908313209</v>
      </c>
      <c r="R1026">
        <v>1475.8812615955471</v>
      </c>
    </row>
    <row r="1027" spans="1:18" x14ac:dyDescent="0.25">
      <c r="A1027">
        <v>9</v>
      </c>
      <c r="B1027">
        <v>9112</v>
      </c>
      <c r="C1027" t="s">
        <v>762</v>
      </c>
      <c r="D1027" t="s">
        <v>1610</v>
      </c>
      <c r="E1027">
        <v>5</v>
      </c>
      <c r="F1027" t="s">
        <v>13856</v>
      </c>
      <c r="G1027">
        <v>2</v>
      </c>
      <c r="H1027" t="s">
        <v>13768</v>
      </c>
      <c r="I1027">
        <v>3</v>
      </c>
      <c r="J1027" t="s">
        <v>13804</v>
      </c>
      <c r="K1027" t="s">
        <v>13853</v>
      </c>
      <c r="L1027">
        <v>270107</v>
      </c>
      <c r="M1027" t="s">
        <v>13588</v>
      </c>
      <c r="N1027">
        <v>270107005</v>
      </c>
      <c r="O1027" t="s">
        <v>13608</v>
      </c>
      <c r="P1027">
        <v>18357.152397488982</v>
      </c>
      <c r="Q1027">
        <v>15820.153026490061</v>
      </c>
      <c r="R1027">
        <v>36197.5725326338</v>
      </c>
    </row>
    <row r="1028" spans="1:18" x14ac:dyDescent="0.25">
      <c r="A1028">
        <v>9</v>
      </c>
      <c r="B1028">
        <v>9112</v>
      </c>
      <c r="C1028" t="s">
        <v>762</v>
      </c>
      <c r="D1028" t="s">
        <v>1610</v>
      </c>
      <c r="E1028">
        <v>5</v>
      </c>
      <c r="F1028" t="s">
        <v>13856</v>
      </c>
      <c r="G1028">
        <v>2</v>
      </c>
      <c r="H1028" t="s">
        <v>13768</v>
      </c>
      <c r="I1028">
        <v>3</v>
      </c>
      <c r="J1028" t="s">
        <v>13804</v>
      </c>
      <c r="K1028" t="s">
        <v>13857</v>
      </c>
      <c r="L1028">
        <v>270107</v>
      </c>
      <c r="M1028" t="s">
        <v>13588</v>
      </c>
      <c r="N1028">
        <v>270107005</v>
      </c>
      <c r="O1028" t="s">
        <v>13608</v>
      </c>
      <c r="P1028">
        <v>1092.5604380926941</v>
      </c>
      <c r="Q1028">
        <v>0</v>
      </c>
      <c r="R1028">
        <v>13537.68760372058</v>
      </c>
    </row>
    <row r="1029" spans="1:18" x14ac:dyDescent="0.25">
      <c r="A1029">
        <v>9</v>
      </c>
      <c r="B1029">
        <v>9113</v>
      </c>
      <c r="C1029" t="s">
        <v>762</v>
      </c>
      <c r="D1029" t="s">
        <v>1613</v>
      </c>
      <c r="E1029">
        <v>1</v>
      </c>
      <c r="F1029" t="s">
        <v>13850</v>
      </c>
      <c r="G1029">
        <v>1</v>
      </c>
      <c r="H1029" t="s">
        <v>8278</v>
      </c>
      <c r="I1029">
        <v>1</v>
      </c>
      <c r="J1029" t="s">
        <v>13799</v>
      </c>
      <c r="K1029" t="s">
        <v>13851</v>
      </c>
      <c r="L1029">
        <v>270107</v>
      </c>
      <c r="M1029" t="s">
        <v>13588</v>
      </c>
      <c r="N1029">
        <v>270107006</v>
      </c>
      <c r="O1029" t="s">
        <v>13613</v>
      </c>
      <c r="P1029">
        <v>0</v>
      </c>
      <c r="Q1029">
        <v>0</v>
      </c>
      <c r="R1029">
        <v>84262.838801437043</v>
      </c>
    </row>
    <row r="1030" spans="1:18" x14ac:dyDescent="0.25">
      <c r="A1030">
        <v>9</v>
      </c>
      <c r="B1030">
        <v>9113</v>
      </c>
      <c r="C1030" t="s">
        <v>762</v>
      </c>
      <c r="D1030" t="s">
        <v>1613</v>
      </c>
      <c r="E1030">
        <v>1</v>
      </c>
      <c r="F1030" t="s">
        <v>13850</v>
      </c>
      <c r="G1030">
        <v>2</v>
      </c>
      <c r="H1030" t="s">
        <v>13768</v>
      </c>
      <c r="I1030">
        <v>1</v>
      </c>
      <c r="J1030" t="s">
        <v>13799</v>
      </c>
      <c r="K1030" t="s">
        <v>13853</v>
      </c>
      <c r="L1030">
        <v>270107</v>
      </c>
      <c r="M1030" t="s">
        <v>13588</v>
      </c>
      <c r="N1030">
        <v>270107006</v>
      </c>
      <c r="O1030" t="s">
        <v>13613</v>
      </c>
      <c r="P1030">
        <v>0</v>
      </c>
      <c r="Q1030">
        <v>0</v>
      </c>
      <c r="R1030">
        <v>84262.838801437043</v>
      </c>
    </row>
    <row r="1031" spans="1:18" x14ac:dyDescent="0.25">
      <c r="A1031">
        <v>9</v>
      </c>
      <c r="B1031">
        <v>9113</v>
      </c>
      <c r="C1031" t="s">
        <v>762</v>
      </c>
      <c r="D1031" t="s">
        <v>1613</v>
      </c>
      <c r="E1031">
        <v>2</v>
      </c>
      <c r="F1031" t="s">
        <v>13854</v>
      </c>
      <c r="G1031">
        <v>1</v>
      </c>
      <c r="H1031" t="s">
        <v>8278</v>
      </c>
      <c r="I1031">
        <v>1</v>
      </c>
      <c r="J1031" t="s">
        <v>13799</v>
      </c>
      <c r="K1031" t="s">
        <v>13851</v>
      </c>
      <c r="L1031">
        <v>270107</v>
      </c>
      <c r="M1031" t="s">
        <v>13588</v>
      </c>
      <c r="N1031">
        <v>270107006</v>
      </c>
      <c r="O1031" t="s">
        <v>13613</v>
      </c>
      <c r="P1031">
        <v>0</v>
      </c>
      <c r="Q1031">
        <v>0</v>
      </c>
      <c r="R1031">
        <v>84262.838801437043</v>
      </c>
    </row>
    <row r="1032" spans="1:18" x14ac:dyDescent="0.25">
      <c r="A1032">
        <v>9</v>
      </c>
      <c r="B1032">
        <v>9113</v>
      </c>
      <c r="C1032" t="s">
        <v>762</v>
      </c>
      <c r="D1032" t="s">
        <v>1613</v>
      </c>
      <c r="E1032">
        <v>3</v>
      </c>
      <c r="F1032" t="s">
        <v>13855</v>
      </c>
      <c r="G1032">
        <v>1</v>
      </c>
      <c r="H1032" t="s">
        <v>8278</v>
      </c>
      <c r="I1032">
        <v>1</v>
      </c>
      <c r="J1032" t="s">
        <v>13799</v>
      </c>
      <c r="K1032" t="s">
        <v>13851</v>
      </c>
      <c r="L1032">
        <v>270107</v>
      </c>
      <c r="M1032" t="s">
        <v>13588</v>
      </c>
      <c r="N1032">
        <v>270107006</v>
      </c>
      <c r="O1032" t="s">
        <v>13613</v>
      </c>
      <c r="P1032">
        <v>0</v>
      </c>
      <c r="Q1032">
        <v>0</v>
      </c>
      <c r="R1032">
        <v>84262.838801437043</v>
      </c>
    </row>
    <row r="1033" spans="1:18" x14ac:dyDescent="0.25">
      <c r="A1033">
        <v>9</v>
      </c>
      <c r="B1033">
        <v>9113</v>
      </c>
      <c r="C1033" t="s">
        <v>762</v>
      </c>
      <c r="D1033" t="s">
        <v>1613</v>
      </c>
      <c r="E1033">
        <v>5</v>
      </c>
      <c r="F1033" t="s">
        <v>13856</v>
      </c>
      <c r="G1033">
        <v>2</v>
      </c>
      <c r="H1033" t="s">
        <v>13768</v>
      </c>
      <c r="I1033">
        <v>3</v>
      </c>
      <c r="J1033" t="s">
        <v>13804</v>
      </c>
      <c r="K1033" t="s">
        <v>13853</v>
      </c>
      <c r="L1033">
        <v>270107</v>
      </c>
      <c r="M1033" t="s">
        <v>13588</v>
      </c>
      <c r="N1033">
        <v>270107005</v>
      </c>
      <c r="O1033" t="s">
        <v>13608</v>
      </c>
      <c r="P1033">
        <v>0</v>
      </c>
      <c r="Q1033">
        <v>0</v>
      </c>
      <c r="R1033">
        <v>84262.838801437043</v>
      </c>
    </row>
    <row r="1034" spans="1:18" x14ac:dyDescent="0.25">
      <c r="A1034">
        <v>9</v>
      </c>
      <c r="B1034">
        <v>9115</v>
      </c>
      <c r="C1034" t="s">
        <v>762</v>
      </c>
      <c r="D1034" t="s">
        <v>1619</v>
      </c>
      <c r="E1034">
        <v>1</v>
      </c>
      <c r="F1034" t="s">
        <v>13850</v>
      </c>
      <c r="G1034">
        <v>1</v>
      </c>
      <c r="H1034" t="s">
        <v>8278</v>
      </c>
      <c r="I1034">
        <v>1</v>
      </c>
      <c r="J1034" t="s">
        <v>13799</v>
      </c>
      <c r="K1034" t="s">
        <v>13851</v>
      </c>
      <c r="L1034">
        <v>270107</v>
      </c>
      <c r="M1034" t="s">
        <v>13588</v>
      </c>
      <c r="N1034">
        <v>270107006</v>
      </c>
      <c r="O1034" t="s">
        <v>13613</v>
      </c>
      <c r="P1034">
        <v>0</v>
      </c>
      <c r="Q1034">
        <v>108653.10201345886</v>
      </c>
      <c r="R1034">
        <v>58443.297399160656</v>
      </c>
    </row>
    <row r="1035" spans="1:18" x14ac:dyDescent="0.25">
      <c r="A1035">
        <v>9</v>
      </c>
      <c r="B1035">
        <v>9115</v>
      </c>
      <c r="C1035" t="s">
        <v>762</v>
      </c>
      <c r="D1035" t="s">
        <v>1619</v>
      </c>
      <c r="E1035">
        <v>1</v>
      </c>
      <c r="F1035" t="s">
        <v>13850</v>
      </c>
      <c r="G1035">
        <v>1</v>
      </c>
      <c r="H1035" t="s">
        <v>8278</v>
      </c>
      <c r="I1035">
        <v>1</v>
      </c>
      <c r="J1035" t="s">
        <v>13799</v>
      </c>
      <c r="K1035" t="s">
        <v>13852</v>
      </c>
      <c r="L1035">
        <v>270107</v>
      </c>
      <c r="M1035" t="s">
        <v>13588</v>
      </c>
      <c r="N1035">
        <v>270107006</v>
      </c>
      <c r="O1035" t="s">
        <v>13613</v>
      </c>
      <c r="P1035">
        <v>0</v>
      </c>
      <c r="Q1035">
        <v>0</v>
      </c>
      <c r="R1035">
        <v>14264.169333186217</v>
      </c>
    </row>
    <row r="1036" spans="1:18" x14ac:dyDescent="0.25">
      <c r="A1036">
        <v>9</v>
      </c>
      <c r="B1036">
        <v>9115</v>
      </c>
      <c r="C1036" t="s">
        <v>762</v>
      </c>
      <c r="D1036" t="s">
        <v>1619</v>
      </c>
      <c r="E1036">
        <v>1</v>
      </c>
      <c r="F1036" t="s">
        <v>13850</v>
      </c>
      <c r="G1036">
        <v>2</v>
      </c>
      <c r="H1036" t="s">
        <v>13768</v>
      </c>
      <c r="I1036">
        <v>1</v>
      </c>
      <c r="J1036" t="s">
        <v>13799</v>
      </c>
      <c r="K1036" t="s">
        <v>13853</v>
      </c>
      <c r="L1036">
        <v>270107</v>
      </c>
      <c r="M1036" t="s">
        <v>13588</v>
      </c>
      <c r="N1036">
        <v>270107006</v>
      </c>
      <c r="O1036" t="s">
        <v>13613</v>
      </c>
      <c r="P1036">
        <v>0</v>
      </c>
      <c r="Q1036">
        <v>96380.805673291747</v>
      </c>
      <c r="R1036">
        <v>32128.774179307311</v>
      </c>
    </row>
    <row r="1037" spans="1:18" x14ac:dyDescent="0.25">
      <c r="A1037">
        <v>9</v>
      </c>
      <c r="B1037">
        <v>9115</v>
      </c>
      <c r="C1037" t="s">
        <v>762</v>
      </c>
      <c r="D1037" t="s">
        <v>1619</v>
      </c>
      <c r="E1037">
        <v>1</v>
      </c>
      <c r="F1037" t="s">
        <v>13850</v>
      </c>
      <c r="G1037">
        <v>2</v>
      </c>
      <c r="H1037" t="s">
        <v>13768</v>
      </c>
      <c r="I1037">
        <v>1</v>
      </c>
      <c r="J1037" t="s">
        <v>13799</v>
      </c>
      <c r="K1037" t="s">
        <v>13857</v>
      </c>
      <c r="L1037">
        <v>270107</v>
      </c>
      <c r="M1037" t="s">
        <v>13588</v>
      </c>
      <c r="N1037">
        <v>270107006</v>
      </c>
      <c r="O1037" t="s">
        <v>13613</v>
      </c>
      <c r="P1037">
        <v>0</v>
      </c>
      <c r="Q1037">
        <v>12272.296340167119</v>
      </c>
      <c r="R1037">
        <v>40578.692553039567</v>
      </c>
    </row>
    <row r="1038" spans="1:18" x14ac:dyDescent="0.25">
      <c r="A1038">
        <v>9</v>
      </c>
      <c r="B1038">
        <v>9115</v>
      </c>
      <c r="C1038" t="s">
        <v>762</v>
      </c>
      <c r="D1038" t="s">
        <v>1619</v>
      </c>
      <c r="E1038">
        <v>2</v>
      </c>
      <c r="F1038" t="s">
        <v>13854</v>
      </c>
      <c r="G1038">
        <v>1</v>
      </c>
      <c r="H1038" t="s">
        <v>8278</v>
      </c>
      <c r="I1038">
        <v>1</v>
      </c>
      <c r="J1038" t="s">
        <v>13799</v>
      </c>
      <c r="K1038" t="s">
        <v>13851</v>
      </c>
      <c r="L1038">
        <v>270107</v>
      </c>
      <c r="M1038" t="s">
        <v>13588</v>
      </c>
      <c r="N1038">
        <v>270107006</v>
      </c>
      <c r="O1038" t="s">
        <v>13613</v>
      </c>
      <c r="P1038">
        <v>0</v>
      </c>
      <c r="Q1038">
        <v>108653.10201345886</v>
      </c>
      <c r="R1038">
        <v>72707.466732346889</v>
      </c>
    </row>
    <row r="1039" spans="1:18" x14ac:dyDescent="0.25">
      <c r="A1039">
        <v>9</v>
      </c>
      <c r="B1039">
        <v>9115</v>
      </c>
      <c r="C1039" t="s">
        <v>762</v>
      </c>
      <c r="D1039" t="s">
        <v>1619</v>
      </c>
      <c r="E1039">
        <v>3</v>
      </c>
      <c r="F1039" t="s">
        <v>13855</v>
      </c>
      <c r="G1039">
        <v>1</v>
      </c>
      <c r="H1039" t="s">
        <v>8278</v>
      </c>
      <c r="I1039">
        <v>1</v>
      </c>
      <c r="J1039" t="s">
        <v>13799</v>
      </c>
      <c r="K1039" t="s">
        <v>13851</v>
      </c>
      <c r="L1039">
        <v>270107</v>
      </c>
      <c r="M1039" t="s">
        <v>13588</v>
      </c>
      <c r="N1039">
        <v>270107006</v>
      </c>
      <c r="O1039" t="s">
        <v>13613</v>
      </c>
      <c r="P1039">
        <v>0</v>
      </c>
      <c r="Q1039">
        <v>108653.10201345886</v>
      </c>
      <c r="R1039">
        <v>58443.297399160656</v>
      </c>
    </row>
    <row r="1040" spans="1:18" x14ac:dyDescent="0.25">
      <c r="A1040">
        <v>9</v>
      </c>
      <c r="B1040">
        <v>9115</v>
      </c>
      <c r="C1040" t="s">
        <v>762</v>
      </c>
      <c r="D1040" t="s">
        <v>1619</v>
      </c>
      <c r="E1040">
        <v>3</v>
      </c>
      <c r="F1040" t="s">
        <v>13855</v>
      </c>
      <c r="G1040">
        <v>1</v>
      </c>
      <c r="H1040" t="s">
        <v>8278</v>
      </c>
      <c r="I1040">
        <v>1</v>
      </c>
      <c r="J1040" t="s">
        <v>13799</v>
      </c>
      <c r="K1040" t="s">
        <v>13852</v>
      </c>
      <c r="L1040">
        <v>270107</v>
      </c>
      <c r="M1040" t="s">
        <v>13588</v>
      </c>
      <c r="N1040">
        <v>270107006</v>
      </c>
      <c r="O1040" t="s">
        <v>13613</v>
      </c>
      <c r="P1040">
        <v>0</v>
      </c>
      <c r="Q1040">
        <v>0</v>
      </c>
      <c r="R1040">
        <v>14264.169333186217</v>
      </c>
    </row>
    <row r="1041" spans="1:18" x14ac:dyDescent="0.25">
      <c r="A1041">
        <v>9</v>
      </c>
      <c r="B1041">
        <v>9115</v>
      </c>
      <c r="C1041" t="s">
        <v>762</v>
      </c>
      <c r="D1041" t="s">
        <v>1619</v>
      </c>
      <c r="E1041">
        <v>5</v>
      </c>
      <c r="F1041" t="s">
        <v>13856</v>
      </c>
      <c r="G1041">
        <v>2</v>
      </c>
      <c r="H1041" t="s">
        <v>13768</v>
      </c>
      <c r="I1041">
        <v>3</v>
      </c>
      <c r="J1041" t="s">
        <v>13804</v>
      </c>
      <c r="K1041" t="s">
        <v>13853</v>
      </c>
      <c r="L1041">
        <v>270107</v>
      </c>
      <c r="M1041" t="s">
        <v>13588</v>
      </c>
      <c r="N1041">
        <v>270107005</v>
      </c>
      <c r="O1041" t="s">
        <v>13608</v>
      </c>
      <c r="P1041">
        <v>0</v>
      </c>
      <c r="Q1041">
        <v>50488.380966474506</v>
      </c>
      <c r="R1041">
        <v>58443.297399160656</v>
      </c>
    </row>
    <row r="1042" spans="1:18" x14ac:dyDescent="0.25">
      <c r="A1042">
        <v>9</v>
      </c>
      <c r="B1042">
        <v>9115</v>
      </c>
      <c r="C1042" t="s">
        <v>762</v>
      </c>
      <c r="D1042" t="s">
        <v>1619</v>
      </c>
      <c r="E1042">
        <v>5</v>
      </c>
      <c r="F1042" t="s">
        <v>13856</v>
      </c>
      <c r="G1042">
        <v>2</v>
      </c>
      <c r="H1042" t="s">
        <v>13768</v>
      </c>
      <c r="I1042">
        <v>3</v>
      </c>
      <c r="J1042" t="s">
        <v>13804</v>
      </c>
      <c r="K1042" t="s">
        <v>13857</v>
      </c>
      <c r="L1042">
        <v>270107</v>
      </c>
      <c r="M1042" t="s">
        <v>13588</v>
      </c>
      <c r="N1042">
        <v>270107005</v>
      </c>
      <c r="O1042" t="s">
        <v>13608</v>
      </c>
      <c r="P1042">
        <v>0</v>
      </c>
      <c r="Q1042">
        <v>0</v>
      </c>
      <c r="R1042">
        <v>14264.169333186217</v>
      </c>
    </row>
    <row r="1043" spans="1:18" x14ac:dyDescent="0.25">
      <c r="A1043">
        <v>9</v>
      </c>
      <c r="B1043">
        <v>9117</v>
      </c>
      <c r="C1043" t="s">
        <v>762</v>
      </c>
      <c r="D1043" t="s">
        <v>1625</v>
      </c>
      <c r="E1043">
        <v>1</v>
      </c>
      <c r="F1043" t="s">
        <v>13850</v>
      </c>
      <c r="G1043">
        <v>1</v>
      </c>
      <c r="H1043" t="s">
        <v>8278</v>
      </c>
      <c r="I1043">
        <v>1</v>
      </c>
      <c r="J1043" t="s">
        <v>13799</v>
      </c>
      <c r="K1043" t="s">
        <v>13851</v>
      </c>
      <c r="L1043">
        <v>270107</v>
      </c>
      <c r="M1043" t="s">
        <v>13588</v>
      </c>
      <c r="N1043">
        <v>270107006</v>
      </c>
      <c r="O1043" t="s">
        <v>13613</v>
      </c>
      <c r="P1043">
        <v>0</v>
      </c>
      <c r="Q1043">
        <v>96251.825853872098</v>
      </c>
      <c r="R1043">
        <v>0</v>
      </c>
    </row>
    <row r="1044" spans="1:18" x14ac:dyDescent="0.25">
      <c r="A1044">
        <v>9</v>
      </c>
      <c r="B1044">
        <v>9117</v>
      </c>
      <c r="C1044" t="s">
        <v>762</v>
      </c>
      <c r="D1044" t="s">
        <v>1625</v>
      </c>
      <c r="E1044">
        <v>1</v>
      </c>
      <c r="F1044" t="s">
        <v>13850</v>
      </c>
      <c r="G1044">
        <v>2</v>
      </c>
      <c r="H1044" t="s">
        <v>13768</v>
      </c>
      <c r="I1044">
        <v>1</v>
      </c>
      <c r="J1044" t="s">
        <v>13799</v>
      </c>
      <c r="K1044" t="s">
        <v>13853</v>
      </c>
      <c r="L1044">
        <v>270107</v>
      </c>
      <c r="M1044" t="s">
        <v>13588</v>
      </c>
      <c r="N1044">
        <v>270107006</v>
      </c>
      <c r="O1044" t="s">
        <v>13613</v>
      </c>
      <c r="P1044">
        <v>0</v>
      </c>
      <c r="Q1044">
        <v>89865.876412367099</v>
      </c>
      <c r="R1044">
        <v>0</v>
      </c>
    </row>
    <row r="1045" spans="1:18" x14ac:dyDescent="0.25">
      <c r="A1045">
        <v>9</v>
      </c>
      <c r="B1045">
        <v>9117</v>
      </c>
      <c r="C1045" t="s">
        <v>762</v>
      </c>
      <c r="D1045" t="s">
        <v>1625</v>
      </c>
      <c r="E1045">
        <v>1</v>
      </c>
      <c r="F1045" t="s">
        <v>13850</v>
      </c>
      <c r="G1045">
        <v>2</v>
      </c>
      <c r="H1045" t="s">
        <v>13768</v>
      </c>
      <c r="I1045">
        <v>1</v>
      </c>
      <c r="J1045" t="s">
        <v>13799</v>
      </c>
      <c r="K1045" t="s">
        <v>13857</v>
      </c>
      <c r="L1045">
        <v>270107</v>
      </c>
      <c r="M1045" t="s">
        <v>13588</v>
      </c>
      <c r="N1045">
        <v>270107006</v>
      </c>
      <c r="O1045" t="s">
        <v>13613</v>
      </c>
      <c r="P1045">
        <v>0</v>
      </c>
      <c r="Q1045">
        <v>6385.9494415050012</v>
      </c>
      <c r="R1045">
        <v>0</v>
      </c>
    </row>
    <row r="1046" spans="1:18" x14ac:dyDescent="0.25">
      <c r="A1046">
        <v>9</v>
      </c>
      <c r="B1046">
        <v>9117</v>
      </c>
      <c r="C1046" t="s">
        <v>762</v>
      </c>
      <c r="D1046" t="s">
        <v>1625</v>
      </c>
      <c r="E1046">
        <v>2</v>
      </c>
      <c r="F1046" t="s">
        <v>13854</v>
      </c>
      <c r="G1046">
        <v>1</v>
      </c>
      <c r="H1046" t="s">
        <v>8278</v>
      </c>
      <c r="I1046">
        <v>1</v>
      </c>
      <c r="J1046" t="s">
        <v>13799</v>
      </c>
      <c r="K1046" t="s">
        <v>13851</v>
      </c>
      <c r="L1046">
        <v>270107</v>
      </c>
      <c r="M1046" t="s">
        <v>13588</v>
      </c>
      <c r="N1046">
        <v>270107006</v>
      </c>
      <c r="O1046" t="s">
        <v>13613</v>
      </c>
      <c r="P1046">
        <v>0</v>
      </c>
      <c r="Q1046">
        <v>96251.825853872098</v>
      </c>
      <c r="R1046">
        <v>0</v>
      </c>
    </row>
    <row r="1047" spans="1:18" x14ac:dyDescent="0.25">
      <c r="A1047">
        <v>9</v>
      </c>
      <c r="B1047">
        <v>9117</v>
      </c>
      <c r="C1047" t="s">
        <v>762</v>
      </c>
      <c r="D1047" t="s">
        <v>1625</v>
      </c>
      <c r="E1047">
        <v>3</v>
      </c>
      <c r="F1047" t="s">
        <v>13855</v>
      </c>
      <c r="G1047">
        <v>1</v>
      </c>
      <c r="H1047" t="s">
        <v>8278</v>
      </c>
      <c r="I1047">
        <v>1</v>
      </c>
      <c r="J1047" t="s">
        <v>13799</v>
      </c>
      <c r="K1047" t="s">
        <v>13851</v>
      </c>
      <c r="L1047">
        <v>270107</v>
      </c>
      <c r="M1047" t="s">
        <v>13588</v>
      </c>
      <c r="N1047">
        <v>270107006</v>
      </c>
      <c r="O1047" t="s">
        <v>13613</v>
      </c>
      <c r="P1047">
        <v>0</v>
      </c>
      <c r="Q1047">
        <v>96251.825853872098</v>
      </c>
      <c r="R1047">
        <v>0</v>
      </c>
    </row>
    <row r="1048" spans="1:18" x14ac:dyDescent="0.25">
      <c r="A1048">
        <v>9</v>
      </c>
      <c r="B1048">
        <v>9117</v>
      </c>
      <c r="C1048" t="s">
        <v>762</v>
      </c>
      <c r="D1048" t="s">
        <v>1625</v>
      </c>
      <c r="E1048">
        <v>5</v>
      </c>
      <c r="F1048" t="s">
        <v>13856</v>
      </c>
      <c r="G1048">
        <v>2</v>
      </c>
      <c r="H1048" t="s">
        <v>13768</v>
      </c>
      <c r="I1048">
        <v>3</v>
      </c>
      <c r="J1048" t="s">
        <v>13804</v>
      </c>
      <c r="K1048" t="s">
        <v>13853</v>
      </c>
      <c r="L1048">
        <v>270107</v>
      </c>
      <c r="M1048" t="s">
        <v>13588</v>
      </c>
      <c r="N1048">
        <v>270107005</v>
      </c>
      <c r="O1048" t="s">
        <v>13608</v>
      </c>
      <c r="P1048">
        <v>0</v>
      </c>
      <c r="Q1048">
        <v>49698.116797052906</v>
      </c>
      <c r="R1048">
        <v>0</v>
      </c>
    </row>
    <row r="1049" spans="1:18" x14ac:dyDescent="0.25">
      <c r="A1049">
        <v>9</v>
      </c>
      <c r="B1049">
        <v>9118</v>
      </c>
      <c r="C1049" t="s">
        <v>762</v>
      </c>
      <c r="D1049" t="s">
        <v>1628</v>
      </c>
      <c r="E1049">
        <v>1</v>
      </c>
      <c r="F1049" t="s">
        <v>13850</v>
      </c>
      <c r="G1049">
        <v>1</v>
      </c>
      <c r="H1049" t="s">
        <v>8278</v>
      </c>
      <c r="I1049">
        <v>1</v>
      </c>
      <c r="J1049" t="s">
        <v>13799</v>
      </c>
      <c r="K1049" t="s">
        <v>13851</v>
      </c>
      <c r="L1049">
        <v>270107</v>
      </c>
      <c r="M1049" t="s">
        <v>13588</v>
      </c>
      <c r="N1049">
        <v>270107006</v>
      </c>
      <c r="O1049" t="s">
        <v>13613</v>
      </c>
      <c r="P1049">
        <v>0</v>
      </c>
      <c r="Q1049">
        <v>78989.063174107039</v>
      </c>
      <c r="R1049">
        <v>0</v>
      </c>
    </row>
    <row r="1050" spans="1:18" x14ac:dyDescent="0.25">
      <c r="A1050">
        <v>9</v>
      </c>
      <c r="B1050">
        <v>9118</v>
      </c>
      <c r="C1050" t="s">
        <v>762</v>
      </c>
      <c r="D1050" t="s">
        <v>1628</v>
      </c>
      <c r="E1050">
        <v>1</v>
      </c>
      <c r="F1050" t="s">
        <v>13850</v>
      </c>
      <c r="G1050">
        <v>2</v>
      </c>
      <c r="H1050" t="s">
        <v>13768</v>
      </c>
      <c r="I1050">
        <v>1</v>
      </c>
      <c r="J1050" t="s">
        <v>13799</v>
      </c>
      <c r="K1050" t="s">
        <v>13853</v>
      </c>
      <c r="L1050">
        <v>270107</v>
      </c>
      <c r="M1050" t="s">
        <v>13588</v>
      </c>
      <c r="N1050">
        <v>270107006</v>
      </c>
      <c r="O1050" t="s">
        <v>13613</v>
      </c>
      <c r="P1050">
        <v>0</v>
      </c>
      <c r="Q1050">
        <v>78989.063174107039</v>
      </c>
      <c r="R1050">
        <v>0</v>
      </c>
    </row>
    <row r="1051" spans="1:18" x14ac:dyDescent="0.25">
      <c r="A1051">
        <v>9</v>
      </c>
      <c r="B1051">
        <v>9118</v>
      </c>
      <c r="C1051" t="s">
        <v>762</v>
      </c>
      <c r="D1051" t="s">
        <v>1628</v>
      </c>
      <c r="E1051">
        <v>2</v>
      </c>
      <c r="F1051" t="s">
        <v>13854</v>
      </c>
      <c r="G1051">
        <v>1</v>
      </c>
      <c r="H1051" t="s">
        <v>8278</v>
      </c>
      <c r="I1051">
        <v>1</v>
      </c>
      <c r="J1051" t="s">
        <v>13799</v>
      </c>
      <c r="K1051" t="s">
        <v>13851</v>
      </c>
      <c r="L1051">
        <v>270107</v>
      </c>
      <c r="M1051" t="s">
        <v>13588</v>
      </c>
      <c r="N1051">
        <v>270107006</v>
      </c>
      <c r="O1051" t="s">
        <v>13613</v>
      </c>
      <c r="P1051">
        <v>0</v>
      </c>
      <c r="Q1051">
        <v>78989.063174107039</v>
      </c>
      <c r="R1051">
        <v>0</v>
      </c>
    </row>
    <row r="1052" spans="1:18" x14ac:dyDescent="0.25">
      <c r="A1052">
        <v>9</v>
      </c>
      <c r="B1052">
        <v>9118</v>
      </c>
      <c r="C1052" t="s">
        <v>762</v>
      </c>
      <c r="D1052" t="s">
        <v>1628</v>
      </c>
      <c r="E1052">
        <v>3</v>
      </c>
      <c r="F1052" t="s">
        <v>13855</v>
      </c>
      <c r="G1052">
        <v>1</v>
      </c>
      <c r="H1052" t="s">
        <v>8278</v>
      </c>
      <c r="I1052">
        <v>1</v>
      </c>
      <c r="J1052" t="s">
        <v>13799</v>
      </c>
      <c r="K1052" t="s">
        <v>13851</v>
      </c>
      <c r="L1052">
        <v>270107</v>
      </c>
      <c r="M1052" t="s">
        <v>13588</v>
      </c>
      <c r="N1052">
        <v>270107006</v>
      </c>
      <c r="O1052" t="s">
        <v>13613</v>
      </c>
      <c r="P1052">
        <v>0</v>
      </c>
      <c r="Q1052">
        <v>78989.063174107039</v>
      </c>
      <c r="R1052">
        <v>0</v>
      </c>
    </row>
    <row r="1053" spans="1:18" x14ac:dyDescent="0.25">
      <c r="A1053">
        <v>9</v>
      </c>
      <c r="B1053">
        <v>9118</v>
      </c>
      <c r="C1053" t="s">
        <v>762</v>
      </c>
      <c r="D1053" t="s">
        <v>1628</v>
      </c>
      <c r="E1053">
        <v>5</v>
      </c>
      <c r="F1053" t="s">
        <v>13856</v>
      </c>
      <c r="G1053">
        <v>2</v>
      </c>
      <c r="H1053" t="s">
        <v>13768</v>
      </c>
      <c r="I1053">
        <v>3</v>
      </c>
      <c r="J1053" t="s">
        <v>13804</v>
      </c>
      <c r="K1053" t="s">
        <v>13853</v>
      </c>
      <c r="L1053">
        <v>270107</v>
      </c>
      <c r="M1053" t="s">
        <v>13588</v>
      </c>
      <c r="N1053">
        <v>270107005</v>
      </c>
      <c r="O1053" t="s">
        <v>13608</v>
      </c>
      <c r="P1053">
        <v>0</v>
      </c>
      <c r="Q1053">
        <v>69028.036122295947</v>
      </c>
      <c r="R1053">
        <v>0</v>
      </c>
    </row>
    <row r="1054" spans="1:18" x14ac:dyDescent="0.25">
      <c r="A1054">
        <v>9</v>
      </c>
      <c r="B1054">
        <v>9119</v>
      </c>
      <c r="C1054" t="s">
        <v>762</v>
      </c>
      <c r="D1054" t="s">
        <v>1631</v>
      </c>
      <c r="E1054">
        <v>1</v>
      </c>
      <c r="F1054" t="s">
        <v>13850</v>
      </c>
      <c r="G1054">
        <v>1</v>
      </c>
      <c r="H1054" t="s">
        <v>8278</v>
      </c>
      <c r="I1054">
        <v>1</v>
      </c>
      <c r="J1054" t="s">
        <v>13799</v>
      </c>
      <c r="K1054" t="s">
        <v>13851</v>
      </c>
      <c r="L1054">
        <v>270107</v>
      </c>
      <c r="M1054" t="s">
        <v>13588</v>
      </c>
      <c r="N1054">
        <v>270107006</v>
      </c>
      <c r="O1054" t="s">
        <v>13613</v>
      </c>
      <c r="P1054">
        <v>0</v>
      </c>
      <c r="Q1054">
        <v>15387.11092557419</v>
      </c>
      <c r="R1054">
        <v>29720.055942433788</v>
      </c>
    </row>
    <row r="1055" spans="1:18" x14ac:dyDescent="0.25">
      <c r="A1055">
        <v>9</v>
      </c>
      <c r="B1055">
        <v>9119</v>
      </c>
      <c r="C1055" t="s">
        <v>762</v>
      </c>
      <c r="D1055" t="s">
        <v>1631</v>
      </c>
      <c r="E1055">
        <v>1</v>
      </c>
      <c r="F1055" t="s">
        <v>13850</v>
      </c>
      <c r="G1055">
        <v>1</v>
      </c>
      <c r="H1055" t="s">
        <v>8278</v>
      </c>
      <c r="I1055">
        <v>1</v>
      </c>
      <c r="J1055" t="s">
        <v>13799</v>
      </c>
      <c r="K1055" t="s">
        <v>13852</v>
      </c>
      <c r="L1055">
        <v>270107</v>
      </c>
      <c r="M1055" t="s">
        <v>13588</v>
      </c>
      <c r="N1055">
        <v>270107006</v>
      </c>
      <c r="O1055" t="s">
        <v>13613</v>
      </c>
      <c r="P1055">
        <v>0</v>
      </c>
      <c r="Q1055">
        <v>0</v>
      </c>
      <c r="R1055">
        <v>9507.8839258739699</v>
      </c>
    </row>
    <row r="1056" spans="1:18" x14ac:dyDescent="0.25">
      <c r="A1056">
        <v>9</v>
      </c>
      <c r="B1056">
        <v>9119</v>
      </c>
      <c r="C1056" t="s">
        <v>762</v>
      </c>
      <c r="D1056" t="s">
        <v>1631</v>
      </c>
      <c r="E1056">
        <v>1</v>
      </c>
      <c r="F1056" t="s">
        <v>13850</v>
      </c>
      <c r="G1056">
        <v>2</v>
      </c>
      <c r="H1056" t="s">
        <v>13768</v>
      </c>
      <c r="I1056">
        <v>1</v>
      </c>
      <c r="J1056" t="s">
        <v>13799</v>
      </c>
      <c r="K1056" t="s">
        <v>13853</v>
      </c>
      <c r="L1056">
        <v>270107</v>
      </c>
      <c r="M1056" t="s">
        <v>13588</v>
      </c>
      <c r="N1056">
        <v>270107006</v>
      </c>
      <c r="O1056" t="s">
        <v>13613</v>
      </c>
      <c r="P1056">
        <v>0</v>
      </c>
      <c r="Q1056">
        <v>9250.9576682801526</v>
      </c>
      <c r="R1056">
        <v>29720.055942433788</v>
      </c>
    </row>
    <row r="1057" spans="1:18" x14ac:dyDescent="0.25">
      <c r="A1057">
        <v>9</v>
      </c>
      <c r="B1057">
        <v>9119</v>
      </c>
      <c r="C1057" t="s">
        <v>762</v>
      </c>
      <c r="D1057" t="s">
        <v>1631</v>
      </c>
      <c r="E1057">
        <v>1</v>
      </c>
      <c r="F1057" t="s">
        <v>13850</v>
      </c>
      <c r="G1057">
        <v>2</v>
      </c>
      <c r="H1057" t="s">
        <v>13768</v>
      </c>
      <c r="I1057">
        <v>1</v>
      </c>
      <c r="J1057" t="s">
        <v>13799</v>
      </c>
      <c r="K1057" t="s">
        <v>13857</v>
      </c>
      <c r="L1057">
        <v>270107</v>
      </c>
      <c r="M1057" t="s">
        <v>13588</v>
      </c>
      <c r="N1057">
        <v>270107006</v>
      </c>
      <c r="O1057" t="s">
        <v>13613</v>
      </c>
      <c r="P1057">
        <v>0</v>
      </c>
      <c r="Q1057">
        <v>6136.1532572940414</v>
      </c>
      <c r="R1057">
        <v>9507.8839258739699</v>
      </c>
    </row>
    <row r="1058" spans="1:18" x14ac:dyDescent="0.25">
      <c r="A1058">
        <v>9</v>
      </c>
      <c r="B1058">
        <v>9119</v>
      </c>
      <c r="C1058" t="s">
        <v>762</v>
      </c>
      <c r="D1058" t="s">
        <v>1631</v>
      </c>
      <c r="E1058">
        <v>2</v>
      </c>
      <c r="F1058" t="s">
        <v>13854</v>
      </c>
      <c r="G1058">
        <v>1</v>
      </c>
      <c r="H1058" t="s">
        <v>8278</v>
      </c>
      <c r="I1058">
        <v>1</v>
      </c>
      <c r="J1058" t="s">
        <v>13799</v>
      </c>
      <c r="K1058" t="s">
        <v>13851</v>
      </c>
      <c r="L1058">
        <v>270107</v>
      </c>
      <c r="M1058" t="s">
        <v>13588</v>
      </c>
      <c r="N1058">
        <v>270107006</v>
      </c>
      <c r="O1058" t="s">
        <v>13613</v>
      </c>
      <c r="P1058">
        <v>0</v>
      </c>
      <c r="Q1058">
        <v>15387.11092557419</v>
      </c>
      <c r="R1058">
        <v>29720.055942433788</v>
      </c>
    </row>
    <row r="1059" spans="1:18" x14ac:dyDescent="0.25">
      <c r="A1059">
        <v>9</v>
      </c>
      <c r="B1059">
        <v>9119</v>
      </c>
      <c r="C1059" t="s">
        <v>762</v>
      </c>
      <c r="D1059" t="s">
        <v>1631</v>
      </c>
      <c r="E1059">
        <v>2</v>
      </c>
      <c r="F1059" t="s">
        <v>13854</v>
      </c>
      <c r="G1059">
        <v>1</v>
      </c>
      <c r="H1059" t="s">
        <v>8278</v>
      </c>
      <c r="I1059">
        <v>1</v>
      </c>
      <c r="J1059" t="s">
        <v>13799</v>
      </c>
      <c r="K1059" t="s">
        <v>13852</v>
      </c>
      <c r="L1059">
        <v>270107</v>
      </c>
      <c r="M1059" t="s">
        <v>13588</v>
      </c>
      <c r="N1059">
        <v>270107006</v>
      </c>
      <c r="O1059" t="s">
        <v>13613</v>
      </c>
      <c r="P1059">
        <v>0</v>
      </c>
      <c r="Q1059">
        <v>0</v>
      </c>
      <c r="R1059">
        <v>9507.8839258739699</v>
      </c>
    </row>
    <row r="1060" spans="1:18" x14ac:dyDescent="0.25">
      <c r="A1060">
        <v>9</v>
      </c>
      <c r="B1060">
        <v>9119</v>
      </c>
      <c r="C1060" t="s">
        <v>762</v>
      </c>
      <c r="D1060" t="s">
        <v>1631</v>
      </c>
      <c r="E1060">
        <v>3</v>
      </c>
      <c r="F1060" t="s">
        <v>13855</v>
      </c>
      <c r="G1060">
        <v>1</v>
      </c>
      <c r="H1060" t="s">
        <v>8278</v>
      </c>
      <c r="I1060">
        <v>1</v>
      </c>
      <c r="J1060" t="s">
        <v>13799</v>
      </c>
      <c r="K1060" t="s">
        <v>13851</v>
      </c>
      <c r="L1060">
        <v>270107</v>
      </c>
      <c r="M1060" t="s">
        <v>13588</v>
      </c>
      <c r="N1060">
        <v>270107006</v>
      </c>
      <c r="O1060" t="s">
        <v>13613</v>
      </c>
      <c r="P1060">
        <v>0</v>
      </c>
      <c r="Q1060">
        <v>15387.11092557419</v>
      </c>
      <c r="R1060">
        <v>29720.055942433788</v>
      </c>
    </row>
    <row r="1061" spans="1:18" x14ac:dyDescent="0.25">
      <c r="A1061">
        <v>9</v>
      </c>
      <c r="B1061">
        <v>9119</v>
      </c>
      <c r="C1061" t="s">
        <v>762</v>
      </c>
      <c r="D1061" t="s">
        <v>1631</v>
      </c>
      <c r="E1061">
        <v>3</v>
      </c>
      <c r="F1061" t="s">
        <v>13855</v>
      </c>
      <c r="G1061">
        <v>1</v>
      </c>
      <c r="H1061" t="s">
        <v>8278</v>
      </c>
      <c r="I1061">
        <v>1</v>
      </c>
      <c r="J1061" t="s">
        <v>13799</v>
      </c>
      <c r="K1061" t="s">
        <v>13852</v>
      </c>
      <c r="L1061">
        <v>270107</v>
      </c>
      <c r="M1061" t="s">
        <v>13588</v>
      </c>
      <c r="N1061">
        <v>270107006</v>
      </c>
      <c r="O1061" t="s">
        <v>13613</v>
      </c>
      <c r="P1061">
        <v>0</v>
      </c>
      <c r="Q1061">
        <v>0</v>
      </c>
      <c r="R1061">
        <v>9507.8839258739699</v>
      </c>
    </row>
    <row r="1062" spans="1:18" x14ac:dyDescent="0.25">
      <c r="A1062">
        <v>9</v>
      </c>
      <c r="B1062">
        <v>9119</v>
      </c>
      <c r="C1062" t="s">
        <v>762</v>
      </c>
      <c r="D1062" t="s">
        <v>1631</v>
      </c>
      <c r="E1062">
        <v>5</v>
      </c>
      <c r="F1062" t="s">
        <v>13856</v>
      </c>
      <c r="G1062">
        <v>2</v>
      </c>
      <c r="H1062" t="s">
        <v>13768</v>
      </c>
      <c r="I1062">
        <v>3</v>
      </c>
      <c r="J1062" t="s">
        <v>13804</v>
      </c>
      <c r="K1062" t="s">
        <v>13853</v>
      </c>
      <c r="L1062">
        <v>270107</v>
      </c>
      <c r="M1062" t="s">
        <v>13588</v>
      </c>
      <c r="N1062">
        <v>270107005</v>
      </c>
      <c r="O1062" t="s">
        <v>13608</v>
      </c>
      <c r="P1062">
        <v>0</v>
      </c>
      <c r="Q1062">
        <v>11977.434012500489</v>
      </c>
      <c r="R1062">
        <v>39227.93986830776</v>
      </c>
    </row>
    <row r="1063" spans="1:18" x14ac:dyDescent="0.25">
      <c r="A1063">
        <v>9</v>
      </c>
      <c r="B1063">
        <v>9120</v>
      </c>
      <c r="C1063" t="s">
        <v>762</v>
      </c>
      <c r="D1063" t="s">
        <v>1634</v>
      </c>
      <c r="E1063">
        <v>1</v>
      </c>
      <c r="F1063" t="s">
        <v>13850</v>
      </c>
      <c r="G1063">
        <v>1</v>
      </c>
      <c r="H1063" t="s">
        <v>8278</v>
      </c>
      <c r="I1063">
        <v>1</v>
      </c>
      <c r="J1063" t="s">
        <v>13799</v>
      </c>
      <c r="K1063" t="s">
        <v>13851</v>
      </c>
      <c r="L1063">
        <v>270107</v>
      </c>
      <c r="M1063" t="s">
        <v>13588</v>
      </c>
      <c r="N1063">
        <v>270107006</v>
      </c>
      <c r="O1063" t="s">
        <v>13613</v>
      </c>
      <c r="P1063">
        <v>32861.15916955017</v>
      </c>
      <c r="Q1063">
        <v>50176.889369863056</v>
      </c>
      <c r="R1063">
        <v>68884.988732767044</v>
      </c>
    </row>
    <row r="1064" spans="1:18" x14ac:dyDescent="0.25">
      <c r="A1064">
        <v>9</v>
      </c>
      <c r="B1064">
        <v>9120</v>
      </c>
      <c r="C1064" t="s">
        <v>762</v>
      </c>
      <c r="D1064" t="s">
        <v>1634</v>
      </c>
      <c r="E1064">
        <v>1</v>
      </c>
      <c r="F1064" t="s">
        <v>13850</v>
      </c>
      <c r="G1064">
        <v>1</v>
      </c>
      <c r="H1064" t="s">
        <v>8278</v>
      </c>
      <c r="I1064">
        <v>1</v>
      </c>
      <c r="J1064" t="s">
        <v>13799</v>
      </c>
      <c r="K1064" t="s">
        <v>13852</v>
      </c>
      <c r="L1064">
        <v>270107</v>
      </c>
      <c r="M1064" t="s">
        <v>13588</v>
      </c>
      <c r="N1064">
        <v>270107006</v>
      </c>
      <c r="O1064" t="s">
        <v>13613</v>
      </c>
      <c r="P1064">
        <v>4260.3806228373705</v>
      </c>
      <c r="Q1064">
        <v>0</v>
      </c>
      <c r="R1064">
        <v>3353.4419808815719</v>
      </c>
    </row>
    <row r="1065" spans="1:18" x14ac:dyDescent="0.25">
      <c r="A1065">
        <v>9</v>
      </c>
      <c r="B1065">
        <v>9120</v>
      </c>
      <c r="C1065" t="s">
        <v>762</v>
      </c>
      <c r="D1065" t="s">
        <v>1634</v>
      </c>
      <c r="E1065">
        <v>1</v>
      </c>
      <c r="F1065" t="s">
        <v>13850</v>
      </c>
      <c r="G1065">
        <v>2</v>
      </c>
      <c r="H1065" t="s">
        <v>13768</v>
      </c>
      <c r="I1065">
        <v>1</v>
      </c>
      <c r="J1065" t="s">
        <v>13799</v>
      </c>
      <c r="K1065" t="s">
        <v>13853</v>
      </c>
      <c r="L1065">
        <v>270107</v>
      </c>
      <c r="M1065" t="s">
        <v>13588</v>
      </c>
      <c r="N1065">
        <v>270107006</v>
      </c>
      <c r="O1065" t="s">
        <v>13613</v>
      </c>
      <c r="P1065">
        <v>28791.810841983854</v>
      </c>
      <c r="Q1065">
        <v>45330.133550633618</v>
      </c>
      <c r="R1065">
        <v>58372.273415453841</v>
      </c>
    </row>
    <row r="1066" spans="1:18" x14ac:dyDescent="0.25">
      <c r="A1066">
        <v>9</v>
      </c>
      <c r="B1066">
        <v>9120</v>
      </c>
      <c r="C1066" t="s">
        <v>762</v>
      </c>
      <c r="D1066" t="s">
        <v>1634</v>
      </c>
      <c r="E1066">
        <v>1</v>
      </c>
      <c r="F1066" t="s">
        <v>13850</v>
      </c>
      <c r="G1066">
        <v>2</v>
      </c>
      <c r="H1066" t="s">
        <v>13768</v>
      </c>
      <c r="I1066">
        <v>1</v>
      </c>
      <c r="J1066" t="s">
        <v>13799</v>
      </c>
      <c r="K1066" t="s">
        <v>13857</v>
      </c>
      <c r="L1066">
        <v>270107</v>
      </c>
      <c r="M1066" t="s">
        <v>13588</v>
      </c>
      <c r="N1066">
        <v>270107006</v>
      </c>
      <c r="O1066" t="s">
        <v>13613</v>
      </c>
      <c r="P1066">
        <v>8329.7289504036908</v>
      </c>
      <c r="Q1066">
        <v>4846.7558192294391</v>
      </c>
      <c r="R1066">
        <v>13866.157298194783</v>
      </c>
    </row>
    <row r="1067" spans="1:18" x14ac:dyDescent="0.25">
      <c r="A1067">
        <v>9</v>
      </c>
      <c r="B1067">
        <v>9120</v>
      </c>
      <c r="C1067" t="s">
        <v>762</v>
      </c>
      <c r="D1067" t="s">
        <v>1634</v>
      </c>
      <c r="E1067">
        <v>2</v>
      </c>
      <c r="F1067" t="s">
        <v>13854</v>
      </c>
      <c r="G1067">
        <v>1</v>
      </c>
      <c r="H1067" t="s">
        <v>8278</v>
      </c>
      <c r="I1067">
        <v>1</v>
      </c>
      <c r="J1067" t="s">
        <v>13799</v>
      </c>
      <c r="K1067" t="s">
        <v>13851</v>
      </c>
      <c r="L1067">
        <v>270107</v>
      </c>
      <c r="M1067" t="s">
        <v>13588</v>
      </c>
      <c r="N1067">
        <v>270107006</v>
      </c>
      <c r="O1067" t="s">
        <v>13613</v>
      </c>
      <c r="P1067">
        <v>33560.409457900809</v>
      </c>
      <c r="Q1067">
        <v>50176.889369863056</v>
      </c>
      <c r="R1067">
        <v>72238.430713648617</v>
      </c>
    </row>
    <row r="1068" spans="1:18" x14ac:dyDescent="0.25">
      <c r="A1068">
        <v>9</v>
      </c>
      <c r="B1068">
        <v>9120</v>
      </c>
      <c r="C1068" t="s">
        <v>762</v>
      </c>
      <c r="D1068" t="s">
        <v>1634</v>
      </c>
      <c r="E1068">
        <v>2</v>
      </c>
      <c r="F1068" t="s">
        <v>13854</v>
      </c>
      <c r="G1068">
        <v>1</v>
      </c>
      <c r="H1068" t="s">
        <v>8278</v>
      </c>
      <c r="I1068">
        <v>1</v>
      </c>
      <c r="J1068" t="s">
        <v>13799</v>
      </c>
      <c r="K1068" t="s">
        <v>13852</v>
      </c>
      <c r="L1068">
        <v>270107</v>
      </c>
      <c r="M1068" t="s">
        <v>13588</v>
      </c>
      <c r="N1068">
        <v>270107006</v>
      </c>
      <c r="O1068" t="s">
        <v>13613</v>
      </c>
      <c r="P1068">
        <v>3561.130334486736</v>
      </c>
      <c r="Q1068">
        <v>0</v>
      </c>
      <c r="R1068">
        <v>0</v>
      </c>
    </row>
    <row r="1069" spans="1:18" x14ac:dyDescent="0.25">
      <c r="A1069">
        <v>9</v>
      </c>
      <c r="B1069">
        <v>9120</v>
      </c>
      <c r="C1069" t="s">
        <v>762</v>
      </c>
      <c r="D1069" t="s">
        <v>1634</v>
      </c>
      <c r="E1069">
        <v>3</v>
      </c>
      <c r="F1069" t="s">
        <v>13855</v>
      </c>
      <c r="G1069">
        <v>1</v>
      </c>
      <c r="H1069" t="s">
        <v>8278</v>
      </c>
      <c r="I1069">
        <v>1</v>
      </c>
      <c r="J1069" t="s">
        <v>13799</v>
      </c>
      <c r="K1069" t="s">
        <v>13851</v>
      </c>
      <c r="L1069">
        <v>270107</v>
      </c>
      <c r="M1069" t="s">
        <v>13588</v>
      </c>
      <c r="N1069">
        <v>270107006</v>
      </c>
      <c r="O1069" t="s">
        <v>13613</v>
      </c>
      <c r="P1069">
        <v>32861.15916955017</v>
      </c>
      <c r="Q1069">
        <v>50176.889369863056</v>
      </c>
      <c r="R1069">
        <v>68884.988732767044</v>
      </c>
    </row>
    <row r="1070" spans="1:18" x14ac:dyDescent="0.25">
      <c r="A1070">
        <v>9</v>
      </c>
      <c r="B1070">
        <v>9120</v>
      </c>
      <c r="C1070" t="s">
        <v>762</v>
      </c>
      <c r="D1070" t="s">
        <v>1634</v>
      </c>
      <c r="E1070">
        <v>3</v>
      </c>
      <c r="F1070" t="s">
        <v>13855</v>
      </c>
      <c r="G1070">
        <v>1</v>
      </c>
      <c r="H1070" t="s">
        <v>8278</v>
      </c>
      <c r="I1070">
        <v>1</v>
      </c>
      <c r="J1070" t="s">
        <v>13799</v>
      </c>
      <c r="K1070" t="s">
        <v>13852</v>
      </c>
      <c r="L1070">
        <v>270107</v>
      </c>
      <c r="M1070" t="s">
        <v>13588</v>
      </c>
      <c r="N1070">
        <v>270107006</v>
      </c>
      <c r="O1070" t="s">
        <v>13613</v>
      </c>
      <c r="P1070">
        <v>4260.3806228373705</v>
      </c>
      <c r="Q1070">
        <v>0</v>
      </c>
      <c r="R1070">
        <v>3353.4419808815719</v>
      </c>
    </row>
    <row r="1071" spans="1:18" x14ac:dyDescent="0.25">
      <c r="A1071">
        <v>9</v>
      </c>
      <c r="B1071">
        <v>9120</v>
      </c>
      <c r="C1071" t="s">
        <v>762</v>
      </c>
      <c r="D1071" t="s">
        <v>1634</v>
      </c>
      <c r="E1071">
        <v>5</v>
      </c>
      <c r="F1071" t="s">
        <v>13856</v>
      </c>
      <c r="G1071">
        <v>2</v>
      </c>
      <c r="H1071" t="s">
        <v>13768</v>
      </c>
      <c r="I1071">
        <v>3</v>
      </c>
      <c r="J1071" t="s">
        <v>13804</v>
      </c>
      <c r="K1071" t="s">
        <v>13853</v>
      </c>
      <c r="L1071">
        <v>270107</v>
      </c>
      <c r="M1071" t="s">
        <v>13588</v>
      </c>
      <c r="N1071">
        <v>270107005</v>
      </c>
      <c r="O1071" t="s">
        <v>13608</v>
      </c>
      <c r="P1071">
        <v>22556.228373702423</v>
      </c>
      <c r="Q1071">
        <v>29703.17335441845</v>
      </c>
      <c r="R1071">
        <v>60136.023102587395</v>
      </c>
    </row>
    <row r="1072" spans="1:18" x14ac:dyDescent="0.25">
      <c r="A1072">
        <v>9</v>
      </c>
      <c r="B1072">
        <v>9120</v>
      </c>
      <c r="C1072" t="s">
        <v>762</v>
      </c>
      <c r="D1072" t="s">
        <v>1634</v>
      </c>
      <c r="E1072">
        <v>5</v>
      </c>
      <c r="F1072" t="s">
        <v>13856</v>
      </c>
      <c r="G1072">
        <v>2</v>
      </c>
      <c r="H1072" t="s">
        <v>13768</v>
      </c>
      <c r="I1072">
        <v>3</v>
      </c>
      <c r="J1072" t="s">
        <v>13804</v>
      </c>
      <c r="K1072" t="s">
        <v>13857</v>
      </c>
      <c r="L1072">
        <v>270107</v>
      </c>
      <c r="M1072" t="s">
        <v>13588</v>
      </c>
      <c r="N1072">
        <v>270107005</v>
      </c>
      <c r="O1072" t="s">
        <v>13608</v>
      </c>
      <c r="P1072">
        <v>1924.7404844290656</v>
      </c>
      <c r="Q1072">
        <v>0</v>
      </c>
      <c r="R1072">
        <v>12102.407611061226</v>
      </c>
    </row>
    <row r="1073" spans="1:18" x14ac:dyDescent="0.25">
      <c r="A1073">
        <v>9</v>
      </c>
      <c r="B1073">
        <v>9201</v>
      </c>
      <c r="C1073" t="s">
        <v>762</v>
      </c>
      <c r="D1073" t="s">
        <v>1640</v>
      </c>
      <c r="E1073">
        <v>1</v>
      </c>
      <c r="F1073" t="s">
        <v>13850</v>
      </c>
      <c r="G1073">
        <v>1</v>
      </c>
      <c r="H1073" t="s">
        <v>8278</v>
      </c>
      <c r="I1073">
        <v>1</v>
      </c>
      <c r="J1073" t="s">
        <v>13799</v>
      </c>
      <c r="K1073" t="s">
        <v>13851</v>
      </c>
      <c r="L1073">
        <v>270107</v>
      </c>
      <c r="M1073" t="s">
        <v>13588</v>
      </c>
      <c r="N1073">
        <v>270107006</v>
      </c>
      <c r="O1073" t="s">
        <v>13613</v>
      </c>
      <c r="P1073">
        <v>53334.551434313908</v>
      </c>
      <c r="Q1073">
        <v>38758.520825200809</v>
      </c>
      <c r="R1073">
        <v>0</v>
      </c>
    </row>
    <row r="1074" spans="1:18" x14ac:dyDescent="0.25">
      <c r="A1074">
        <v>9</v>
      </c>
      <c r="B1074">
        <v>9201</v>
      </c>
      <c r="C1074" t="s">
        <v>762</v>
      </c>
      <c r="D1074" t="s">
        <v>1640</v>
      </c>
      <c r="E1074">
        <v>1</v>
      </c>
      <c r="F1074" t="s">
        <v>13850</v>
      </c>
      <c r="G1074">
        <v>1</v>
      </c>
      <c r="H1074" t="s">
        <v>8278</v>
      </c>
      <c r="I1074">
        <v>1</v>
      </c>
      <c r="J1074" t="s">
        <v>13799</v>
      </c>
      <c r="K1074" t="s">
        <v>13852</v>
      </c>
      <c r="L1074">
        <v>270107</v>
      </c>
      <c r="M1074" t="s">
        <v>13588</v>
      </c>
      <c r="N1074">
        <v>270107006</v>
      </c>
      <c r="O1074" t="s">
        <v>13613</v>
      </c>
      <c r="P1074">
        <v>1202.2656678238625</v>
      </c>
      <c r="Q1074">
        <v>0</v>
      </c>
      <c r="R1074">
        <v>0</v>
      </c>
    </row>
    <row r="1075" spans="1:18" x14ac:dyDescent="0.25">
      <c r="A1075">
        <v>9</v>
      </c>
      <c r="B1075">
        <v>9201</v>
      </c>
      <c r="C1075" t="s">
        <v>762</v>
      </c>
      <c r="D1075" t="s">
        <v>1640</v>
      </c>
      <c r="E1075">
        <v>1</v>
      </c>
      <c r="F1075" t="s">
        <v>13850</v>
      </c>
      <c r="G1075">
        <v>2</v>
      </c>
      <c r="H1075" t="s">
        <v>13768</v>
      </c>
      <c r="I1075">
        <v>1</v>
      </c>
      <c r="J1075" t="s">
        <v>13799</v>
      </c>
      <c r="K1075" t="s">
        <v>13853</v>
      </c>
      <c r="L1075">
        <v>270107</v>
      </c>
      <c r="M1075" t="s">
        <v>13588</v>
      </c>
      <c r="N1075">
        <v>270107006</v>
      </c>
      <c r="O1075" t="s">
        <v>13613</v>
      </c>
      <c r="P1075">
        <v>46139.228942079295</v>
      </c>
      <c r="Q1075">
        <v>38758.520825200809</v>
      </c>
      <c r="R1075">
        <v>0</v>
      </c>
    </row>
    <row r="1076" spans="1:18" x14ac:dyDescent="0.25">
      <c r="A1076">
        <v>9</v>
      </c>
      <c r="B1076">
        <v>9201</v>
      </c>
      <c r="C1076" t="s">
        <v>762</v>
      </c>
      <c r="D1076" t="s">
        <v>1640</v>
      </c>
      <c r="E1076">
        <v>1</v>
      </c>
      <c r="F1076" t="s">
        <v>13850</v>
      </c>
      <c r="G1076">
        <v>2</v>
      </c>
      <c r="H1076" t="s">
        <v>13768</v>
      </c>
      <c r="I1076">
        <v>1</v>
      </c>
      <c r="J1076" t="s">
        <v>13799</v>
      </c>
      <c r="K1076" t="s">
        <v>13857</v>
      </c>
      <c r="L1076">
        <v>270107</v>
      </c>
      <c r="M1076" t="s">
        <v>13588</v>
      </c>
      <c r="N1076">
        <v>270107006</v>
      </c>
      <c r="O1076" t="s">
        <v>13613</v>
      </c>
      <c r="P1076">
        <v>8397.5881600584689</v>
      </c>
      <c r="Q1076">
        <v>0</v>
      </c>
      <c r="R1076">
        <v>0</v>
      </c>
    </row>
    <row r="1077" spans="1:18" x14ac:dyDescent="0.25">
      <c r="A1077">
        <v>9</v>
      </c>
      <c r="B1077">
        <v>9201</v>
      </c>
      <c r="C1077" t="s">
        <v>762</v>
      </c>
      <c r="D1077" t="s">
        <v>1640</v>
      </c>
      <c r="E1077">
        <v>2</v>
      </c>
      <c r="F1077" t="s">
        <v>13854</v>
      </c>
      <c r="G1077">
        <v>1</v>
      </c>
      <c r="H1077" t="s">
        <v>8278</v>
      </c>
      <c r="I1077">
        <v>1</v>
      </c>
      <c r="J1077" t="s">
        <v>13799</v>
      </c>
      <c r="K1077" t="s">
        <v>13851</v>
      </c>
      <c r="L1077">
        <v>270107</v>
      </c>
      <c r="M1077" t="s">
        <v>13588</v>
      </c>
      <c r="N1077">
        <v>270107006</v>
      </c>
      <c r="O1077" t="s">
        <v>13613</v>
      </c>
      <c r="P1077">
        <v>54536.817102137764</v>
      </c>
      <c r="Q1077">
        <v>38758.520825200809</v>
      </c>
      <c r="R1077">
        <v>0</v>
      </c>
    </row>
    <row r="1078" spans="1:18" x14ac:dyDescent="0.25">
      <c r="A1078">
        <v>9</v>
      </c>
      <c r="B1078">
        <v>9201</v>
      </c>
      <c r="C1078" t="s">
        <v>762</v>
      </c>
      <c r="D1078" t="s">
        <v>1640</v>
      </c>
      <c r="E1078">
        <v>3</v>
      </c>
      <c r="F1078" t="s">
        <v>13855</v>
      </c>
      <c r="G1078">
        <v>1</v>
      </c>
      <c r="H1078" t="s">
        <v>8278</v>
      </c>
      <c r="I1078">
        <v>1</v>
      </c>
      <c r="J1078" t="s">
        <v>13799</v>
      </c>
      <c r="K1078" t="s">
        <v>13851</v>
      </c>
      <c r="L1078">
        <v>270107</v>
      </c>
      <c r="M1078" t="s">
        <v>13588</v>
      </c>
      <c r="N1078">
        <v>270107006</v>
      </c>
      <c r="O1078" t="s">
        <v>13613</v>
      </c>
      <c r="P1078">
        <v>53334.551434313908</v>
      </c>
      <c r="Q1078">
        <v>38758.520825200809</v>
      </c>
      <c r="R1078">
        <v>0</v>
      </c>
    </row>
    <row r="1079" spans="1:18" x14ac:dyDescent="0.25">
      <c r="A1079">
        <v>9</v>
      </c>
      <c r="B1079">
        <v>9201</v>
      </c>
      <c r="C1079" t="s">
        <v>762</v>
      </c>
      <c r="D1079" t="s">
        <v>1640</v>
      </c>
      <c r="E1079">
        <v>3</v>
      </c>
      <c r="F1079" t="s">
        <v>13855</v>
      </c>
      <c r="G1079">
        <v>1</v>
      </c>
      <c r="H1079" t="s">
        <v>8278</v>
      </c>
      <c r="I1079">
        <v>1</v>
      </c>
      <c r="J1079" t="s">
        <v>13799</v>
      </c>
      <c r="K1079" t="s">
        <v>13852</v>
      </c>
      <c r="L1079">
        <v>270107</v>
      </c>
      <c r="M1079" t="s">
        <v>13588</v>
      </c>
      <c r="N1079">
        <v>270107006</v>
      </c>
      <c r="O1079" t="s">
        <v>13613</v>
      </c>
      <c r="P1079">
        <v>1202.2656678238625</v>
      </c>
      <c r="Q1079">
        <v>0</v>
      </c>
      <c r="R1079">
        <v>0</v>
      </c>
    </row>
    <row r="1080" spans="1:18" x14ac:dyDescent="0.25">
      <c r="A1080">
        <v>9</v>
      </c>
      <c r="B1080">
        <v>9201</v>
      </c>
      <c r="C1080" t="s">
        <v>762</v>
      </c>
      <c r="D1080" t="s">
        <v>1640</v>
      </c>
      <c r="E1080">
        <v>5</v>
      </c>
      <c r="F1080" t="s">
        <v>13856</v>
      </c>
      <c r="G1080">
        <v>2</v>
      </c>
      <c r="H1080" t="s">
        <v>13768</v>
      </c>
      <c r="I1080">
        <v>3</v>
      </c>
      <c r="J1080" t="s">
        <v>13804</v>
      </c>
      <c r="K1080" t="s">
        <v>13853</v>
      </c>
      <c r="L1080">
        <v>270107</v>
      </c>
      <c r="M1080" t="s">
        <v>13588</v>
      </c>
      <c r="N1080">
        <v>270107005</v>
      </c>
      <c r="O1080" t="s">
        <v>13608</v>
      </c>
      <c r="P1080">
        <v>38724.64827334186</v>
      </c>
      <c r="Q1080">
        <v>31609.558944885794</v>
      </c>
      <c r="R1080">
        <v>0</v>
      </c>
    </row>
    <row r="1081" spans="1:18" x14ac:dyDescent="0.25">
      <c r="A1081">
        <v>9</v>
      </c>
      <c r="B1081">
        <v>9202</v>
      </c>
      <c r="C1081" t="s">
        <v>762</v>
      </c>
      <c r="D1081" t="s">
        <v>1643</v>
      </c>
      <c r="E1081">
        <v>1</v>
      </c>
      <c r="F1081" t="s">
        <v>13850</v>
      </c>
      <c r="G1081">
        <v>1</v>
      </c>
      <c r="H1081" t="s">
        <v>8278</v>
      </c>
      <c r="I1081">
        <v>1</v>
      </c>
      <c r="J1081" t="s">
        <v>13799</v>
      </c>
      <c r="K1081" t="s">
        <v>13851</v>
      </c>
      <c r="L1081">
        <v>270107</v>
      </c>
      <c r="M1081" t="s">
        <v>13588</v>
      </c>
      <c r="N1081">
        <v>270107006</v>
      </c>
      <c r="O1081" t="s">
        <v>13613</v>
      </c>
      <c r="P1081">
        <v>0</v>
      </c>
      <c r="Q1081">
        <v>109418.08353445174</v>
      </c>
      <c r="R1081">
        <v>0</v>
      </c>
    </row>
    <row r="1082" spans="1:18" x14ac:dyDescent="0.25">
      <c r="A1082">
        <v>9</v>
      </c>
      <c r="B1082">
        <v>9202</v>
      </c>
      <c r="C1082" t="s">
        <v>762</v>
      </c>
      <c r="D1082" t="s">
        <v>1643</v>
      </c>
      <c r="E1082">
        <v>1</v>
      </c>
      <c r="F1082" t="s">
        <v>13850</v>
      </c>
      <c r="G1082">
        <v>2</v>
      </c>
      <c r="H1082" t="s">
        <v>13768</v>
      </c>
      <c r="I1082">
        <v>1</v>
      </c>
      <c r="J1082" t="s">
        <v>13799</v>
      </c>
      <c r="K1082" t="s">
        <v>13853</v>
      </c>
      <c r="L1082">
        <v>270107</v>
      </c>
      <c r="M1082" t="s">
        <v>13588</v>
      </c>
      <c r="N1082">
        <v>270107006</v>
      </c>
      <c r="O1082" t="s">
        <v>13613</v>
      </c>
      <c r="P1082">
        <v>0</v>
      </c>
      <c r="Q1082">
        <v>91120.057878661377</v>
      </c>
      <c r="R1082">
        <v>0</v>
      </c>
    </row>
    <row r="1083" spans="1:18" x14ac:dyDescent="0.25">
      <c r="A1083">
        <v>9</v>
      </c>
      <c r="B1083">
        <v>9202</v>
      </c>
      <c r="C1083" t="s">
        <v>762</v>
      </c>
      <c r="D1083" t="s">
        <v>1643</v>
      </c>
      <c r="E1083">
        <v>1</v>
      </c>
      <c r="F1083" t="s">
        <v>13850</v>
      </c>
      <c r="G1083">
        <v>2</v>
      </c>
      <c r="H1083" t="s">
        <v>13768</v>
      </c>
      <c r="I1083">
        <v>1</v>
      </c>
      <c r="J1083" t="s">
        <v>13799</v>
      </c>
      <c r="K1083" t="s">
        <v>13857</v>
      </c>
      <c r="L1083">
        <v>270107</v>
      </c>
      <c r="M1083" t="s">
        <v>13588</v>
      </c>
      <c r="N1083">
        <v>270107006</v>
      </c>
      <c r="O1083" t="s">
        <v>13613</v>
      </c>
      <c r="P1083">
        <v>0</v>
      </c>
      <c r="Q1083">
        <v>18298.025655790338</v>
      </c>
      <c r="R1083">
        <v>0</v>
      </c>
    </row>
    <row r="1084" spans="1:18" x14ac:dyDescent="0.25">
      <c r="A1084">
        <v>9</v>
      </c>
      <c r="B1084">
        <v>9202</v>
      </c>
      <c r="C1084" t="s">
        <v>762</v>
      </c>
      <c r="D1084" t="s">
        <v>1643</v>
      </c>
      <c r="E1084">
        <v>2</v>
      </c>
      <c r="F1084" t="s">
        <v>13854</v>
      </c>
      <c r="G1084">
        <v>1</v>
      </c>
      <c r="H1084" t="s">
        <v>8278</v>
      </c>
      <c r="I1084">
        <v>1</v>
      </c>
      <c r="J1084" t="s">
        <v>13799</v>
      </c>
      <c r="K1084" t="s">
        <v>13851</v>
      </c>
      <c r="L1084">
        <v>270107</v>
      </c>
      <c r="M1084" t="s">
        <v>13588</v>
      </c>
      <c r="N1084">
        <v>270107006</v>
      </c>
      <c r="O1084" t="s">
        <v>13613</v>
      </c>
      <c r="P1084">
        <v>0</v>
      </c>
      <c r="Q1084">
        <v>109418.08353445174</v>
      </c>
      <c r="R1084">
        <v>0</v>
      </c>
    </row>
    <row r="1085" spans="1:18" x14ac:dyDescent="0.25">
      <c r="A1085">
        <v>9</v>
      </c>
      <c r="B1085">
        <v>9202</v>
      </c>
      <c r="C1085" t="s">
        <v>762</v>
      </c>
      <c r="D1085" t="s">
        <v>1643</v>
      </c>
      <c r="E1085">
        <v>3</v>
      </c>
      <c r="F1085" t="s">
        <v>13855</v>
      </c>
      <c r="G1085">
        <v>1</v>
      </c>
      <c r="H1085" t="s">
        <v>8278</v>
      </c>
      <c r="I1085">
        <v>1</v>
      </c>
      <c r="J1085" t="s">
        <v>13799</v>
      </c>
      <c r="K1085" t="s">
        <v>13851</v>
      </c>
      <c r="L1085">
        <v>270107</v>
      </c>
      <c r="M1085" t="s">
        <v>13588</v>
      </c>
      <c r="N1085">
        <v>270107006</v>
      </c>
      <c r="O1085" t="s">
        <v>13613</v>
      </c>
      <c r="P1085">
        <v>0</v>
      </c>
      <c r="Q1085">
        <v>109418.08353445174</v>
      </c>
      <c r="R1085">
        <v>0</v>
      </c>
    </row>
    <row r="1086" spans="1:18" x14ac:dyDescent="0.25">
      <c r="A1086">
        <v>9</v>
      </c>
      <c r="B1086">
        <v>9202</v>
      </c>
      <c r="C1086" t="s">
        <v>762</v>
      </c>
      <c r="D1086" t="s">
        <v>1643</v>
      </c>
      <c r="E1086">
        <v>5</v>
      </c>
      <c r="F1086" t="s">
        <v>13856</v>
      </c>
      <c r="G1086">
        <v>2</v>
      </c>
      <c r="H1086" t="s">
        <v>13768</v>
      </c>
      <c r="I1086">
        <v>3</v>
      </c>
      <c r="J1086" t="s">
        <v>13804</v>
      </c>
      <c r="K1086" t="s">
        <v>13853</v>
      </c>
      <c r="L1086">
        <v>270107</v>
      </c>
      <c r="M1086" t="s">
        <v>13588</v>
      </c>
      <c r="N1086">
        <v>270107005</v>
      </c>
      <c r="O1086" t="s">
        <v>13608</v>
      </c>
      <c r="P1086">
        <v>0</v>
      </c>
      <c r="Q1086">
        <v>65545.013361465797</v>
      </c>
      <c r="R1086">
        <v>0</v>
      </c>
    </row>
    <row r="1087" spans="1:18" x14ac:dyDescent="0.25">
      <c r="A1087">
        <v>9</v>
      </c>
      <c r="B1087">
        <v>9202</v>
      </c>
      <c r="C1087" t="s">
        <v>762</v>
      </c>
      <c r="D1087" t="s">
        <v>1643</v>
      </c>
      <c r="E1087">
        <v>5</v>
      </c>
      <c r="F1087" t="s">
        <v>13856</v>
      </c>
      <c r="G1087">
        <v>2</v>
      </c>
      <c r="H1087" t="s">
        <v>13768</v>
      </c>
      <c r="I1087">
        <v>3</v>
      </c>
      <c r="J1087" t="s">
        <v>13804</v>
      </c>
      <c r="K1087" t="s">
        <v>13857</v>
      </c>
      <c r="L1087">
        <v>270107</v>
      </c>
      <c r="M1087" t="s">
        <v>13588</v>
      </c>
      <c r="N1087">
        <v>270107005</v>
      </c>
      <c r="O1087" t="s">
        <v>13608</v>
      </c>
      <c r="P1087">
        <v>0</v>
      </c>
      <c r="Q1087">
        <v>2181.818181818182</v>
      </c>
      <c r="R1087">
        <v>0</v>
      </c>
    </row>
    <row r="1088" spans="1:18" x14ac:dyDescent="0.25">
      <c r="A1088">
        <v>9</v>
      </c>
      <c r="B1088">
        <v>9203</v>
      </c>
      <c r="C1088" t="s">
        <v>762</v>
      </c>
      <c r="D1088" t="s">
        <v>1646</v>
      </c>
      <c r="E1088">
        <v>1</v>
      </c>
      <c r="F1088" t="s">
        <v>13850</v>
      </c>
      <c r="G1088">
        <v>1</v>
      </c>
      <c r="H1088" t="s">
        <v>8278</v>
      </c>
      <c r="I1088">
        <v>1</v>
      </c>
      <c r="J1088" t="s">
        <v>13799</v>
      </c>
      <c r="K1088" t="s">
        <v>13851</v>
      </c>
      <c r="L1088">
        <v>270107</v>
      </c>
      <c r="M1088" t="s">
        <v>13588</v>
      </c>
      <c r="N1088">
        <v>270107006</v>
      </c>
      <c r="O1088" t="s">
        <v>13613</v>
      </c>
      <c r="P1088">
        <v>0</v>
      </c>
      <c r="Q1088">
        <v>75068.730079918008</v>
      </c>
      <c r="R1088">
        <v>31741.3923160452</v>
      </c>
    </row>
    <row r="1089" spans="1:18" x14ac:dyDescent="0.25">
      <c r="A1089">
        <v>9</v>
      </c>
      <c r="B1089">
        <v>9203</v>
      </c>
      <c r="C1089" t="s">
        <v>762</v>
      </c>
      <c r="D1089" t="s">
        <v>1646</v>
      </c>
      <c r="E1089">
        <v>1</v>
      </c>
      <c r="F1089" t="s">
        <v>13850</v>
      </c>
      <c r="G1089">
        <v>2</v>
      </c>
      <c r="H1089" t="s">
        <v>13768</v>
      </c>
      <c r="I1089">
        <v>1</v>
      </c>
      <c r="J1089" t="s">
        <v>13799</v>
      </c>
      <c r="K1089" t="s">
        <v>13853</v>
      </c>
      <c r="L1089">
        <v>270107</v>
      </c>
      <c r="M1089" t="s">
        <v>13588</v>
      </c>
      <c r="N1089">
        <v>270107006</v>
      </c>
      <c r="O1089" t="s">
        <v>13613</v>
      </c>
      <c r="P1089">
        <v>0</v>
      </c>
      <c r="Q1089">
        <v>64096.507857695775</v>
      </c>
      <c r="R1089">
        <v>31741.3923160452</v>
      </c>
    </row>
    <row r="1090" spans="1:18" x14ac:dyDescent="0.25">
      <c r="A1090">
        <v>9</v>
      </c>
      <c r="B1090">
        <v>9203</v>
      </c>
      <c r="C1090" t="s">
        <v>762</v>
      </c>
      <c r="D1090" t="s">
        <v>1646</v>
      </c>
      <c r="E1090">
        <v>1</v>
      </c>
      <c r="F1090" t="s">
        <v>13850</v>
      </c>
      <c r="G1090">
        <v>2</v>
      </c>
      <c r="H1090" t="s">
        <v>13768</v>
      </c>
      <c r="I1090">
        <v>1</v>
      </c>
      <c r="J1090" t="s">
        <v>13799</v>
      </c>
      <c r="K1090" t="s">
        <v>13857</v>
      </c>
      <c r="L1090">
        <v>270107</v>
      </c>
      <c r="M1090" t="s">
        <v>13588</v>
      </c>
      <c r="N1090">
        <v>270107006</v>
      </c>
      <c r="O1090" t="s">
        <v>13613</v>
      </c>
      <c r="P1090">
        <v>0</v>
      </c>
      <c r="Q1090">
        <v>10972.22222222223</v>
      </c>
      <c r="R1090">
        <v>0</v>
      </c>
    </row>
    <row r="1091" spans="1:18" x14ac:dyDescent="0.25">
      <c r="A1091">
        <v>9</v>
      </c>
      <c r="B1091">
        <v>9203</v>
      </c>
      <c r="C1091" t="s">
        <v>762</v>
      </c>
      <c r="D1091" t="s">
        <v>1646</v>
      </c>
      <c r="E1091">
        <v>2</v>
      </c>
      <c r="F1091" t="s">
        <v>13854</v>
      </c>
      <c r="G1091">
        <v>1</v>
      </c>
      <c r="H1091" t="s">
        <v>8278</v>
      </c>
      <c r="I1091">
        <v>1</v>
      </c>
      <c r="J1091" t="s">
        <v>13799</v>
      </c>
      <c r="K1091" t="s">
        <v>13851</v>
      </c>
      <c r="L1091">
        <v>270107</v>
      </c>
      <c r="M1091" t="s">
        <v>13588</v>
      </c>
      <c r="N1091">
        <v>270107006</v>
      </c>
      <c r="O1091" t="s">
        <v>13613</v>
      </c>
      <c r="P1091">
        <v>0</v>
      </c>
      <c r="Q1091">
        <v>75068.730079918008</v>
      </c>
      <c r="R1091">
        <v>31741.3923160452</v>
      </c>
    </row>
    <row r="1092" spans="1:18" x14ac:dyDescent="0.25">
      <c r="A1092">
        <v>9</v>
      </c>
      <c r="B1092">
        <v>9203</v>
      </c>
      <c r="C1092" t="s">
        <v>762</v>
      </c>
      <c r="D1092" t="s">
        <v>1646</v>
      </c>
      <c r="E1092">
        <v>3</v>
      </c>
      <c r="F1092" t="s">
        <v>13855</v>
      </c>
      <c r="G1092">
        <v>1</v>
      </c>
      <c r="H1092" t="s">
        <v>8278</v>
      </c>
      <c r="I1092">
        <v>1</v>
      </c>
      <c r="J1092" t="s">
        <v>13799</v>
      </c>
      <c r="K1092" t="s">
        <v>13851</v>
      </c>
      <c r="L1092">
        <v>270107</v>
      </c>
      <c r="M1092" t="s">
        <v>13588</v>
      </c>
      <c r="N1092">
        <v>270107006</v>
      </c>
      <c r="O1092" t="s">
        <v>13613</v>
      </c>
      <c r="P1092">
        <v>0</v>
      </c>
      <c r="Q1092">
        <v>75068.730079918008</v>
      </c>
      <c r="R1092">
        <v>31741.3923160452</v>
      </c>
    </row>
    <row r="1093" spans="1:18" x14ac:dyDescent="0.25">
      <c r="A1093">
        <v>9</v>
      </c>
      <c r="B1093">
        <v>9203</v>
      </c>
      <c r="C1093" t="s">
        <v>762</v>
      </c>
      <c r="D1093" t="s">
        <v>1646</v>
      </c>
      <c r="E1093">
        <v>5</v>
      </c>
      <c r="F1093" t="s">
        <v>13856</v>
      </c>
      <c r="G1093">
        <v>2</v>
      </c>
      <c r="H1093" t="s">
        <v>13768</v>
      </c>
      <c r="I1093">
        <v>3</v>
      </c>
      <c r="J1093" t="s">
        <v>13804</v>
      </c>
      <c r="K1093" t="s">
        <v>13853</v>
      </c>
      <c r="L1093">
        <v>270107</v>
      </c>
      <c r="M1093" t="s">
        <v>13588</v>
      </c>
      <c r="N1093">
        <v>270107005</v>
      </c>
      <c r="O1093" t="s">
        <v>13608</v>
      </c>
      <c r="P1093">
        <v>0</v>
      </c>
      <c r="Q1093">
        <v>35101.228533845024</v>
      </c>
      <c r="R1093">
        <v>31741.3923160452</v>
      </c>
    </row>
    <row r="1094" spans="1:18" x14ac:dyDescent="0.25">
      <c r="A1094">
        <v>9</v>
      </c>
      <c r="B1094">
        <v>9203</v>
      </c>
      <c r="C1094" t="s">
        <v>762</v>
      </c>
      <c r="D1094" t="s">
        <v>1646</v>
      </c>
      <c r="E1094">
        <v>5</v>
      </c>
      <c r="F1094" t="s">
        <v>13856</v>
      </c>
      <c r="G1094">
        <v>2</v>
      </c>
      <c r="H1094" t="s">
        <v>13768</v>
      </c>
      <c r="I1094">
        <v>3</v>
      </c>
      <c r="J1094" t="s">
        <v>13804</v>
      </c>
      <c r="K1094" t="s">
        <v>13857</v>
      </c>
      <c r="L1094">
        <v>270107</v>
      </c>
      <c r="M1094" t="s">
        <v>13588</v>
      </c>
      <c r="N1094">
        <v>270107005</v>
      </c>
      <c r="O1094" t="s">
        <v>13608</v>
      </c>
      <c r="P1094">
        <v>0</v>
      </c>
      <c r="Q1094">
        <v>5486.111111111115</v>
      </c>
      <c r="R1094">
        <v>0</v>
      </c>
    </row>
    <row r="1095" spans="1:18" x14ac:dyDescent="0.25">
      <c r="A1095">
        <v>9</v>
      </c>
      <c r="B1095">
        <v>9204</v>
      </c>
      <c r="C1095" t="s">
        <v>762</v>
      </c>
      <c r="D1095" t="s">
        <v>1649</v>
      </c>
      <c r="E1095">
        <v>1</v>
      </c>
      <c r="F1095" t="s">
        <v>13850</v>
      </c>
      <c r="G1095">
        <v>1</v>
      </c>
      <c r="H1095" t="s">
        <v>8278</v>
      </c>
      <c r="I1095">
        <v>1</v>
      </c>
      <c r="J1095" t="s">
        <v>13799</v>
      </c>
      <c r="K1095" t="s">
        <v>13851</v>
      </c>
      <c r="L1095">
        <v>270107</v>
      </c>
      <c r="M1095" t="s">
        <v>13588</v>
      </c>
      <c r="N1095">
        <v>270107006</v>
      </c>
      <c r="O1095" t="s">
        <v>13613</v>
      </c>
      <c r="P1095">
        <v>0</v>
      </c>
      <c r="Q1095">
        <v>40629.84095606074</v>
      </c>
      <c r="R1095">
        <v>0</v>
      </c>
    </row>
    <row r="1096" spans="1:18" x14ac:dyDescent="0.25">
      <c r="A1096">
        <v>9</v>
      </c>
      <c r="B1096">
        <v>9204</v>
      </c>
      <c r="C1096" t="s">
        <v>762</v>
      </c>
      <c r="D1096" t="s">
        <v>1649</v>
      </c>
      <c r="E1096">
        <v>1</v>
      </c>
      <c r="F1096" t="s">
        <v>13850</v>
      </c>
      <c r="G1096">
        <v>2</v>
      </c>
      <c r="H1096" t="s">
        <v>13768</v>
      </c>
      <c r="I1096">
        <v>1</v>
      </c>
      <c r="J1096" t="s">
        <v>13799</v>
      </c>
      <c r="K1096" t="s">
        <v>13853</v>
      </c>
      <c r="L1096">
        <v>270107</v>
      </c>
      <c r="M1096" t="s">
        <v>13588</v>
      </c>
      <c r="N1096">
        <v>270107006</v>
      </c>
      <c r="O1096" t="s">
        <v>13613</v>
      </c>
      <c r="P1096">
        <v>0</v>
      </c>
      <c r="Q1096">
        <v>40629.84095606074</v>
      </c>
      <c r="R1096">
        <v>0</v>
      </c>
    </row>
    <row r="1097" spans="1:18" x14ac:dyDescent="0.25">
      <c r="A1097">
        <v>9</v>
      </c>
      <c r="B1097">
        <v>9204</v>
      </c>
      <c r="C1097" t="s">
        <v>762</v>
      </c>
      <c r="D1097" t="s">
        <v>1649</v>
      </c>
      <c r="E1097">
        <v>2</v>
      </c>
      <c r="F1097" t="s">
        <v>13854</v>
      </c>
      <c r="G1097">
        <v>1</v>
      </c>
      <c r="H1097" t="s">
        <v>8278</v>
      </c>
      <c r="I1097">
        <v>1</v>
      </c>
      <c r="J1097" t="s">
        <v>13799</v>
      </c>
      <c r="K1097" t="s">
        <v>13851</v>
      </c>
      <c r="L1097">
        <v>270107</v>
      </c>
      <c r="M1097" t="s">
        <v>13588</v>
      </c>
      <c r="N1097">
        <v>270107006</v>
      </c>
      <c r="O1097" t="s">
        <v>13613</v>
      </c>
      <c r="P1097">
        <v>0</v>
      </c>
      <c r="Q1097">
        <v>40629.84095606074</v>
      </c>
      <c r="R1097">
        <v>0</v>
      </c>
    </row>
    <row r="1098" spans="1:18" x14ac:dyDescent="0.25">
      <c r="A1098">
        <v>9</v>
      </c>
      <c r="B1098">
        <v>9204</v>
      </c>
      <c r="C1098" t="s">
        <v>762</v>
      </c>
      <c r="D1098" t="s">
        <v>1649</v>
      </c>
      <c r="E1098">
        <v>3</v>
      </c>
      <c r="F1098" t="s">
        <v>13855</v>
      </c>
      <c r="G1098">
        <v>1</v>
      </c>
      <c r="H1098" t="s">
        <v>8278</v>
      </c>
      <c r="I1098">
        <v>1</v>
      </c>
      <c r="J1098" t="s">
        <v>13799</v>
      </c>
      <c r="K1098" t="s">
        <v>13851</v>
      </c>
      <c r="L1098">
        <v>270107</v>
      </c>
      <c r="M1098" t="s">
        <v>13588</v>
      </c>
      <c r="N1098">
        <v>270107006</v>
      </c>
      <c r="O1098" t="s">
        <v>13613</v>
      </c>
      <c r="P1098">
        <v>0</v>
      </c>
      <c r="Q1098">
        <v>40629.84095606074</v>
      </c>
      <c r="R1098">
        <v>0</v>
      </c>
    </row>
    <row r="1099" spans="1:18" x14ac:dyDescent="0.25">
      <c r="A1099">
        <v>9</v>
      </c>
      <c r="B1099">
        <v>9204</v>
      </c>
      <c r="C1099" t="s">
        <v>762</v>
      </c>
      <c r="D1099" t="s">
        <v>1649</v>
      </c>
      <c r="E1099">
        <v>5</v>
      </c>
      <c r="F1099" t="s">
        <v>13856</v>
      </c>
      <c r="G1099">
        <v>2</v>
      </c>
      <c r="H1099" t="s">
        <v>13768</v>
      </c>
      <c r="I1099">
        <v>3</v>
      </c>
      <c r="J1099" t="s">
        <v>13804</v>
      </c>
      <c r="K1099" t="s">
        <v>13853</v>
      </c>
      <c r="L1099">
        <v>270107</v>
      </c>
      <c r="M1099" t="s">
        <v>13588</v>
      </c>
      <c r="N1099">
        <v>270107005</v>
      </c>
      <c r="O1099" t="s">
        <v>13608</v>
      </c>
      <c r="P1099">
        <v>0</v>
      </c>
      <c r="Q1099">
        <v>13225.626740947075</v>
      </c>
      <c r="R1099">
        <v>0</v>
      </c>
    </row>
    <row r="1100" spans="1:18" x14ac:dyDescent="0.25">
      <c r="A1100">
        <v>9</v>
      </c>
      <c r="B1100">
        <v>9206</v>
      </c>
      <c r="C1100" t="s">
        <v>762</v>
      </c>
      <c r="D1100" t="s">
        <v>1655</v>
      </c>
      <c r="E1100">
        <v>1</v>
      </c>
      <c r="F1100" t="s">
        <v>13850</v>
      </c>
      <c r="G1100">
        <v>1</v>
      </c>
      <c r="H1100" t="s">
        <v>8278</v>
      </c>
      <c r="I1100">
        <v>1</v>
      </c>
      <c r="J1100" t="s">
        <v>13799</v>
      </c>
      <c r="K1100" t="s">
        <v>13851</v>
      </c>
      <c r="L1100">
        <v>270107</v>
      </c>
      <c r="M1100" t="s">
        <v>13588</v>
      </c>
      <c r="N1100">
        <v>270107006</v>
      </c>
      <c r="O1100" t="s">
        <v>13613</v>
      </c>
      <c r="P1100">
        <v>0</v>
      </c>
      <c r="Q1100">
        <v>76133.841074132186</v>
      </c>
      <c r="R1100">
        <v>0</v>
      </c>
    </row>
    <row r="1101" spans="1:18" x14ac:dyDescent="0.25">
      <c r="A1101">
        <v>9</v>
      </c>
      <c r="B1101">
        <v>9206</v>
      </c>
      <c r="C1101" t="s">
        <v>762</v>
      </c>
      <c r="D1101" t="s">
        <v>1655</v>
      </c>
      <c r="E1101">
        <v>1</v>
      </c>
      <c r="F1101" t="s">
        <v>13850</v>
      </c>
      <c r="G1101">
        <v>2</v>
      </c>
      <c r="H1101" t="s">
        <v>13768</v>
      </c>
      <c r="I1101">
        <v>1</v>
      </c>
      <c r="J1101" t="s">
        <v>13799</v>
      </c>
      <c r="K1101" t="s">
        <v>13853</v>
      </c>
      <c r="L1101">
        <v>270107</v>
      </c>
      <c r="M1101" t="s">
        <v>13588</v>
      </c>
      <c r="N1101">
        <v>270107006</v>
      </c>
      <c r="O1101" t="s">
        <v>13613</v>
      </c>
      <c r="P1101">
        <v>0</v>
      </c>
      <c r="Q1101">
        <v>76133.841074132186</v>
      </c>
      <c r="R1101">
        <v>0</v>
      </c>
    </row>
    <row r="1102" spans="1:18" x14ac:dyDescent="0.25">
      <c r="A1102">
        <v>9</v>
      </c>
      <c r="B1102">
        <v>9206</v>
      </c>
      <c r="C1102" t="s">
        <v>762</v>
      </c>
      <c r="D1102" t="s">
        <v>1655</v>
      </c>
      <c r="E1102">
        <v>2</v>
      </c>
      <c r="F1102" t="s">
        <v>13854</v>
      </c>
      <c r="G1102">
        <v>1</v>
      </c>
      <c r="H1102" t="s">
        <v>8278</v>
      </c>
      <c r="I1102">
        <v>1</v>
      </c>
      <c r="J1102" t="s">
        <v>13799</v>
      </c>
      <c r="K1102" t="s">
        <v>13851</v>
      </c>
      <c r="L1102">
        <v>270107</v>
      </c>
      <c r="M1102" t="s">
        <v>13588</v>
      </c>
      <c r="N1102">
        <v>270107006</v>
      </c>
      <c r="O1102" t="s">
        <v>13613</v>
      </c>
      <c r="P1102">
        <v>0</v>
      </c>
      <c r="Q1102">
        <v>76133.841074132186</v>
      </c>
      <c r="R1102">
        <v>0</v>
      </c>
    </row>
    <row r="1103" spans="1:18" x14ac:dyDescent="0.25">
      <c r="A1103">
        <v>9</v>
      </c>
      <c r="B1103">
        <v>9206</v>
      </c>
      <c r="C1103" t="s">
        <v>762</v>
      </c>
      <c r="D1103" t="s">
        <v>1655</v>
      </c>
      <c r="E1103">
        <v>3</v>
      </c>
      <c r="F1103" t="s">
        <v>13855</v>
      </c>
      <c r="G1103">
        <v>1</v>
      </c>
      <c r="H1103" t="s">
        <v>8278</v>
      </c>
      <c r="I1103">
        <v>1</v>
      </c>
      <c r="J1103" t="s">
        <v>13799</v>
      </c>
      <c r="K1103" t="s">
        <v>13851</v>
      </c>
      <c r="L1103">
        <v>270107</v>
      </c>
      <c r="M1103" t="s">
        <v>13588</v>
      </c>
      <c r="N1103">
        <v>270107006</v>
      </c>
      <c r="O1103" t="s">
        <v>13613</v>
      </c>
      <c r="P1103">
        <v>0</v>
      </c>
      <c r="Q1103">
        <v>76133.841074132186</v>
      </c>
      <c r="R1103">
        <v>0</v>
      </c>
    </row>
    <row r="1104" spans="1:18" x14ac:dyDescent="0.25">
      <c r="A1104">
        <v>9</v>
      </c>
      <c r="B1104">
        <v>9206</v>
      </c>
      <c r="C1104" t="s">
        <v>762</v>
      </c>
      <c r="D1104" t="s">
        <v>1655</v>
      </c>
      <c r="E1104">
        <v>5</v>
      </c>
      <c r="F1104" t="s">
        <v>13856</v>
      </c>
      <c r="G1104">
        <v>2</v>
      </c>
      <c r="H1104" t="s">
        <v>13768</v>
      </c>
      <c r="I1104">
        <v>3</v>
      </c>
      <c r="J1104" t="s">
        <v>13804</v>
      </c>
      <c r="K1104" t="s">
        <v>13853</v>
      </c>
      <c r="L1104">
        <v>270107</v>
      </c>
      <c r="M1104" t="s">
        <v>13588</v>
      </c>
      <c r="N1104">
        <v>270107005</v>
      </c>
      <c r="O1104" t="s">
        <v>13608</v>
      </c>
      <c r="P1104">
        <v>0</v>
      </c>
      <c r="Q1104">
        <v>62818.457132270691</v>
      </c>
      <c r="R1104">
        <v>0</v>
      </c>
    </row>
    <row r="1105" spans="1:18" x14ac:dyDescent="0.25">
      <c r="A1105">
        <v>9</v>
      </c>
      <c r="B1105">
        <v>9207</v>
      </c>
      <c r="C1105" t="s">
        <v>762</v>
      </c>
      <c r="D1105" t="s">
        <v>1658</v>
      </c>
      <c r="E1105">
        <v>1</v>
      </c>
      <c r="F1105" t="s">
        <v>13850</v>
      </c>
      <c r="G1105">
        <v>1</v>
      </c>
      <c r="H1105" t="s">
        <v>8278</v>
      </c>
      <c r="I1105">
        <v>1</v>
      </c>
      <c r="J1105" t="s">
        <v>13799</v>
      </c>
      <c r="K1105" t="s">
        <v>13851</v>
      </c>
      <c r="L1105">
        <v>270107</v>
      </c>
      <c r="M1105" t="s">
        <v>13588</v>
      </c>
      <c r="N1105">
        <v>270107006</v>
      </c>
      <c r="O1105" t="s">
        <v>13613</v>
      </c>
      <c r="P1105">
        <v>0</v>
      </c>
      <c r="Q1105">
        <v>27779.960686349059</v>
      </c>
      <c r="R1105">
        <v>0</v>
      </c>
    </row>
    <row r="1106" spans="1:18" x14ac:dyDescent="0.25">
      <c r="A1106">
        <v>9</v>
      </c>
      <c r="B1106">
        <v>9207</v>
      </c>
      <c r="C1106" t="s">
        <v>762</v>
      </c>
      <c r="D1106" t="s">
        <v>1658</v>
      </c>
      <c r="E1106">
        <v>1</v>
      </c>
      <c r="F1106" t="s">
        <v>13850</v>
      </c>
      <c r="G1106">
        <v>1</v>
      </c>
      <c r="H1106" t="s">
        <v>8278</v>
      </c>
      <c r="I1106">
        <v>1</v>
      </c>
      <c r="J1106" t="s">
        <v>13799</v>
      </c>
      <c r="K1106" t="s">
        <v>13852</v>
      </c>
      <c r="L1106">
        <v>270107</v>
      </c>
      <c r="M1106" t="s">
        <v>13588</v>
      </c>
      <c r="N1106">
        <v>270107006</v>
      </c>
      <c r="O1106" t="s">
        <v>13613</v>
      </c>
      <c r="P1106">
        <v>0</v>
      </c>
      <c r="Q1106">
        <v>15682.247309698298</v>
      </c>
      <c r="R1106">
        <v>0</v>
      </c>
    </row>
    <row r="1107" spans="1:18" x14ac:dyDescent="0.25">
      <c r="A1107">
        <v>9</v>
      </c>
      <c r="B1107">
        <v>9207</v>
      </c>
      <c r="C1107" t="s">
        <v>762</v>
      </c>
      <c r="D1107" t="s">
        <v>1658</v>
      </c>
      <c r="E1107">
        <v>1</v>
      </c>
      <c r="F1107" t="s">
        <v>13850</v>
      </c>
      <c r="G1107">
        <v>2</v>
      </c>
      <c r="H1107" t="s">
        <v>13768</v>
      </c>
      <c r="I1107">
        <v>1</v>
      </c>
      <c r="J1107" t="s">
        <v>13799</v>
      </c>
      <c r="K1107" t="s">
        <v>13853</v>
      </c>
      <c r="L1107">
        <v>270107</v>
      </c>
      <c r="M1107" t="s">
        <v>13588</v>
      </c>
      <c r="N1107">
        <v>270107006</v>
      </c>
      <c r="O1107" t="s">
        <v>13613</v>
      </c>
      <c r="P1107">
        <v>0</v>
      </c>
      <c r="Q1107">
        <v>27779.960686349059</v>
      </c>
      <c r="R1107">
        <v>0</v>
      </c>
    </row>
    <row r="1108" spans="1:18" x14ac:dyDescent="0.25">
      <c r="A1108">
        <v>9</v>
      </c>
      <c r="B1108">
        <v>9207</v>
      </c>
      <c r="C1108" t="s">
        <v>762</v>
      </c>
      <c r="D1108" t="s">
        <v>1658</v>
      </c>
      <c r="E1108">
        <v>1</v>
      </c>
      <c r="F1108" t="s">
        <v>13850</v>
      </c>
      <c r="G1108">
        <v>2</v>
      </c>
      <c r="H1108" t="s">
        <v>13768</v>
      </c>
      <c r="I1108">
        <v>1</v>
      </c>
      <c r="J1108" t="s">
        <v>13799</v>
      </c>
      <c r="K1108" t="s">
        <v>13857</v>
      </c>
      <c r="L1108">
        <v>270107</v>
      </c>
      <c r="M1108" t="s">
        <v>13588</v>
      </c>
      <c r="N1108">
        <v>270107006</v>
      </c>
      <c r="O1108" t="s">
        <v>13613</v>
      </c>
      <c r="P1108">
        <v>0</v>
      </c>
      <c r="Q1108">
        <v>15682.247309698298</v>
      </c>
      <c r="R1108">
        <v>0</v>
      </c>
    </row>
    <row r="1109" spans="1:18" x14ac:dyDescent="0.25">
      <c r="A1109">
        <v>9</v>
      </c>
      <c r="B1109">
        <v>9207</v>
      </c>
      <c r="C1109" t="s">
        <v>762</v>
      </c>
      <c r="D1109" t="s">
        <v>1658</v>
      </c>
      <c r="E1109">
        <v>2</v>
      </c>
      <c r="F1109" t="s">
        <v>13854</v>
      </c>
      <c r="G1109">
        <v>1</v>
      </c>
      <c r="H1109" t="s">
        <v>8278</v>
      </c>
      <c r="I1109">
        <v>1</v>
      </c>
      <c r="J1109" t="s">
        <v>13799</v>
      </c>
      <c r="K1109" t="s">
        <v>13851</v>
      </c>
      <c r="L1109">
        <v>270107</v>
      </c>
      <c r="M1109" t="s">
        <v>13588</v>
      </c>
      <c r="N1109">
        <v>270107006</v>
      </c>
      <c r="O1109" t="s">
        <v>13613</v>
      </c>
      <c r="P1109">
        <v>0</v>
      </c>
      <c r="Q1109">
        <v>27779.960686349059</v>
      </c>
      <c r="R1109">
        <v>0</v>
      </c>
    </row>
    <row r="1110" spans="1:18" x14ac:dyDescent="0.25">
      <c r="A1110">
        <v>9</v>
      </c>
      <c r="B1110">
        <v>9207</v>
      </c>
      <c r="C1110" t="s">
        <v>762</v>
      </c>
      <c r="D1110" t="s">
        <v>1658</v>
      </c>
      <c r="E1110">
        <v>2</v>
      </c>
      <c r="F1110" t="s">
        <v>13854</v>
      </c>
      <c r="G1110">
        <v>1</v>
      </c>
      <c r="H1110" t="s">
        <v>8278</v>
      </c>
      <c r="I1110">
        <v>1</v>
      </c>
      <c r="J1110" t="s">
        <v>13799</v>
      </c>
      <c r="K1110" t="s">
        <v>13852</v>
      </c>
      <c r="L1110">
        <v>270107</v>
      </c>
      <c r="M1110" t="s">
        <v>13588</v>
      </c>
      <c r="N1110">
        <v>270107006</v>
      </c>
      <c r="O1110" t="s">
        <v>13613</v>
      </c>
      <c r="P1110">
        <v>0</v>
      </c>
      <c r="Q1110">
        <v>15682.247309698298</v>
      </c>
      <c r="R1110">
        <v>0</v>
      </c>
    </row>
    <row r="1111" spans="1:18" x14ac:dyDescent="0.25">
      <c r="A1111">
        <v>9</v>
      </c>
      <c r="B1111">
        <v>9207</v>
      </c>
      <c r="C1111" t="s">
        <v>762</v>
      </c>
      <c r="D1111" t="s">
        <v>1658</v>
      </c>
      <c r="E1111">
        <v>3</v>
      </c>
      <c r="F1111" t="s">
        <v>13855</v>
      </c>
      <c r="G1111">
        <v>1</v>
      </c>
      <c r="H1111" t="s">
        <v>8278</v>
      </c>
      <c r="I1111">
        <v>1</v>
      </c>
      <c r="J1111" t="s">
        <v>13799</v>
      </c>
      <c r="K1111" t="s">
        <v>13851</v>
      </c>
      <c r="L1111">
        <v>270107</v>
      </c>
      <c r="M1111" t="s">
        <v>13588</v>
      </c>
      <c r="N1111">
        <v>270107006</v>
      </c>
      <c r="O1111" t="s">
        <v>13613</v>
      </c>
      <c r="P1111">
        <v>0</v>
      </c>
      <c r="Q1111">
        <v>33422.266093360347</v>
      </c>
      <c r="R1111">
        <v>0</v>
      </c>
    </row>
    <row r="1112" spans="1:18" x14ac:dyDescent="0.25">
      <c r="A1112">
        <v>9</v>
      </c>
      <c r="B1112">
        <v>9207</v>
      </c>
      <c r="C1112" t="s">
        <v>762</v>
      </c>
      <c r="D1112" t="s">
        <v>1658</v>
      </c>
      <c r="E1112">
        <v>3</v>
      </c>
      <c r="F1112" t="s">
        <v>13855</v>
      </c>
      <c r="G1112">
        <v>1</v>
      </c>
      <c r="H1112" t="s">
        <v>8278</v>
      </c>
      <c r="I1112">
        <v>1</v>
      </c>
      <c r="J1112" t="s">
        <v>13799</v>
      </c>
      <c r="K1112" t="s">
        <v>13852</v>
      </c>
      <c r="L1112">
        <v>270107</v>
      </c>
      <c r="M1112" t="s">
        <v>13588</v>
      </c>
      <c r="N1112">
        <v>270107006</v>
      </c>
      <c r="O1112" t="s">
        <v>13613</v>
      </c>
      <c r="P1112">
        <v>0</v>
      </c>
      <c r="Q1112">
        <v>10039.941902687007</v>
      </c>
      <c r="R1112">
        <v>0</v>
      </c>
    </row>
    <row r="1113" spans="1:18" x14ac:dyDescent="0.25">
      <c r="A1113">
        <v>9</v>
      </c>
      <c r="B1113">
        <v>9207</v>
      </c>
      <c r="C1113" t="s">
        <v>762</v>
      </c>
      <c r="D1113" t="s">
        <v>1658</v>
      </c>
      <c r="E1113">
        <v>5</v>
      </c>
      <c r="F1113" t="s">
        <v>13856</v>
      </c>
      <c r="G1113">
        <v>2</v>
      </c>
      <c r="H1113" t="s">
        <v>13768</v>
      </c>
      <c r="I1113">
        <v>3</v>
      </c>
      <c r="J1113" t="s">
        <v>13804</v>
      </c>
      <c r="K1113" t="s">
        <v>13853</v>
      </c>
      <c r="L1113">
        <v>270107</v>
      </c>
      <c r="M1113" t="s">
        <v>13588</v>
      </c>
      <c r="N1113">
        <v>270107005</v>
      </c>
      <c r="O1113" t="s">
        <v>13608</v>
      </c>
      <c r="P1113">
        <v>0</v>
      </c>
      <c r="Q1113">
        <v>27779.960686349059</v>
      </c>
      <c r="R1113">
        <v>0</v>
      </c>
    </row>
    <row r="1114" spans="1:18" x14ac:dyDescent="0.25">
      <c r="A1114">
        <v>9</v>
      </c>
      <c r="B1114">
        <v>9207</v>
      </c>
      <c r="C1114" t="s">
        <v>762</v>
      </c>
      <c r="D1114" t="s">
        <v>1658</v>
      </c>
      <c r="E1114">
        <v>5</v>
      </c>
      <c r="F1114" t="s">
        <v>13856</v>
      </c>
      <c r="G1114">
        <v>2</v>
      </c>
      <c r="H1114" t="s">
        <v>13768</v>
      </c>
      <c r="I1114">
        <v>3</v>
      </c>
      <c r="J1114" t="s">
        <v>13804</v>
      </c>
      <c r="K1114" t="s">
        <v>13857</v>
      </c>
      <c r="L1114">
        <v>270107</v>
      </c>
      <c r="M1114" t="s">
        <v>13588</v>
      </c>
      <c r="N1114">
        <v>270107005</v>
      </c>
      <c r="O1114" t="s">
        <v>13608</v>
      </c>
      <c r="P1114">
        <v>0</v>
      </c>
      <c r="Q1114">
        <v>5642.3054070112894</v>
      </c>
      <c r="R1114">
        <v>0</v>
      </c>
    </row>
    <row r="1115" spans="1:18" x14ac:dyDescent="0.25">
      <c r="A1115">
        <v>9</v>
      </c>
      <c r="B1115">
        <v>9208</v>
      </c>
      <c r="C1115" t="s">
        <v>762</v>
      </c>
      <c r="D1115" t="s">
        <v>1661</v>
      </c>
      <c r="E1115">
        <v>1</v>
      </c>
      <c r="F1115" t="s">
        <v>13850</v>
      </c>
      <c r="G1115">
        <v>1</v>
      </c>
      <c r="H1115" t="s">
        <v>8278</v>
      </c>
      <c r="I1115">
        <v>1</v>
      </c>
      <c r="J1115" t="s">
        <v>13799</v>
      </c>
      <c r="K1115" t="s">
        <v>13851</v>
      </c>
      <c r="L1115">
        <v>270107</v>
      </c>
      <c r="M1115" t="s">
        <v>13588</v>
      </c>
      <c r="N1115">
        <v>270107006</v>
      </c>
      <c r="O1115" t="s">
        <v>13613</v>
      </c>
      <c r="P1115">
        <v>0</v>
      </c>
      <c r="Q1115">
        <v>118971.57306608291</v>
      </c>
      <c r="R1115">
        <v>0</v>
      </c>
    </row>
    <row r="1116" spans="1:18" x14ac:dyDescent="0.25">
      <c r="A1116">
        <v>9</v>
      </c>
      <c r="B1116">
        <v>9208</v>
      </c>
      <c r="C1116" t="s">
        <v>762</v>
      </c>
      <c r="D1116" t="s">
        <v>1661</v>
      </c>
      <c r="E1116">
        <v>1</v>
      </c>
      <c r="F1116" t="s">
        <v>13850</v>
      </c>
      <c r="G1116">
        <v>2</v>
      </c>
      <c r="H1116" t="s">
        <v>13768</v>
      </c>
      <c r="I1116">
        <v>1</v>
      </c>
      <c r="J1116" t="s">
        <v>13799</v>
      </c>
      <c r="K1116" t="s">
        <v>13853</v>
      </c>
      <c r="L1116">
        <v>270107</v>
      </c>
      <c r="M1116" t="s">
        <v>13588</v>
      </c>
      <c r="N1116">
        <v>270107006</v>
      </c>
      <c r="O1116" t="s">
        <v>13613</v>
      </c>
      <c r="P1116">
        <v>0</v>
      </c>
      <c r="Q1116">
        <v>90763.75793554823</v>
      </c>
      <c r="R1116">
        <v>0</v>
      </c>
    </row>
    <row r="1117" spans="1:18" x14ac:dyDescent="0.25">
      <c r="A1117">
        <v>9</v>
      </c>
      <c r="B1117">
        <v>9208</v>
      </c>
      <c r="C1117" t="s">
        <v>762</v>
      </c>
      <c r="D1117" t="s">
        <v>1661</v>
      </c>
      <c r="E1117">
        <v>1</v>
      </c>
      <c r="F1117" t="s">
        <v>13850</v>
      </c>
      <c r="G1117">
        <v>2</v>
      </c>
      <c r="H1117" t="s">
        <v>13768</v>
      </c>
      <c r="I1117">
        <v>1</v>
      </c>
      <c r="J1117" t="s">
        <v>13799</v>
      </c>
      <c r="K1117" t="s">
        <v>13857</v>
      </c>
      <c r="L1117">
        <v>270107</v>
      </c>
      <c r="M1117" t="s">
        <v>13588</v>
      </c>
      <c r="N1117">
        <v>270107006</v>
      </c>
      <c r="O1117" t="s">
        <v>13613</v>
      </c>
      <c r="P1117">
        <v>0</v>
      </c>
      <c r="Q1117">
        <v>28207.815130534695</v>
      </c>
      <c r="R1117">
        <v>0</v>
      </c>
    </row>
    <row r="1118" spans="1:18" x14ac:dyDescent="0.25">
      <c r="A1118">
        <v>9</v>
      </c>
      <c r="B1118">
        <v>9208</v>
      </c>
      <c r="C1118" t="s">
        <v>762</v>
      </c>
      <c r="D1118" t="s">
        <v>1661</v>
      </c>
      <c r="E1118">
        <v>2</v>
      </c>
      <c r="F1118" t="s">
        <v>13854</v>
      </c>
      <c r="G1118">
        <v>1</v>
      </c>
      <c r="H1118" t="s">
        <v>8278</v>
      </c>
      <c r="I1118">
        <v>1</v>
      </c>
      <c r="J1118" t="s">
        <v>13799</v>
      </c>
      <c r="K1118" t="s">
        <v>13851</v>
      </c>
      <c r="L1118">
        <v>270107</v>
      </c>
      <c r="M1118" t="s">
        <v>13588</v>
      </c>
      <c r="N1118">
        <v>270107006</v>
      </c>
      <c r="O1118" t="s">
        <v>13613</v>
      </c>
      <c r="P1118">
        <v>0</v>
      </c>
      <c r="Q1118">
        <v>118971.57306608291</v>
      </c>
      <c r="R1118">
        <v>0</v>
      </c>
    </row>
    <row r="1119" spans="1:18" x14ac:dyDescent="0.25">
      <c r="A1119">
        <v>9</v>
      </c>
      <c r="B1119">
        <v>9208</v>
      </c>
      <c r="C1119" t="s">
        <v>762</v>
      </c>
      <c r="D1119" t="s">
        <v>1661</v>
      </c>
      <c r="E1119">
        <v>3</v>
      </c>
      <c r="F1119" t="s">
        <v>13855</v>
      </c>
      <c r="G1119">
        <v>1</v>
      </c>
      <c r="H1119" t="s">
        <v>8278</v>
      </c>
      <c r="I1119">
        <v>1</v>
      </c>
      <c r="J1119" t="s">
        <v>13799</v>
      </c>
      <c r="K1119" t="s">
        <v>13851</v>
      </c>
      <c r="L1119">
        <v>270107</v>
      </c>
      <c r="M1119" t="s">
        <v>13588</v>
      </c>
      <c r="N1119">
        <v>270107006</v>
      </c>
      <c r="O1119" t="s">
        <v>13613</v>
      </c>
      <c r="P1119">
        <v>0</v>
      </c>
      <c r="Q1119">
        <v>118971.57306608291</v>
      </c>
      <c r="R1119">
        <v>0</v>
      </c>
    </row>
    <row r="1120" spans="1:18" x14ac:dyDescent="0.25">
      <c r="A1120">
        <v>9</v>
      </c>
      <c r="B1120">
        <v>9208</v>
      </c>
      <c r="C1120" t="s">
        <v>762</v>
      </c>
      <c r="D1120" t="s">
        <v>1661</v>
      </c>
      <c r="E1120">
        <v>5</v>
      </c>
      <c r="F1120" t="s">
        <v>13856</v>
      </c>
      <c r="G1120">
        <v>2</v>
      </c>
      <c r="H1120" t="s">
        <v>13768</v>
      </c>
      <c r="I1120">
        <v>3</v>
      </c>
      <c r="J1120" t="s">
        <v>13804</v>
      </c>
      <c r="K1120" t="s">
        <v>13853</v>
      </c>
      <c r="L1120">
        <v>270107</v>
      </c>
      <c r="M1120" t="s">
        <v>13588</v>
      </c>
      <c r="N1120">
        <v>270107005</v>
      </c>
      <c r="O1120" t="s">
        <v>13608</v>
      </c>
      <c r="P1120">
        <v>0</v>
      </c>
      <c r="Q1120">
        <v>66846.183349068408</v>
      </c>
      <c r="R1120">
        <v>0</v>
      </c>
    </row>
    <row r="1121" spans="1:18" x14ac:dyDescent="0.25">
      <c r="A1121">
        <v>9</v>
      </c>
      <c r="B1121">
        <v>9209</v>
      </c>
      <c r="C1121" t="s">
        <v>762</v>
      </c>
      <c r="D1121" t="s">
        <v>1664</v>
      </c>
      <c r="E1121">
        <v>1</v>
      </c>
      <c r="F1121" t="s">
        <v>13850</v>
      </c>
      <c r="G1121">
        <v>1</v>
      </c>
      <c r="H1121" t="s">
        <v>8278</v>
      </c>
      <c r="I1121">
        <v>1</v>
      </c>
      <c r="J1121" t="s">
        <v>13799</v>
      </c>
      <c r="K1121" t="s">
        <v>13851</v>
      </c>
      <c r="L1121">
        <v>270107</v>
      </c>
      <c r="M1121" t="s">
        <v>13588</v>
      </c>
      <c r="N1121">
        <v>270107006</v>
      </c>
      <c r="O1121" t="s">
        <v>13613</v>
      </c>
      <c r="P1121">
        <v>0</v>
      </c>
      <c r="Q1121">
        <v>122739.48104017576</v>
      </c>
      <c r="R1121">
        <v>0</v>
      </c>
    </row>
    <row r="1122" spans="1:18" x14ac:dyDescent="0.25">
      <c r="A1122">
        <v>9</v>
      </c>
      <c r="B1122">
        <v>9209</v>
      </c>
      <c r="C1122" t="s">
        <v>762</v>
      </c>
      <c r="D1122" t="s">
        <v>1664</v>
      </c>
      <c r="E1122">
        <v>1</v>
      </c>
      <c r="F1122" t="s">
        <v>13850</v>
      </c>
      <c r="G1122">
        <v>2</v>
      </c>
      <c r="H1122" t="s">
        <v>13768</v>
      </c>
      <c r="I1122">
        <v>1</v>
      </c>
      <c r="J1122" t="s">
        <v>13799</v>
      </c>
      <c r="K1122" t="s">
        <v>13853</v>
      </c>
      <c r="L1122">
        <v>270107</v>
      </c>
      <c r="M1122" t="s">
        <v>13588</v>
      </c>
      <c r="N1122">
        <v>270107006</v>
      </c>
      <c r="O1122" t="s">
        <v>13613</v>
      </c>
      <c r="P1122">
        <v>0</v>
      </c>
      <c r="Q1122">
        <v>108219.09470849292</v>
      </c>
      <c r="R1122">
        <v>0</v>
      </c>
    </row>
    <row r="1123" spans="1:18" x14ac:dyDescent="0.25">
      <c r="A1123">
        <v>9</v>
      </c>
      <c r="B1123">
        <v>9209</v>
      </c>
      <c r="C1123" t="s">
        <v>762</v>
      </c>
      <c r="D1123" t="s">
        <v>1664</v>
      </c>
      <c r="E1123">
        <v>1</v>
      </c>
      <c r="F1123" t="s">
        <v>13850</v>
      </c>
      <c r="G1123">
        <v>2</v>
      </c>
      <c r="H1123" t="s">
        <v>13768</v>
      </c>
      <c r="I1123">
        <v>1</v>
      </c>
      <c r="J1123" t="s">
        <v>13799</v>
      </c>
      <c r="K1123" t="s">
        <v>13857</v>
      </c>
      <c r="L1123">
        <v>270107</v>
      </c>
      <c r="M1123" t="s">
        <v>13588</v>
      </c>
      <c r="N1123">
        <v>270107006</v>
      </c>
      <c r="O1123" t="s">
        <v>13613</v>
      </c>
      <c r="P1123">
        <v>0</v>
      </c>
      <c r="Q1123">
        <v>14520.386331682872</v>
      </c>
      <c r="R1123">
        <v>0</v>
      </c>
    </row>
    <row r="1124" spans="1:18" x14ac:dyDescent="0.25">
      <c r="A1124">
        <v>9</v>
      </c>
      <c r="B1124">
        <v>9209</v>
      </c>
      <c r="C1124" t="s">
        <v>762</v>
      </c>
      <c r="D1124" t="s">
        <v>1664</v>
      </c>
      <c r="E1124">
        <v>2</v>
      </c>
      <c r="F1124" t="s">
        <v>13854</v>
      </c>
      <c r="G1124">
        <v>1</v>
      </c>
      <c r="H1124" t="s">
        <v>8278</v>
      </c>
      <c r="I1124">
        <v>1</v>
      </c>
      <c r="J1124" t="s">
        <v>13799</v>
      </c>
      <c r="K1124" t="s">
        <v>13851</v>
      </c>
      <c r="L1124">
        <v>270107</v>
      </c>
      <c r="M1124" t="s">
        <v>13588</v>
      </c>
      <c r="N1124">
        <v>270107006</v>
      </c>
      <c r="O1124" t="s">
        <v>13613</v>
      </c>
      <c r="P1124">
        <v>0</v>
      </c>
      <c r="Q1124">
        <v>122739.48104017576</v>
      </c>
      <c r="R1124">
        <v>0</v>
      </c>
    </row>
    <row r="1125" spans="1:18" x14ac:dyDescent="0.25">
      <c r="A1125">
        <v>9</v>
      </c>
      <c r="B1125">
        <v>9209</v>
      </c>
      <c r="C1125" t="s">
        <v>762</v>
      </c>
      <c r="D1125" t="s">
        <v>1664</v>
      </c>
      <c r="E1125">
        <v>3</v>
      </c>
      <c r="F1125" t="s">
        <v>13855</v>
      </c>
      <c r="G1125">
        <v>1</v>
      </c>
      <c r="H1125" t="s">
        <v>8278</v>
      </c>
      <c r="I1125">
        <v>1</v>
      </c>
      <c r="J1125" t="s">
        <v>13799</v>
      </c>
      <c r="K1125" t="s">
        <v>13851</v>
      </c>
      <c r="L1125">
        <v>270107</v>
      </c>
      <c r="M1125" t="s">
        <v>13588</v>
      </c>
      <c r="N1125">
        <v>270107006</v>
      </c>
      <c r="O1125" t="s">
        <v>13613</v>
      </c>
      <c r="P1125">
        <v>0</v>
      </c>
      <c r="Q1125">
        <v>122739.48104017576</v>
      </c>
      <c r="R1125">
        <v>0</v>
      </c>
    </row>
    <row r="1126" spans="1:18" x14ac:dyDescent="0.25">
      <c r="A1126">
        <v>9</v>
      </c>
      <c r="B1126">
        <v>9209</v>
      </c>
      <c r="C1126" t="s">
        <v>762</v>
      </c>
      <c r="D1126" t="s">
        <v>1664</v>
      </c>
      <c r="E1126">
        <v>5</v>
      </c>
      <c r="F1126" t="s">
        <v>13856</v>
      </c>
      <c r="G1126">
        <v>2</v>
      </c>
      <c r="H1126" t="s">
        <v>13768</v>
      </c>
      <c r="I1126">
        <v>3</v>
      </c>
      <c r="J1126" t="s">
        <v>13804</v>
      </c>
      <c r="K1126" t="s">
        <v>13853</v>
      </c>
      <c r="L1126">
        <v>270107</v>
      </c>
      <c r="M1126" t="s">
        <v>13588</v>
      </c>
      <c r="N1126">
        <v>270107005</v>
      </c>
      <c r="O1126" t="s">
        <v>13608</v>
      </c>
      <c r="P1126">
        <v>0</v>
      </c>
      <c r="Q1126">
        <v>117515.20082744885</v>
      </c>
      <c r="R1126">
        <v>0</v>
      </c>
    </row>
    <row r="1127" spans="1:18" x14ac:dyDescent="0.25">
      <c r="A1127">
        <v>9</v>
      </c>
      <c r="B1127">
        <v>9210</v>
      </c>
      <c r="C1127" t="s">
        <v>762</v>
      </c>
      <c r="D1127" t="s">
        <v>13770</v>
      </c>
      <c r="E1127">
        <v>1</v>
      </c>
      <c r="F1127" t="s">
        <v>13850</v>
      </c>
      <c r="G1127">
        <v>1</v>
      </c>
      <c r="H1127" t="s">
        <v>8278</v>
      </c>
      <c r="I1127">
        <v>1</v>
      </c>
      <c r="J1127" t="s">
        <v>13799</v>
      </c>
      <c r="K1127" t="s">
        <v>13851</v>
      </c>
      <c r="L1127">
        <v>270107</v>
      </c>
      <c r="M1127" t="s">
        <v>13588</v>
      </c>
      <c r="N1127">
        <v>270107006</v>
      </c>
      <c r="O1127" t="s">
        <v>13613</v>
      </c>
      <c r="P1127">
        <v>0</v>
      </c>
      <c r="Q1127">
        <v>20490.332490735142</v>
      </c>
      <c r="R1127">
        <v>0</v>
      </c>
    </row>
    <row r="1128" spans="1:18" x14ac:dyDescent="0.25">
      <c r="A1128">
        <v>9</v>
      </c>
      <c r="B1128">
        <v>9210</v>
      </c>
      <c r="C1128" t="s">
        <v>762</v>
      </c>
      <c r="D1128" t="s">
        <v>13770</v>
      </c>
      <c r="E1128">
        <v>1</v>
      </c>
      <c r="F1128" t="s">
        <v>13850</v>
      </c>
      <c r="G1128">
        <v>2</v>
      </c>
      <c r="H1128" t="s">
        <v>13768</v>
      </c>
      <c r="I1128">
        <v>1</v>
      </c>
      <c r="J1128" t="s">
        <v>13799</v>
      </c>
      <c r="K1128" t="s">
        <v>13853</v>
      </c>
      <c r="L1128">
        <v>270107</v>
      </c>
      <c r="M1128" t="s">
        <v>13588</v>
      </c>
      <c r="N1128">
        <v>270107006</v>
      </c>
      <c r="O1128" t="s">
        <v>13613</v>
      </c>
      <c r="P1128">
        <v>0</v>
      </c>
      <c r="Q1128">
        <v>20490.332490735142</v>
      </c>
      <c r="R1128">
        <v>0</v>
      </c>
    </row>
    <row r="1129" spans="1:18" x14ac:dyDescent="0.25">
      <c r="A1129">
        <v>9</v>
      </c>
      <c r="B1129">
        <v>9210</v>
      </c>
      <c r="C1129" t="s">
        <v>762</v>
      </c>
      <c r="D1129" t="s">
        <v>13770</v>
      </c>
      <c r="E1129">
        <v>2</v>
      </c>
      <c r="F1129" t="s">
        <v>13854</v>
      </c>
      <c r="G1129">
        <v>1</v>
      </c>
      <c r="H1129" t="s">
        <v>8278</v>
      </c>
      <c r="I1129">
        <v>1</v>
      </c>
      <c r="J1129" t="s">
        <v>13799</v>
      </c>
      <c r="K1129" t="s">
        <v>13851</v>
      </c>
      <c r="L1129">
        <v>270107</v>
      </c>
      <c r="M1129" t="s">
        <v>13588</v>
      </c>
      <c r="N1129">
        <v>270107006</v>
      </c>
      <c r="O1129" t="s">
        <v>13613</v>
      </c>
      <c r="P1129">
        <v>0</v>
      </c>
      <c r="Q1129">
        <v>20490.332490735142</v>
      </c>
      <c r="R1129">
        <v>0</v>
      </c>
    </row>
    <row r="1130" spans="1:18" x14ac:dyDescent="0.25">
      <c r="A1130">
        <v>9</v>
      </c>
      <c r="B1130">
        <v>9210</v>
      </c>
      <c r="C1130" t="s">
        <v>762</v>
      </c>
      <c r="D1130" t="s">
        <v>13770</v>
      </c>
      <c r="E1130">
        <v>3</v>
      </c>
      <c r="F1130" t="s">
        <v>13855</v>
      </c>
      <c r="G1130">
        <v>1</v>
      </c>
      <c r="H1130" t="s">
        <v>8278</v>
      </c>
      <c r="I1130">
        <v>1</v>
      </c>
      <c r="J1130" t="s">
        <v>13799</v>
      </c>
      <c r="K1130" t="s">
        <v>13851</v>
      </c>
      <c r="L1130">
        <v>270107</v>
      </c>
      <c r="M1130" t="s">
        <v>13588</v>
      </c>
      <c r="N1130">
        <v>270107006</v>
      </c>
      <c r="O1130" t="s">
        <v>13613</v>
      </c>
      <c r="P1130">
        <v>0</v>
      </c>
      <c r="Q1130">
        <v>20490.332490735142</v>
      </c>
      <c r="R1130">
        <v>0</v>
      </c>
    </row>
    <row r="1131" spans="1:18" x14ac:dyDescent="0.25">
      <c r="A1131">
        <v>9</v>
      </c>
      <c r="B1131">
        <v>9210</v>
      </c>
      <c r="C1131" t="s">
        <v>762</v>
      </c>
      <c r="D1131" t="s">
        <v>13770</v>
      </c>
      <c r="E1131">
        <v>5</v>
      </c>
      <c r="F1131" t="s">
        <v>13856</v>
      </c>
      <c r="G1131">
        <v>2</v>
      </c>
      <c r="H1131" t="s">
        <v>13768</v>
      </c>
      <c r="I1131">
        <v>3</v>
      </c>
      <c r="J1131" t="s">
        <v>13804</v>
      </c>
      <c r="K1131" t="s">
        <v>13853</v>
      </c>
      <c r="L1131">
        <v>270107</v>
      </c>
      <c r="M1131" t="s">
        <v>13588</v>
      </c>
      <c r="N1131">
        <v>270107005</v>
      </c>
      <c r="O1131" t="s">
        <v>13608</v>
      </c>
      <c r="P1131">
        <v>0</v>
      </c>
      <c r="Q1131">
        <v>14616.130659886108</v>
      </c>
      <c r="R1131">
        <v>0</v>
      </c>
    </row>
    <row r="1132" spans="1:18" x14ac:dyDescent="0.25">
      <c r="A1132">
        <v>9</v>
      </c>
      <c r="B1132">
        <v>9211</v>
      </c>
      <c r="C1132" t="s">
        <v>762</v>
      </c>
      <c r="D1132" t="s">
        <v>1670</v>
      </c>
      <c r="E1132">
        <v>1</v>
      </c>
      <c r="F1132" t="s">
        <v>13850</v>
      </c>
      <c r="G1132">
        <v>1</v>
      </c>
      <c r="H1132" t="s">
        <v>8278</v>
      </c>
      <c r="I1132">
        <v>1</v>
      </c>
      <c r="J1132" t="s">
        <v>13799</v>
      </c>
      <c r="K1132" t="s">
        <v>13851</v>
      </c>
      <c r="L1132">
        <v>270107</v>
      </c>
      <c r="M1132" t="s">
        <v>13588</v>
      </c>
      <c r="N1132">
        <v>270107006</v>
      </c>
      <c r="O1132" t="s">
        <v>13613</v>
      </c>
      <c r="P1132">
        <v>44676.689208070195</v>
      </c>
      <c r="Q1132">
        <v>70271.195845049369</v>
      </c>
      <c r="R1132">
        <v>0</v>
      </c>
    </row>
    <row r="1133" spans="1:18" x14ac:dyDescent="0.25">
      <c r="A1133">
        <v>9</v>
      </c>
      <c r="B1133">
        <v>9211</v>
      </c>
      <c r="C1133" t="s">
        <v>762</v>
      </c>
      <c r="D1133" t="s">
        <v>1670</v>
      </c>
      <c r="E1133">
        <v>1</v>
      </c>
      <c r="F1133" t="s">
        <v>13850</v>
      </c>
      <c r="G1133">
        <v>1</v>
      </c>
      <c r="H1133" t="s">
        <v>8278</v>
      </c>
      <c r="I1133">
        <v>1</v>
      </c>
      <c r="J1133" t="s">
        <v>13799</v>
      </c>
      <c r="K1133" t="s">
        <v>13852</v>
      </c>
      <c r="L1133">
        <v>270107</v>
      </c>
      <c r="M1133" t="s">
        <v>13588</v>
      </c>
      <c r="N1133">
        <v>270107006</v>
      </c>
      <c r="O1133" t="s">
        <v>13613</v>
      </c>
      <c r="P1133">
        <v>737.71866092885489</v>
      </c>
      <c r="Q1133">
        <v>0</v>
      </c>
      <c r="R1133">
        <v>0</v>
      </c>
    </row>
    <row r="1134" spans="1:18" x14ac:dyDescent="0.25">
      <c r="A1134">
        <v>9</v>
      </c>
      <c r="B1134">
        <v>9211</v>
      </c>
      <c r="C1134" t="s">
        <v>762</v>
      </c>
      <c r="D1134" t="s">
        <v>1670</v>
      </c>
      <c r="E1134">
        <v>1</v>
      </c>
      <c r="F1134" t="s">
        <v>13850</v>
      </c>
      <c r="G1134">
        <v>2</v>
      </c>
      <c r="H1134" t="s">
        <v>13768</v>
      </c>
      <c r="I1134">
        <v>1</v>
      </c>
      <c r="J1134" t="s">
        <v>13799</v>
      </c>
      <c r="K1134" t="s">
        <v>13853</v>
      </c>
      <c r="L1134">
        <v>270107</v>
      </c>
      <c r="M1134" t="s">
        <v>13588</v>
      </c>
      <c r="N1134">
        <v>270107006</v>
      </c>
      <c r="O1134" t="s">
        <v>13613</v>
      </c>
      <c r="P1134">
        <v>43128.597775666465</v>
      </c>
      <c r="Q1134">
        <v>62090.481553136757</v>
      </c>
      <c r="R1134">
        <v>0</v>
      </c>
    </row>
    <row r="1135" spans="1:18" x14ac:dyDescent="0.25">
      <c r="A1135">
        <v>9</v>
      </c>
      <c r="B1135">
        <v>9211</v>
      </c>
      <c r="C1135" t="s">
        <v>762</v>
      </c>
      <c r="D1135" t="s">
        <v>1670</v>
      </c>
      <c r="E1135">
        <v>1</v>
      </c>
      <c r="F1135" t="s">
        <v>13850</v>
      </c>
      <c r="G1135">
        <v>2</v>
      </c>
      <c r="H1135" t="s">
        <v>13768</v>
      </c>
      <c r="I1135">
        <v>1</v>
      </c>
      <c r="J1135" t="s">
        <v>13799</v>
      </c>
      <c r="K1135" t="s">
        <v>13857</v>
      </c>
      <c r="L1135">
        <v>270107</v>
      </c>
      <c r="M1135" t="s">
        <v>13588</v>
      </c>
      <c r="N1135">
        <v>270107006</v>
      </c>
      <c r="O1135" t="s">
        <v>13613</v>
      </c>
      <c r="P1135">
        <v>2285.8100933325882</v>
      </c>
      <c r="Q1135">
        <v>8180.7142919126209</v>
      </c>
      <c r="R1135">
        <v>0</v>
      </c>
    </row>
    <row r="1136" spans="1:18" x14ac:dyDescent="0.25">
      <c r="A1136">
        <v>9</v>
      </c>
      <c r="B1136">
        <v>9211</v>
      </c>
      <c r="C1136" t="s">
        <v>762</v>
      </c>
      <c r="D1136" t="s">
        <v>1670</v>
      </c>
      <c r="E1136">
        <v>2</v>
      </c>
      <c r="F1136" t="s">
        <v>13854</v>
      </c>
      <c r="G1136">
        <v>1</v>
      </c>
      <c r="H1136" t="s">
        <v>8278</v>
      </c>
      <c r="I1136">
        <v>1</v>
      </c>
      <c r="J1136" t="s">
        <v>13799</v>
      </c>
      <c r="K1136" t="s">
        <v>13851</v>
      </c>
      <c r="L1136">
        <v>270107</v>
      </c>
      <c r="M1136" t="s">
        <v>13588</v>
      </c>
      <c r="N1136">
        <v>270107006</v>
      </c>
      <c r="O1136" t="s">
        <v>13613</v>
      </c>
      <c r="P1136">
        <v>44676.689208070195</v>
      </c>
      <c r="Q1136">
        <v>70271.195845049369</v>
      </c>
      <c r="R1136">
        <v>0</v>
      </c>
    </row>
    <row r="1137" spans="1:18" x14ac:dyDescent="0.25">
      <c r="A1137">
        <v>9</v>
      </c>
      <c r="B1137">
        <v>9211</v>
      </c>
      <c r="C1137" t="s">
        <v>762</v>
      </c>
      <c r="D1137" t="s">
        <v>1670</v>
      </c>
      <c r="E1137">
        <v>2</v>
      </c>
      <c r="F1137" t="s">
        <v>13854</v>
      </c>
      <c r="G1137">
        <v>1</v>
      </c>
      <c r="H1137" t="s">
        <v>8278</v>
      </c>
      <c r="I1137">
        <v>1</v>
      </c>
      <c r="J1137" t="s">
        <v>13799</v>
      </c>
      <c r="K1137" t="s">
        <v>13852</v>
      </c>
      <c r="L1137">
        <v>270107</v>
      </c>
      <c r="M1137" t="s">
        <v>13588</v>
      </c>
      <c r="N1137">
        <v>270107006</v>
      </c>
      <c r="O1137" t="s">
        <v>13613</v>
      </c>
      <c r="P1137">
        <v>737.71866092885489</v>
      </c>
      <c r="Q1137">
        <v>0</v>
      </c>
      <c r="R1137">
        <v>0</v>
      </c>
    </row>
    <row r="1138" spans="1:18" x14ac:dyDescent="0.25">
      <c r="A1138">
        <v>9</v>
      </c>
      <c r="B1138">
        <v>9211</v>
      </c>
      <c r="C1138" t="s">
        <v>762</v>
      </c>
      <c r="D1138" t="s">
        <v>1670</v>
      </c>
      <c r="E1138">
        <v>3</v>
      </c>
      <c r="F1138" t="s">
        <v>13855</v>
      </c>
      <c r="G1138">
        <v>1</v>
      </c>
      <c r="H1138" t="s">
        <v>8278</v>
      </c>
      <c r="I1138">
        <v>1</v>
      </c>
      <c r="J1138" t="s">
        <v>13799</v>
      </c>
      <c r="K1138" t="s">
        <v>13851</v>
      </c>
      <c r="L1138">
        <v>270107</v>
      </c>
      <c r="M1138" t="s">
        <v>13588</v>
      </c>
      <c r="N1138">
        <v>270107006</v>
      </c>
      <c r="O1138" t="s">
        <v>13613</v>
      </c>
      <c r="P1138">
        <v>44676.689208070195</v>
      </c>
      <c r="Q1138">
        <v>70271.195845049369</v>
      </c>
      <c r="R1138">
        <v>0</v>
      </c>
    </row>
    <row r="1139" spans="1:18" x14ac:dyDescent="0.25">
      <c r="A1139">
        <v>9</v>
      </c>
      <c r="B1139">
        <v>9211</v>
      </c>
      <c r="C1139" t="s">
        <v>762</v>
      </c>
      <c r="D1139" t="s">
        <v>1670</v>
      </c>
      <c r="E1139">
        <v>3</v>
      </c>
      <c r="F1139" t="s">
        <v>13855</v>
      </c>
      <c r="G1139">
        <v>1</v>
      </c>
      <c r="H1139" t="s">
        <v>8278</v>
      </c>
      <c r="I1139">
        <v>1</v>
      </c>
      <c r="J1139" t="s">
        <v>13799</v>
      </c>
      <c r="K1139" t="s">
        <v>13852</v>
      </c>
      <c r="L1139">
        <v>270107</v>
      </c>
      <c r="M1139" t="s">
        <v>13588</v>
      </c>
      <c r="N1139">
        <v>270107006</v>
      </c>
      <c r="O1139" t="s">
        <v>13613</v>
      </c>
      <c r="P1139">
        <v>737.71866092885489</v>
      </c>
      <c r="Q1139">
        <v>0</v>
      </c>
      <c r="R1139">
        <v>0</v>
      </c>
    </row>
    <row r="1140" spans="1:18" x14ac:dyDescent="0.25">
      <c r="A1140">
        <v>9</v>
      </c>
      <c r="B1140">
        <v>9211</v>
      </c>
      <c r="C1140" t="s">
        <v>762</v>
      </c>
      <c r="D1140" t="s">
        <v>1670</v>
      </c>
      <c r="E1140">
        <v>5</v>
      </c>
      <c r="F1140" t="s">
        <v>13856</v>
      </c>
      <c r="G1140">
        <v>2</v>
      </c>
      <c r="H1140" t="s">
        <v>13768</v>
      </c>
      <c r="I1140">
        <v>3</v>
      </c>
      <c r="J1140" t="s">
        <v>13804</v>
      </c>
      <c r="K1140" t="s">
        <v>13853</v>
      </c>
      <c r="L1140">
        <v>270107</v>
      </c>
      <c r="M1140" t="s">
        <v>13588</v>
      </c>
      <c r="N1140">
        <v>270107005</v>
      </c>
      <c r="O1140" t="s">
        <v>13608</v>
      </c>
      <c r="P1140">
        <v>38797.295031576592</v>
      </c>
      <c r="Q1140">
        <v>44391.165445899969</v>
      </c>
      <c r="R1140">
        <v>0</v>
      </c>
    </row>
    <row r="1141" spans="1:18" x14ac:dyDescent="0.25">
      <c r="A1141">
        <v>9</v>
      </c>
      <c r="B1141">
        <v>9211</v>
      </c>
      <c r="C1141" t="s">
        <v>762</v>
      </c>
      <c r="D1141" t="s">
        <v>1670</v>
      </c>
      <c r="E1141">
        <v>5</v>
      </c>
      <c r="F1141" t="s">
        <v>13856</v>
      </c>
      <c r="G1141">
        <v>2</v>
      </c>
      <c r="H1141" t="s">
        <v>13768</v>
      </c>
      <c r="I1141">
        <v>3</v>
      </c>
      <c r="J1141" t="s">
        <v>13804</v>
      </c>
      <c r="K1141" t="s">
        <v>13857</v>
      </c>
      <c r="L1141">
        <v>270107</v>
      </c>
      <c r="M1141" t="s">
        <v>13588</v>
      </c>
      <c r="N1141">
        <v>270107005</v>
      </c>
      <c r="O1141" t="s">
        <v>13608</v>
      </c>
      <c r="P1141">
        <v>3576.8177499580843</v>
      </c>
      <c r="Q1141">
        <v>0</v>
      </c>
      <c r="R1141">
        <v>0</v>
      </c>
    </row>
    <row r="1142" spans="1:18" x14ac:dyDescent="0.25">
      <c r="A1142">
        <v>10</v>
      </c>
      <c r="B1142">
        <v>10101</v>
      </c>
      <c r="C1142" t="s">
        <v>777</v>
      </c>
      <c r="D1142" t="s">
        <v>1673</v>
      </c>
      <c r="E1142">
        <v>1</v>
      </c>
      <c r="F1142" t="s">
        <v>13850</v>
      </c>
      <c r="G1142">
        <v>1</v>
      </c>
      <c r="H1142" t="s">
        <v>8278</v>
      </c>
      <c r="I1142">
        <v>1</v>
      </c>
      <c r="J1142" t="s">
        <v>13799</v>
      </c>
      <c r="K1142" t="s">
        <v>13851</v>
      </c>
      <c r="L1142">
        <v>270107</v>
      </c>
      <c r="M1142" t="s">
        <v>13588</v>
      </c>
      <c r="N1142">
        <v>270107006</v>
      </c>
      <c r="O1142" t="s">
        <v>13613</v>
      </c>
      <c r="P1142">
        <v>43672.462841079338</v>
      </c>
      <c r="Q1142">
        <v>46772.195015785132</v>
      </c>
      <c r="R1142">
        <v>61069.651701739167</v>
      </c>
    </row>
    <row r="1143" spans="1:18" x14ac:dyDescent="0.25">
      <c r="A1143">
        <v>10</v>
      </c>
      <c r="B1143">
        <v>10101</v>
      </c>
      <c r="C1143" t="s">
        <v>777</v>
      </c>
      <c r="D1143" t="s">
        <v>1673</v>
      </c>
      <c r="E1143">
        <v>1</v>
      </c>
      <c r="F1143" t="s">
        <v>13850</v>
      </c>
      <c r="G1143">
        <v>1</v>
      </c>
      <c r="H1143" t="s">
        <v>8278</v>
      </c>
      <c r="I1143">
        <v>1</v>
      </c>
      <c r="J1143" t="s">
        <v>13799</v>
      </c>
      <c r="K1143" t="s">
        <v>13852</v>
      </c>
      <c r="L1143">
        <v>270107</v>
      </c>
      <c r="M1143" t="s">
        <v>13588</v>
      </c>
      <c r="N1143">
        <v>270107006</v>
      </c>
      <c r="O1143" t="s">
        <v>13613</v>
      </c>
      <c r="P1143">
        <v>1177.4706684397461</v>
      </c>
      <c r="Q1143">
        <v>684.67487333390784</v>
      </c>
      <c r="R1143">
        <v>899.40369883839355</v>
      </c>
    </row>
    <row r="1144" spans="1:18" x14ac:dyDescent="0.25">
      <c r="A1144">
        <v>10</v>
      </c>
      <c r="B1144">
        <v>10101</v>
      </c>
      <c r="C1144" t="s">
        <v>777</v>
      </c>
      <c r="D1144" t="s">
        <v>1673</v>
      </c>
      <c r="E1144">
        <v>1</v>
      </c>
      <c r="F1144" t="s">
        <v>13850</v>
      </c>
      <c r="G1144">
        <v>2</v>
      </c>
      <c r="H1144" t="s">
        <v>13768</v>
      </c>
      <c r="I1144">
        <v>1</v>
      </c>
      <c r="J1144" t="s">
        <v>13799</v>
      </c>
      <c r="K1144" t="s">
        <v>13853</v>
      </c>
      <c r="L1144">
        <v>270107</v>
      </c>
      <c r="M1144" t="s">
        <v>13588</v>
      </c>
      <c r="N1144">
        <v>270107006</v>
      </c>
      <c r="O1144" t="s">
        <v>13613</v>
      </c>
      <c r="P1144">
        <v>38482.838722709443</v>
      </c>
      <c r="Q1144">
        <v>45700.957798104413</v>
      </c>
      <c r="R1144">
        <v>57518.468143638216</v>
      </c>
    </row>
    <row r="1145" spans="1:18" x14ac:dyDescent="0.25">
      <c r="A1145">
        <v>10</v>
      </c>
      <c r="B1145">
        <v>10101</v>
      </c>
      <c r="C1145" t="s">
        <v>777</v>
      </c>
      <c r="D1145" t="s">
        <v>1673</v>
      </c>
      <c r="E1145">
        <v>1</v>
      </c>
      <c r="F1145" t="s">
        <v>13850</v>
      </c>
      <c r="G1145">
        <v>2</v>
      </c>
      <c r="H1145" t="s">
        <v>13768</v>
      </c>
      <c r="I1145">
        <v>1</v>
      </c>
      <c r="J1145" t="s">
        <v>13799</v>
      </c>
      <c r="K1145" t="s">
        <v>13857</v>
      </c>
      <c r="L1145">
        <v>270107</v>
      </c>
      <c r="M1145" t="s">
        <v>13588</v>
      </c>
      <c r="N1145">
        <v>270107006</v>
      </c>
      <c r="O1145" t="s">
        <v>13613</v>
      </c>
      <c r="P1145">
        <v>6367.0947868096355</v>
      </c>
      <c r="Q1145">
        <v>1755.912091014633</v>
      </c>
      <c r="R1145">
        <v>4450.5872569393505</v>
      </c>
    </row>
    <row r="1146" spans="1:18" x14ac:dyDescent="0.25">
      <c r="A1146">
        <v>10</v>
      </c>
      <c r="B1146">
        <v>10101</v>
      </c>
      <c r="C1146" t="s">
        <v>777</v>
      </c>
      <c r="D1146" t="s">
        <v>1673</v>
      </c>
      <c r="E1146">
        <v>2</v>
      </c>
      <c r="F1146" t="s">
        <v>13854</v>
      </c>
      <c r="G1146">
        <v>1</v>
      </c>
      <c r="H1146" t="s">
        <v>8278</v>
      </c>
      <c r="I1146">
        <v>1</v>
      </c>
      <c r="J1146" t="s">
        <v>13799</v>
      </c>
      <c r="K1146" t="s">
        <v>13851</v>
      </c>
      <c r="L1146">
        <v>270107</v>
      </c>
      <c r="M1146" t="s">
        <v>13588</v>
      </c>
      <c r="N1146">
        <v>270107006</v>
      </c>
      <c r="O1146" t="s">
        <v>13613</v>
      </c>
      <c r="P1146">
        <v>44483.815038631808</v>
      </c>
      <c r="Q1146">
        <v>47114.532452452084</v>
      </c>
      <c r="R1146">
        <v>61969.05540057757</v>
      </c>
    </row>
    <row r="1147" spans="1:18" x14ac:dyDescent="0.25">
      <c r="A1147">
        <v>10</v>
      </c>
      <c r="B1147">
        <v>10101</v>
      </c>
      <c r="C1147" t="s">
        <v>777</v>
      </c>
      <c r="D1147" t="s">
        <v>1673</v>
      </c>
      <c r="E1147">
        <v>2</v>
      </c>
      <c r="F1147" t="s">
        <v>13854</v>
      </c>
      <c r="G1147">
        <v>1</v>
      </c>
      <c r="H1147" t="s">
        <v>8278</v>
      </c>
      <c r="I1147">
        <v>1</v>
      </c>
      <c r="J1147" t="s">
        <v>13799</v>
      </c>
      <c r="K1147" t="s">
        <v>13852</v>
      </c>
      <c r="L1147">
        <v>270107</v>
      </c>
      <c r="M1147" t="s">
        <v>13588</v>
      </c>
      <c r="N1147">
        <v>270107006</v>
      </c>
      <c r="O1147" t="s">
        <v>13613</v>
      </c>
      <c r="P1147">
        <v>366.11847088726915</v>
      </c>
      <c r="Q1147">
        <v>342.33743666695392</v>
      </c>
      <c r="R1147">
        <v>0</v>
      </c>
    </row>
    <row r="1148" spans="1:18" x14ac:dyDescent="0.25">
      <c r="A1148">
        <v>10</v>
      </c>
      <c r="B1148">
        <v>10101</v>
      </c>
      <c r="C1148" t="s">
        <v>777</v>
      </c>
      <c r="D1148" t="s">
        <v>1673</v>
      </c>
      <c r="E1148">
        <v>3</v>
      </c>
      <c r="F1148" t="s">
        <v>13855</v>
      </c>
      <c r="G1148">
        <v>1</v>
      </c>
      <c r="H1148" t="s">
        <v>8278</v>
      </c>
      <c r="I1148">
        <v>1</v>
      </c>
      <c r="J1148" t="s">
        <v>13799</v>
      </c>
      <c r="K1148" t="s">
        <v>13851</v>
      </c>
      <c r="L1148">
        <v>270107</v>
      </c>
      <c r="M1148" t="s">
        <v>13588</v>
      </c>
      <c r="N1148">
        <v>270107006</v>
      </c>
      <c r="O1148" t="s">
        <v>13613</v>
      </c>
      <c r="P1148">
        <v>43672.462841079338</v>
      </c>
      <c r="Q1148">
        <v>46772.195015785132</v>
      </c>
      <c r="R1148">
        <v>61069.651701739167</v>
      </c>
    </row>
    <row r="1149" spans="1:18" x14ac:dyDescent="0.25">
      <c r="A1149">
        <v>10</v>
      </c>
      <c r="B1149">
        <v>10101</v>
      </c>
      <c r="C1149" t="s">
        <v>777</v>
      </c>
      <c r="D1149" t="s">
        <v>1673</v>
      </c>
      <c r="E1149">
        <v>3</v>
      </c>
      <c r="F1149" t="s">
        <v>13855</v>
      </c>
      <c r="G1149">
        <v>1</v>
      </c>
      <c r="H1149" t="s">
        <v>8278</v>
      </c>
      <c r="I1149">
        <v>1</v>
      </c>
      <c r="J1149" t="s">
        <v>13799</v>
      </c>
      <c r="K1149" t="s">
        <v>13852</v>
      </c>
      <c r="L1149">
        <v>270107</v>
      </c>
      <c r="M1149" t="s">
        <v>13588</v>
      </c>
      <c r="N1149">
        <v>270107006</v>
      </c>
      <c r="O1149" t="s">
        <v>13613</v>
      </c>
      <c r="P1149">
        <v>1177.4706684397461</v>
      </c>
      <c r="Q1149">
        <v>684.67487333390784</v>
      </c>
      <c r="R1149">
        <v>899.40369883839355</v>
      </c>
    </row>
    <row r="1150" spans="1:18" x14ac:dyDescent="0.25">
      <c r="A1150">
        <v>10</v>
      </c>
      <c r="B1150">
        <v>10101</v>
      </c>
      <c r="C1150" t="s">
        <v>777</v>
      </c>
      <c r="D1150" t="s">
        <v>1673</v>
      </c>
      <c r="E1150">
        <v>5</v>
      </c>
      <c r="F1150" t="s">
        <v>13856</v>
      </c>
      <c r="G1150">
        <v>2</v>
      </c>
      <c r="H1150" t="s">
        <v>13768</v>
      </c>
      <c r="I1150">
        <v>3</v>
      </c>
      <c r="J1150" t="s">
        <v>13804</v>
      </c>
      <c r="K1150" t="s">
        <v>13853</v>
      </c>
      <c r="L1150">
        <v>270107</v>
      </c>
      <c r="M1150" t="s">
        <v>13588</v>
      </c>
      <c r="N1150">
        <v>270107005</v>
      </c>
      <c r="O1150" t="s">
        <v>13608</v>
      </c>
      <c r="P1150">
        <v>34783.779689262206</v>
      </c>
      <c r="Q1150">
        <v>30499.995068856042</v>
      </c>
      <c r="R1150">
        <v>58306.822641070808</v>
      </c>
    </row>
    <row r="1151" spans="1:18" x14ac:dyDescent="0.25">
      <c r="A1151">
        <v>10</v>
      </c>
      <c r="B1151">
        <v>10101</v>
      </c>
      <c r="C1151" t="s">
        <v>777</v>
      </c>
      <c r="D1151" t="s">
        <v>1673</v>
      </c>
      <c r="E1151">
        <v>5</v>
      </c>
      <c r="F1151" t="s">
        <v>13856</v>
      </c>
      <c r="G1151">
        <v>2</v>
      </c>
      <c r="H1151" t="s">
        <v>13768</v>
      </c>
      <c r="I1151">
        <v>3</v>
      </c>
      <c r="J1151" t="s">
        <v>13804</v>
      </c>
      <c r="K1151" t="s">
        <v>13857</v>
      </c>
      <c r="L1151">
        <v>270107</v>
      </c>
      <c r="M1151" t="s">
        <v>13588</v>
      </c>
      <c r="N1151">
        <v>270107005</v>
      </c>
      <c r="O1151" t="s">
        <v>13608</v>
      </c>
      <c r="P1151">
        <v>3031.6292692780312</v>
      </c>
      <c r="Q1151">
        <v>362.06710138583475</v>
      </c>
      <c r="R1151">
        <v>2305.8498825559195</v>
      </c>
    </row>
    <row r="1152" spans="1:18" x14ac:dyDescent="0.25">
      <c r="A1152">
        <v>10</v>
      </c>
      <c r="B1152">
        <v>10102</v>
      </c>
      <c r="C1152" t="s">
        <v>777</v>
      </c>
      <c r="D1152" t="s">
        <v>1676</v>
      </c>
      <c r="E1152">
        <v>1</v>
      </c>
      <c r="F1152" t="s">
        <v>13850</v>
      </c>
      <c r="G1152">
        <v>1</v>
      </c>
      <c r="H1152" t="s">
        <v>8278</v>
      </c>
      <c r="I1152">
        <v>1</v>
      </c>
      <c r="J1152" t="s">
        <v>13799</v>
      </c>
      <c r="K1152" t="s">
        <v>13851</v>
      </c>
      <c r="L1152">
        <v>270107</v>
      </c>
      <c r="M1152" t="s">
        <v>13588</v>
      </c>
      <c r="N1152">
        <v>270107006</v>
      </c>
      <c r="O1152" t="s">
        <v>13613</v>
      </c>
      <c r="P1152">
        <v>0</v>
      </c>
      <c r="Q1152">
        <v>31289.797888302946</v>
      </c>
      <c r="R1152">
        <v>0</v>
      </c>
    </row>
    <row r="1153" spans="1:18" x14ac:dyDescent="0.25">
      <c r="A1153">
        <v>10</v>
      </c>
      <c r="B1153">
        <v>10102</v>
      </c>
      <c r="C1153" t="s">
        <v>777</v>
      </c>
      <c r="D1153" t="s">
        <v>1676</v>
      </c>
      <c r="E1153">
        <v>1</v>
      </c>
      <c r="F1153" t="s">
        <v>13850</v>
      </c>
      <c r="G1153">
        <v>2</v>
      </c>
      <c r="H1153" t="s">
        <v>13768</v>
      </c>
      <c r="I1153">
        <v>1</v>
      </c>
      <c r="J1153" t="s">
        <v>13799</v>
      </c>
      <c r="K1153" t="s">
        <v>13853</v>
      </c>
      <c r="L1153">
        <v>270107</v>
      </c>
      <c r="M1153" t="s">
        <v>13588</v>
      </c>
      <c r="N1153">
        <v>270107006</v>
      </c>
      <c r="O1153" t="s">
        <v>13613</v>
      </c>
      <c r="P1153">
        <v>0</v>
      </c>
      <c r="Q1153">
        <v>31289.797888302946</v>
      </c>
      <c r="R1153">
        <v>0</v>
      </c>
    </row>
    <row r="1154" spans="1:18" x14ac:dyDescent="0.25">
      <c r="A1154">
        <v>10</v>
      </c>
      <c r="B1154">
        <v>10102</v>
      </c>
      <c r="C1154" t="s">
        <v>777</v>
      </c>
      <c r="D1154" t="s">
        <v>1676</v>
      </c>
      <c r="E1154">
        <v>2</v>
      </c>
      <c r="F1154" t="s">
        <v>13854</v>
      </c>
      <c r="G1154">
        <v>1</v>
      </c>
      <c r="H1154" t="s">
        <v>8278</v>
      </c>
      <c r="I1154">
        <v>1</v>
      </c>
      <c r="J1154" t="s">
        <v>13799</v>
      </c>
      <c r="K1154" t="s">
        <v>13851</v>
      </c>
      <c r="L1154">
        <v>270107</v>
      </c>
      <c r="M1154" t="s">
        <v>13588</v>
      </c>
      <c r="N1154">
        <v>270107006</v>
      </c>
      <c r="O1154" t="s">
        <v>13613</v>
      </c>
      <c r="P1154">
        <v>0</v>
      </c>
      <c r="Q1154">
        <v>31289.797888302946</v>
      </c>
      <c r="R1154">
        <v>0</v>
      </c>
    </row>
    <row r="1155" spans="1:18" x14ac:dyDescent="0.25">
      <c r="A1155">
        <v>10</v>
      </c>
      <c r="B1155">
        <v>10102</v>
      </c>
      <c r="C1155" t="s">
        <v>777</v>
      </c>
      <c r="D1155" t="s">
        <v>1676</v>
      </c>
      <c r="E1155">
        <v>3</v>
      </c>
      <c r="F1155" t="s">
        <v>13855</v>
      </c>
      <c r="G1155">
        <v>1</v>
      </c>
      <c r="H1155" t="s">
        <v>8278</v>
      </c>
      <c r="I1155">
        <v>1</v>
      </c>
      <c r="J1155" t="s">
        <v>13799</v>
      </c>
      <c r="K1155" t="s">
        <v>13851</v>
      </c>
      <c r="L1155">
        <v>270107</v>
      </c>
      <c r="M1155" t="s">
        <v>13588</v>
      </c>
      <c r="N1155">
        <v>270107006</v>
      </c>
      <c r="O1155" t="s">
        <v>13613</v>
      </c>
      <c r="P1155">
        <v>0</v>
      </c>
      <c r="Q1155">
        <v>31289.797888302946</v>
      </c>
      <c r="R1155">
        <v>0</v>
      </c>
    </row>
    <row r="1156" spans="1:18" x14ac:dyDescent="0.25">
      <c r="A1156">
        <v>10</v>
      </c>
      <c r="B1156">
        <v>10102</v>
      </c>
      <c r="C1156" t="s">
        <v>777</v>
      </c>
      <c r="D1156" t="s">
        <v>1676</v>
      </c>
      <c r="E1156">
        <v>5</v>
      </c>
      <c r="F1156" t="s">
        <v>13856</v>
      </c>
      <c r="G1156">
        <v>2</v>
      </c>
      <c r="H1156" t="s">
        <v>13768</v>
      </c>
      <c r="I1156">
        <v>3</v>
      </c>
      <c r="J1156" t="s">
        <v>13804</v>
      </c>
      <c r="K1156" t="s">
        <v>13853</v>
      </c>
      <c r="L1156">
        <v>270107</v>
      </c>
      <c r="M1156" t="s">
        <v>13588</v>
      </c>
      <c r="N1156">
        <v>270107005</v>
      </c>
      <c r="O1156" t="s">
        <v>13608</v>
      </c>
      <c r="P1156">
        <v>0</v>
      </c>
      <c r="Q1156">
        <v>19450.892130422017</v>
      </c>
      <c r="R1156">
        <v>0</v>
      </c>
    </row>
    <row r="1157" spans="1:18" x14ac:dyDescent="0.25">
      <c r="A1157">
        <v>10</v>
      </c>
      <c r="B1157">
        <v>10104</v>
      </c>
      <c r="C1157" t="s">
        <v>777</v>
      </c>
      <c r="D1157" t="s">
        <v>1682</v>
      </c>
      <c r="E1157">
        <v>1</v>
      </c>
      <c r="F1157" t="s">
        <v>13850</v>
      </c>
      <c r="G1157">
        <v>1</v>
      </c>
      <c r="H1157" t="s">
        <v>8278</v>
      </c>
      <c r="I1157">
        <v>1</v>
      </c>
      <c r="J1157" t="s">
        <v>13799</v>
      </c>
      <c r="K1157" t="s">
        <v>13851</v>
      </c>
      <c r="L1157">
        <v>270107</v>
      </c>
      <c r="M1157" t="s">
        <v>13588</v>
      </c>
      <c r="N1157">
        <v>270107006</v>
      </c>
      <c r="O1157" t="s">
        <v>13613</v>
      </c>
      <c r="P1157">
        <v>0</v>
      </c>
      <c r="Q1157">
        <v>26026.508457590149</v>
      </c>
      <c r="R1157">
        <v>0</v>
      </c>
    </row>
    <row r="1158" spans="1:18" x14ac:dyDescent="0.25">
      <c r="A1158">
        <v>10</v>
      </c>
      <c r="B1158">
        <v>10104</v>
      </c>
      <c r="C1158" t="s">
        <v>777</v>
      </c>
      <c r="D1158" t="s">
        <v>1682</v>
      </c>
      <c r="E1158">
        <v>1</v>
      </c>
      <c r="F1158" t="s">
        <v>13850</v>
      </c>
      <c r="G1158">
        <v>2</v>
      </c>
      <c r="H1158" t="s">
        <v>13768</v>
      </c>
      <c r="I1158">
        <v>1</v>
      </c>
      <c r="J1158" t="s">
        <v>13799</v>
      </c>
      <c r="K1158" t="s">
        <v>13853</v>
      </c>
      <c r="L1158">
        <v>270107</v>
      </c>
      <c r="M1158" t="s">
        <v>13588</v>
      </c>
      <c r="N1158">
        <v>270107006</v>
      </c>
      <c r="O1158" t="s">
        <v>13613</v>
      </c>
      <c r="P1158">
        <v>0</v>
      </c>
      <c r="Q1158">
        <v>26026.508457590149</v>
      </c>
      <c r="R1158">
        <v>0</v>
      </c>
    </row>
    <row r="1159" spans="1:18" x14ac:dyDescent="0.25">
      <c r="A1159">
        <v>10</v>
      </c>
      <c r="B1159">
        <v>10104</v>
      </c>
      <c r="C1159" t="s">
        <v>777</v>
      </c>
      <c r="D1159" t="s">
        <v>1682</v>
      </c>
      <c r="E1159">
        <v>2</v>
      </c>
      <c r="F1159" t="s">
        <v>13854</v>
      </c>
      <c r="G1159">
        <v>1</v>
      </c>
      <c r="H1159" t="s">
        <v>8278</v>
      </c>
      <c r="I1159">
        <v>1</v>
      </c>
      <c r="J1159" t="s">
        <v>13799</v>
      </c>
      <c r="K1159" t="s">
        <v>13851</v>
      </c>
      <c r="L1159">
        <v>270107</v>
      </c>
      <c r="M1159" t="s">
        <v>13588</v>
      </c>
      <c r="N1159">
        <v>270107006</v>
      </c>
      <c r="O1159" t="s">
        <v>13613</v>
      </c>
      <c r="P1159">
        <v>0</v>
      </c>
      <c r="Q1159">
        <v>26026.508457590149</v>
      </c>
      <c r="R1159">
        <v>0</v>
      </c>
    </row>
    <row r="1160" spans="1:18" x14ac:dyDescent="0.25">
      <c r="A1160">
        <v>10</v>
      </c>
      <c r="B1160">
        <v>10104</v>
      </c>
      <c r="C1160" t="s">
        <v>777</v>
      </c>
      <c r="D1160" t="s">
        <v>1682</v>
      </c>
      <c r="E1160">
        <v>3</v>
      </c>
      <c r="F1160" t="s">
        <v>13855</v>
      </c>
      <c r="G1160">
        <v>1</v>
      </c>
      <c r="H1160" t="s">
        <v>8278</v>
      </c>
      <c r="I1160">
        <v>1</v>
      </c>
      <c r="J1160" t="s">
        <v>13799</v>
      </c>
      <c r="K1160" t="s">
        <v>13851</v>
      </c>
      <c r="L1160">
        <v>270107</v>
      </c>
      <c r="M1160" t="s">
        <v>13588</v>
      </c>
      <c r="N1160">
        <v>270107006</v>
      </c>
      <c r="O1160" t="s">
        <v>13613</v>
      </c>
      <c r="P1160">
        <v>0</v>
      </c>
      <c r="Q1160">
        <v>26026.508457590149</v>
      </c>
      <c r="R1160">
        <v>0</v>
      </c>
    </row>
    <row r="1161" spans="1:18" x14ac:dyDescent="0.25">
      <c r="A1161">
        <v>10</v>
      </c>
      <c r="B1161">
        <v>10104</v>
      </c>
      <c r="C1161" t="s">
        <v>777</v>
      </c>
      <c r="D1161" t="s">
        <v>1682</v>
      </c>
      <c r="E1161">
        <v>5</v>
      </c>
      <c r="F1161" t="s">
        <v>13856</v>
      </c>
      <c r="G1161">
        <v>2</v>
      </c>
      <c r="H1161" t="s">
        <v>13768</v>
      </c>
      <c r="I1161">
        <v>3</v>
      </c>
      <c r="J1161" t="s">
        <v>13804</v>
      </c>
      <c r="K1161" t="s">
        <v>13853</v>
      </c>
      <c r="L1161">
        <v>270107</v>
      </c>
      <c r="M1161" t="s">
        <v>13588</v>
      </c>
      <c r="N1161">
        <v>270107005</v>
      </c>
      <c r="O1161" t="s">
        <v>13608</v>
      </c>
      <c r="P1161">
        <v>0</v>
      </c>
      <c r="Q1161">
        <v>26026.508457590149</v>
      </c>
      <c r="R1161">
        <v>0</v>
      </c>
    </row>
    <row r="1162" spans="1:18" x14ac:dyDescent="0.25">
      <c r="A1162">
        <v>10</v>
      </c>
      <c r="B1162">
        <v>10105</v>
      </c>
      <c r="C1162" t="s">
        <v>777</v>
      </c>
      <c r="D1162" t="s">
        <v>1685</v>
      </c>
      <c r="E1162">
        <v>1</v>
      </c>
      <c r="F1162" t="s">
        <v>13850</v>
      </c>
      <c r="G1162">
        <v>1</v>
      </c>
      <c r="H1162" t="s">
        <v>8278</v>
      </c>
      <c r="I1162">
        <v>1</v>
      </c>
      <c r="J1162" t="s">
        <v>13799</v>
      </c>
      <c r="K1162" t="s">
        <v>13851</v>
      </c>
      <c r="L1162">
        <v>270107</v>
      </c>
      <c r="M1162" t="s">
        <v>13588</v>
      </c>
      <c r="N1162">
        <v>270107006</v>
      </c>
      <c r="O1162" t="s">
        <v>13613</v>
      </c>
      <c r="P1162">
        <v>0</v>
      </c>
      <c r="Q1162">
        <v>19011.602351589703</v>
      </c>
      <c r="R1162">
        <v>56376.235994403229</v>
      </c>
    </row>
    <row r="1163" spans="1:18" x14ac:dyDescent="0.25">
      <c r="A1163">
        <v>10</v>
      </c>
      <c r="B1163">
        <v>10105</v>
      </c>
      <c r="C1163" t="s">
        <v>777</v>
      </c>
      <c r="D1163" t="s">
        <v>1685</v>
      </c>
      <c r="E1163">
        <v>1</v>
      </c>
      <c r="F1163" t="s">
        <v>13850</v>
      </c>
      <c r="G1163">
        <v>1</v>
      </c>
      <c r="H1163" t="s">
        <v>8278</v>
      </c>
      <c r="I1163">
        <v>1</v>
      </c>
      <c r="J1163" t="s">
        <v>13799</v>
      </c>
      <c r="K1163" t="s">
        <v>13852</v>
      </c>
      <c r="L1163">
        <v>270107</v>
      </c>
      <c r="M1163" t="s">
        <v>13588</v>
      </c>
      <c r="N1163">
        <v>270107006</v>
      </c>
      <c r="O1163" t="s">
        <v>13613</v>
      </c>
      <c r="P1163">
        <v>0</v>
      </c>
      <c r="Q1163">
        <v>0</v>
      </c>
      <c r="R1163">
        <v>5188.7141307563361</v>
      </c>
    </row>
    <row r="1164" spans="1:18" x14ac:dyDescent="0.25">
      <c r="A1164">
        <v>10</v>
      </c>
      <c r="B1164">
        <v>10105</v>
      </c>
      <c r="C1164" t="s">
        <v>777</v>
      </c>
      <c r="D1164" t="s">
        <v>1685</v>
      </c>
      <c r="E1164">
        <v>1</v>
      </c>
      <c r="F1164" t="s">
        <v>13850</v>
      </c>
      <c r="G1164">
        <v>2</v>
      </c>
      <c r="H1164" t="s">
        <v>13768</v>
      </c>
      <c r="I1164">
        <v>1</v>
      </c>
      <c r="J1164" t="s">
        <v>13799</v>
      </c>
      <c r="K1164" t="s">
        <v>13853</v>
      </c>
      <c r="L1164">
        <v>270107</v>
      </c>
      <c r="M1164" t="s">
        <v>13588</v>
      </c>
      <c r="N1164">
        <v>270107006</v>
      </c>
      <c r="O1164" t="s">
        <v>13613</v>
      </c>
      <c r="P1164">
        <v>0</v>
      </c>
      <c r="Q1164">
        <v>19011.602351589703</v>
      </c>
      <c r="R1164">
        <v>42103.363597244002</v>
      </c>
    </row>
    <row r="1165" spans="1:18" x14ac:dyDescent="0.25">
      <c r="A1165">
        <v>10</v>
      </c>
      <c r="B1165">
        <v>10105</v>
      </c>
      <c r="C1165" t="s">
        <v>777</v>
      </c>
      <c r="D1165" t="s">
        <v>1685</v>
      </c>
      <c r="E1165">
        <v>1</v>
      </c>
      <c r="F1165" t="s">
        <v>13850</v>
      </c>
      <c r="G1165">
        <v>2</v>
      </c>
      <c r="H1165" t="s">
        <v>13768</v>
      </c>
      <c r="I1165">
        <v>1</v>
      </c>
      <c r="J1165" t="s">
        <v>13799</v>
      </c>
      <c r="K1165" t="s">
        <v>13857</v>
      </c>
      <c r="L1165">
        <v>270107</v>
      </c>
      <c r="M1165" t="s">
        <v>13588</v>
      </c>
      <c r="N1165">
        <v>270107006</v>
      </c>
      <c r="O1165" t="s">
        <v>13613</v>
      </c>
      <c r="P1165">
        <v>0</v>
      </c>
      <c r="Q1165">
        <v>0</v>
      </c>
      <c r="R1165">
        <v>19461.586527915573</v>
      </c>
    </row>
    <row r="1166" spans="1:18" x14ac:dyDescent="0.25">
      <c r="A1166">
        <v>10</v>
      </c>
      <c r="B1166">
        <v>10105</v>
      </c>
      <c r="C1166" t="s">
        <v>777</v>
      </c>
      <c r="D1166" t="s">
        <v>1685</v>
      </c>
      <c r="E1166">
        <v>2</v>
      </c>
      <c r="F1166" t="s">
        <v>13854</v>
      </c>
      <c r="G1166">
        <v>1</v>
      </c>
      <c r="H1166" t="s">
        <v>8278</v>
      </c>
      <c r="I1166">
        <v>1</v>
      </c>
      <c r="J1166" t="s">
        <v>13799</v>
      </c>
      <c r="K1166" t="s">
        <v>13851</v>
      </c>
      <c r="L1166">
        <v>270107</v>
      </c>
      <c r="M1166" t="s">
        <v>13588</v>
      </c>
      <c r="N1166">
        <v>270107006</v>
      </c>
      <c r="O1166" t="s">
        <v>13613</v>
      </c>
      <c r="P1166">
        <v>0</v>
      </c>
      <c r="Q1166">
        <v>19011.602351589703</v>
      </c>
      <c r="R1166">
        <v>56376.235994403229</v>
      </c>
    </row>
    <row r="1167" spans="1:18" x14ac:dyDescent="0.25">
      <c r="A1167">
        <v>10</v>
      </c>
      <c r="B1167">
        <v>10105</v>
      </c>
      <c r="C1167" t="s">
        <v>777</v>
      </c>
      <c r="D1167" t="s">
        <v>1685</v>
      </c>
      <c r="E1167">
        <v>2</v>
      </c>
      <c r="F1167" t="s">
        <v>13854</v>
      </c>
      <c r="G1167">
        <v>1</v>
      </c>
      <c r="H1167" t="s">
        <v>8278</v>
      </c>
      <c r="I1167">
        <v>1</v>
      </c>
      <c r="J1167" t="s">
        <v>13799</v>
      </c>
      <c r="K1167" t="s">
        <v>13852</v>
      </c>
      <c r="L1167">
        <v>270107</v>
      </c>
      <c r="M1167" t="s">
        <v>13588</v>
      </c>
      <c r="N1167">
        <v>270107006</v>
      </c>
      <c r="O1167" t="s">
        <v>13613</v>
      </c>
      <c r="P1167">
        <v>0</v>
      </c>
      <c r="Q1167">
        <v>0</v>
      </c>
      <c r="R1167">
        <v>5188.7141307563361</v>
      </c>
    </row>
    <row r="1168" spans="1:18" x14ac:dyDescent="0.25">
      <c r="A1168">
        <v>10</v>
      </c>
      <c r="B1168">
        <v>10105</v>
      </c>
      <c r="C1168" t="s">
        <v>777</v>
      </c>
      <c r="D1168" t="s">
        <v>1685</v>
      </c>
      <c r="E1168">
        <v>3</v>
      </c>
      <c r="F1168" t="s">
        <v>13855</v>
      </c>
      <c r="G1168">
        <v>1</v>
      </c>
      <c r="H1168" t="s">
        <v>8278</v>
      </c>
      <c r="I1168">
        <v>1</v>
      </c>
      <c r="J1168" t="s">
        <v>13799</v>
      </c>
      <c r="K1168" t="s">
        <v>13851</v>
      </c>
      <c r="L1168">
        <v>270107</v>
      </c>
      <c r="M1168" t="s">
        <v>13588</v>
      </c>
      <c r="N1168">
        <v>270107006</v>
      </c>
      <c r="O1168" t="s">
        <v>13613</v>
      </c>
      <c r="P1168">
        <v>0</v>
      </c>
      <c r="Q1168">
        <v>19011.602351589703</v>
      </c>
      <c r="R1168">
        <v>56376.235994403229</v>
      </c>
    </row>
    <row r="1169" spans="1:18" x14ac:dyDescent="0.25">
      <c r="A1169">
        <v>10</v>
      </c>
      <c r="B1169">
        <v>10105</v>
      </c>
      <c r="C1169" t="s">
        <v>777</v>
      </c>
      <c r="D1169" t="s">
        <v>1685</v>
      </c>
      <c r="E1169">
        <v>3</v>
      </c>
      <c r="F1169" t="s">
        <v>13855</v>
      </c>
      <c r="G1169">
        <v>1</v>
      </c>
      <c r="H1169" t="s">
        <v>8278</v>
      </c>
      <c r="I1169">
        <v>1</v>
      </c>
      <c r="J1169" t="s">
        <v>13799</v>
      </c>
      <c r="K1169" t="s">
        <v>13852</v>
      </c>
      <c r="L1169">
        <v>270107</v>
      </c>
      <c r="M1169" t="s">
        <v>13588</v>
      </c>
      <c r="N1169">
        <v>270107006</v>
      </c>
      <c r="O1169" t="s">
        <v>13613</v>
      </c>
      <c r="P1169">
        <v>0</v>
      </c>
      <c r="Q1169">
        <v>0</v>
      </c>
      <c r="R1169">
        <v>5188.7141307563361</v>
      </c>
    </row>
    <row r="1170" spans="1:18" x14ac:dyDescent="0.25">
      <c r="A1170">
        <v>10</v>
      </c>
      <c r="B1170">
        <v>10105</v>
      </c>
      <c r="C1170" t="s">
        <v>777</v>
      </c>
      <c r="D1170" t="s">
        <v>1685</v>
      </c>
      <c r="E1170">
        <v>5</v>
      </c>
      <c r="F1170" t="s">
        <v>13856</v>
      </c>
      <c r="G1170">
        <v>2</v>
      </c>
      <c r="H1170" t="s">
        <v>13768</v>
      </c>
      <c r="I1170">
        <v>3</v>
      </c>
      <c r="J1170" t="s">
        <v>13804</v>
      </c>
      <c r="K1170" t="s">
        <v>13853</v>
      </c>
      <c r="L1170">
        <v>270107</v>
      </c>
      <c r="M1170" t="s">
        <v>13588</v>
      </c>
      <c r="N1170">
        <v>270107005</v>
      </c>
      <c r="O1170" t="s">
        <v>13608</v>
      </c>
      <c r="P1170">
        <v>0</v>
      </c>
      <c r="Q1170">
        <v>14242.275568532938</v>
      </c>
      <c r="R1170">
        <v>42774.0155381308</v>
      </c>
    </row>
    <row r="1171" spans="1:18" x14ac:dyDescent="0.25">
      <c r="A1171">
        <v>10</v>
      </c>
      <c r="B1171">
        <v>10105</v>
      </c>
      <c r="C1171" t="s">
        <v>777</v>
      </c>
      <c r="D1171" t="s">
        <v>1685</v>
      </c>
      <c r="E1171">
        <v>5</v>
      </c>
      <c r="F1171" t="s">
        <v>13856</v>
      </c>
      <c r="G1171">
        <v>2</v>
      </c>
      <c r="H1171" t="s">
        <v>13768</v>
      </c>
      <c r="I1171">
        <v>3</v>
      </c>
      <c r="J1171" t="s">
        <v>13804</v>
      </c>
      <c r="K1171" t="s">
        <v>13857</v>
      </c>
      <c r="L1171">
        <v>270107</v>
      </c>
      <c r="M1171" t="s">
        <v>13588</v>
      </c>
      <c r="N1171">
        <v>270107005</v>
      </c>
      <c r="O1171" t="s">
        <v>13608</v>
      </c>
      <c r="P1171">
        <v>0</v>
      </c>
      <c r="Q1171">
        <v>0</v>
      </c>
      <c r="R1171">
        <v>18790.934587028776</v>
      </c>
    </row>
    <row r="1172" spans="1:18" x14ac:dyDescent="0.25">
      <c r="A1172">
        <v>10</v>
      </c>
      <c r="B1172">
        <v>10107</v>
      </c>
      <c r="C1172" t="s">
        <v>777</v>
      </c>
      <c r="D1172" t="s">
        <v>1691</v>
      </c>
      <c r="E1172">
        <v>1</v>
      </c>
      <c r="F1172" t="s">
        <v>13850</v>
      </c>
      <c r="G1172">
        <v>1</v>
      </c>
      <c r="H1172" t="s">
        <v>8278</v>
      </c>
      <c r="I1172">
        <v>1</v>
      </c>
      <c r="J1172" t="s">
        <v>13799</v>
      </c>
      <c r="K1172" t="s">
        <v>13851</v>
      </c>
      <c r="L1172">
        <v>270107</v>
      </c>
      <c r="M1172" t="s">
        <v>13588</v>
      </c>
      <c r="N1172">
        <v>270107006</v>
      </c>
      <c r="O1172" t="s">
        <v>13613</v>
      </c>
      <c r="P1172">
        <v>0</v>
      </c>
      <c r="Q1172">
        <v>78774.494386547594</v>
      </c>
      <c r="R1172">
        <v>76683.155873673983</v>
      </c>
    </row>
    <row r="1173" spans="1:18" x14ac:dyDescent="0.25">
      <c r="A1173">
        <v>10</v>
      </c>
      <c r="B1173">
        <v>10107</v>
      </c>
      <c r="C1173" t="s">
        <v>777</v>
      </c>
      <c r="D1173" t="s">
        <v>1691</v>
      </c>
      <c r="E1173">
        <v>1</v>
      </c>
      <c r="F1173" t="s">
        <v>13850</v>
      </c>
      <c r="G1173">
        <v>1</v>
      </c>
      <c r="H1173" t="s">
        <v>8278</v>
      </c>
      <c r="I1173">
        <v>1</v>
      </c>
      <c r="J1173" t="s">
        <v>13799</v>
      </c>
      <c r="K1173" t="s">
        <v>13852</v>
      </c>
      <c r="L1173">
        <v>270107</v>
      </c>
      <c r="M1173" t="s">
        <v>13588</v>
      </c>
      <c r="N1173">
        <v>270107006</v>
      </c>
      <c r="O1173" t="s">
        <v>13613</v>
      </c>
      <c r="P1173">
        <v>0</v>
      </c>
      <c r="Q1173">
        <v>4824.8344888217307</v>
      </c>
      <c r="R1173">
        <v>0</v>
      </c>
    </row>
    <row r="1174" spans="1:18" x14ac:dyDescent="0.25">
      <c r="A1174">
        <v>10</v>
      </c>
      <c r="B1174">
        <v>10107</v>
      </c>
      <c r="C1174" t="s">
        <v>777</v>
      </c>
      <c r="D1174" t="s">
        <v>1691</v>
      </c>
      <c r="E1174">
        <v>1</v>
      </c>
      <c r="F1174" t="s">
        <v>13850</v>
      </c>
      <c r="G1174">
        <v>2</v>
      </c>
      <c r="H1174" t="s">
        <v>13768</v>
      </c>
      <c r="I1174">
        <v>1</v>
      </c>
      <c r="J1174" t="s">
        <v>13799</v>
      </c>
      <c r="K1174" t="s">
        <v>13853</v>
      </c>
      <c r="L1174">
        <v>270107</v>
      </c>
      <c r="M1174" t="s">
        <v>13588</v>
      </c>
      <c r="N1174">
        <v>270107006</v>
      </c>
      <c r="O1174" t="s">
        <v>13613</v>
      </c>
      <c r="P1174">
        <v>0</v>
      </c>
      <c r="Q1174">
        <v>78774.494386547594</v>
      </c>
      <c r="R1174">
        <v>55679.152375371348</v>
      </c>
    </row>
    <row r="1175" spans="1:18" x14ac:dyDescent="0.25">
      <c r="A1175">
        <v>10</v>
      </c>
      <c r="B1175">
        <v>10107</v>
      </c>
      <c r="C1175" t="s">
        <v>777</v>
      </c>
      <c r="D1175" t="s">
        <v>1691</v>
      </c>
      <c r="E1175">
        <v>1</v>
      </c>
      <c r="F1175" t="s">
        <v>13850</v>
      </c>
      <c r="G1175">
        <v>2</v>
      </c>
      <c r="H1175" t="s">
        <v>13768</v>
      </c>
      <c r="I1175">
        <v>1</v>
      </c>
      <c r="J1175" t="s">
        <v>13799</v>
      </c>
      <c r="K1175" t="s">
        <v>13857</v>
      </c>
      <c r="L1175">
        <v>270107</v>
      </c>
      <c r="M1175" t="s">
        <v>13588</v>
      </c>
      <c r="N1175">
        <v>270107006</v>
      </c>
      <c r="O1175" t="s">
        <v>13613</v>
      </c>
      <c r="P1175">
        <v>0</v>
      </c>
      <c r="Q1175">
        <v>4824.8344888217307</v>
      </c>
      <c r="R1175">
        <v>21004.003498302627</v>
      </c>
    </row>
    <row r="1176" spans="1:18" x14ac:dyDescent="0.25">
      <c r="A1176">
        <v>10</v>
      </c>
      <c r="B1176">
        <v>10107</v>
      </c>
      <c r="C1176" t="s">
        <v>777</v>
      </c>
      <c r="D1176" t="s">
        <v>1691</v>
      </c>
      <c r="E1176">
        <v>2</v>
      </c>
      <c r="F1176" t="s">
        <v>13854</v>
      </c>
      <c r="G1176">
        <v>1</v>
      </c>
      <c r="H1176" t="s">
        <v>8278</v>
      </c>
      <c r="I1176">
        <v>1</v>
      </c>
      <c r="J1176" t="s">
        <v>13799</v>
      </c>
      <c r="K1176" t="s">
        <v>13851</v>
      </c>
      <c r="L1176">
        <v>270107</v>
      </c>
      <c r="M1176" t="s">
        <v>13588</v>
      </c>
      <c r="N1176">
        <v>270107006</v>
      </c>
      <c r="O1176" t="s">
        <v>13613</v>
      </c>
      <c r="P1176">
        <v>0</v>
      </c>
      <c r="Q1176">
        <v>78774.494386547594</v>
      </c>
      <c r="R1176">
        <v>76683.155873673983</v>
      </c>
    </row>
    <row r="1177" spans="1:18" x14ac:dyDescent="0.25">
      <c r="A1177">
        <v>10</v>
      </c>
      <c r="B1177">
        <v>10107</v>
      </c>
      <c r="C1177" t="s">
        <v>777</v>
      </c>
      <c r="D1177" t="s">
        <v>1691</v>
      </c>
      <c r="E1177">
        <v>2</v>
      </c>
      <c r="F1177" t="s">
        <v>13854</v>
      </c>
      <c r="G1177">
        <v>1</v>
      </c>
      <c r="H1177" t="s">
        <v>8278</v>
      </c>
      <c r="I1177">
        <v>1</v>
      </c>
      <c r="J1177" t="s">
        <v>13799</v>
      </c>
      <c r="K1177" t="s">
        <v>13852</v>
      </c>
      <c r="L1177">
        <v>270107</v>
      </c>
      <c r="M1177" t="s">
        <v>13588</v>
      </c>
      <c r="N1177">
        <v>270107006</v>
      </c>
      <c r="O1177" t="s">
        <v>13613</v>
      </c>
      <c r="P1177">
        <v>0</v>
      </c>
      <c r="Q1177">
        <v>4824.8344888217307</v>
      </c>
      <c r="R1177">
        <v>0</v>
      </c>
    </row>
    <row r="1178" spans="1:18" x14ac:dyDescent="0.25">
      <c r="A1178">
        <v>10</v>
      </c>
      <c r="B1178">
        <v>10107</v>
      </c>
      <c r="C1178" t="s">
        <v>777</v>
      </c>
      <c r="D1178" t="s">
        <v>1691</v>
      </c>
      <c r="E1178">
        <v>3</v>
      </c>
      <c r="F1178" t="s">
        <v>13855</v>
      </c>
      <c r="G1178">
        <v>1</v>
      </c>
      <c r="H1178" t="s">
        <v>8278</v>
      </c>
      <c r="I1178">
        <v>1</v>
      </c>
      <c r="J1178" t="s">
        <v>13799</v>
      </c>
      <c r="K1178" t="s">
        <v>13851</v>
      </c>
      <c r="L1178">
        <v>270107</v>
      </c>
      <c r="M1178" t="s">
        <v>13588</v>
      </c>
      <c r="N1178">
        <v>270107006</v>
      </c>
      <c r="O1178" t="s">
        <v>13613</v>
      </c>
      <c r="P1178">
        <v>0</v>
      </c>
      <c r="Q1178">
        <v>78774.494386547594</v>
      </c>
      <c r="R1178">
        <v>76683.155873673983</v>
      </c>
    </row>
    <row r="1179" spans="1:18" x14ac:dyDescent="0.25">
      <c r="A1179">
        <v>10</v>
      </c>
      <c r="B1179">
        <v>10107</v>
      </c>
      <c r="C1179" t="s">
        <v>777</v>
      </c>
      <c r="D1179" t="s">
        <v>1691</v>
      </c>
      <c r="E1179">
        <v>3</v>
      </c>
      <c r="F1179" t="s">
        <v>13855</v>
      </c>
      <c r="G1179">
        <v>1</v>
      </c>
      <c r="H1179" t="s">
        <v>8278</v>
      </c>
      <c r="I1179">
        <v>1</v>
      </c>
      <c r="J1179" t="s">
        <v>13799</v>
      </c>
      <c r="K1179" t="s">
        <v>13852</v>
      </c>
      <c r="L1179">
        <v>270107</v>
      </c>
      <c r="M1179" t="s">
        <v>13588</v>
      </c>
      <c r="N1179">
        <v>270107006</v>
      </c>
      <c r="O1179" t="s">
        <v>13613</v>
      </c>
      <c r="P1179">
        <v>0</v>
      </c>
      <c r="Q1179">
        <v>4824.8344888217307</v>
      </c>
      <c r="R1179">
        <v>0</v>
      </c>
    </row>
    <row r="1180" spans="1:18" x14ac:dyDescent="0.25">
      <c r="A1180">
        <v>10</v>
      </c>
      <c r="B1180">
        <v>10107</v>
      </c>
      <c r="C1180" t="s">
        <v>777</v>
      </c>
      <c r="D1180" t="s">
        <v>1691</v>
      </c>
      <c r="E1180">
        <v>5</v>
      </c>
      <c r="F1180" t="s">
        <v>13856</v>
      </c>
      <c r="G1180">
        <v>2</v>
      </c>
      <c r="H1180" t="s">
        <v>13768</v>
      </c>
      <c r="I1180">
        <v>3</v>
      </c>
      <c r="J1180" t="s">
        <v>13804</v>
      </c>
      <c r="K1180" t="s">
        <v>13853</v>
      </c>
      <c r="L1180">
        <v>270107</v>
      </c>
      <c r="M1180" t="s">
        <v>13588</v>
      </c>
      <c r="N1180">
        <v>270107005</v>
      </c>
      <c r="O1180" t="s">
        <v>13608</v>
      </c>
      <c r="P1180">
        <v>0</v>
      </c>
      <c r="Q1180">
        <v>67337.109107876138</v>
      </c>
      <c r="R1180">
        <v>68626.473789828917</v>
      </c>
    </row>
    <row r="1181" spans="1:18" x14ac:dyDescent="0.25">
      <c r="A1181">
        <v>10</v>
      </c>
      <c r="B1181">
        <v>10107</v>
      </c>
      <c r="C1181" t="s">
        <v>777</v>
      </c>
      <c r="D1181" t="s">
        <v>1691</v>
      </c>
      <c r="E1181">
        <v>5</v>
      </c>
      <c r="F1181" t="s">
        <v>13856</v>
      </c>
      <c r="G1181">
        <v>2</v>
      </c>
      <c r="H1181" t="s">
        <v>13768</v>
      </c>
      <c r="I1181">
        <v>3</v>
      </c>
      <c r="J1181" t="s">
        <v>13804</v>
      </c>
      <c r="K1181" t="s">
        <v>13857</v>
      </c>
      <c r="L1181">
        <v>270107</v>
      </c>
      <c r="M1181" t="s">
        <v>13588</v>
      </c>
      <c r="N1181">
        <v>270107005</v>
      </c>
      <c r="O1181" t="s">
        <v>13608</v>
      </c>
      <c r="P1181">
        <v>0</v>
      </c>
      <c r="Q1181">
        <v>0</v>
      </c>
      <c r="R1181">
        <v>4914.7700053132658</v>
      </c>
    </row>
    <row r="1182" spans="1:18" x14ac:dyDescent="0.25">
      <c r="A1182">
        <v>10</v>
      </c>
      <c r="B1182">
        <v>10108</v>
      </c>
      <c r="C1182" t="s">
        <v>777</v>
      </c>
      <c r="D1182" t="s">
        <v>1694</v>
      </c>
      <c r="E1182">
        <v>1</v>
      </c>
      <c r="F1182" t="s">
        <v>13850</v>
      </c>
      <c r="G1182">
        <v>1</v>
      </c>
      <c r="H1182" t="s">
        <v>8278</v>
      </c>
      <c r="I1182">
        <v>1</v>
      </c>
      <c r="J1182" t="s">
        <v>13799</v>
      </c>
      <c r="K1182" t="s">
        <v>13851</v>
      </c>
      <c r="L1182">
        <v>270107</v>
      </c>
      <c r="M1182" t="s">
        <v>13588</v>
      </c>
      <c r="N1182">
        <v>270107006</v>
      </c>
      <c r="O1182" t="s">
        <v>13613</v>
      </c>
      <c r="P1182">
        <v>0</v>
      </c>
      <c r="Q1182">
        <v>23645.450216266116</v>
      </c>
      <c r="R1182">
        <v>0</v>
      </c>
    </row>
    <row r="1183" spans="1:18" x14ac:dyDescent="0.25">
      <c r="A1183">
        <v>10</v>
      </c>
      <c r="B1183">
        <v>10108</v>
      </c>
      <c r="C1183" t="s">
        <v>777</v>
      </c>
      <c r="D1183" t="s">
        <v>1694</v>
      </c>
      <c r="E1183">
        <v>1</v>
      </c>
      <c r="F1183" t="s">
        <v>13850</v>
      </c>
      <c r="G1183">
        <v>2</v>
      </c>
      <c r="H1183" t="s">
        <v>13768</v>
      </c>
      <c r="I1183">
        <v>1</v>
      </c>
      <c r="J1183" t="s">
        <v>13799</v>
      </c>
      <c r="K1183" t="s">
        <v>13853</v>
      </c>
      <c r="L1183">
        <v>270107</v>
      </c>
      <c r="M1183" t="s">
        <v>13588</v>
      </c>
      <c r="N1183">
        <v>270107006</v>
      </c>
      <c r="O1183" t="s">
        <v>13613</v>
      </c>
      <c r="P1183">
        <v>0</v>
      </c>
      <c r="Q1183">
        <v>23645.450216266116</v>
      </c>
      <c r="R1183">
        <v>0</v>
      </c>
    </row>
    <row r="1184" spans="1:18" x14ac:dyDescent="0.25">
      <c r="A1184">
        <v>10</v>
      </c>
      <c r="B1184">
        <v>10108</v>
      </c>
      <c r="C1184" t="s">
        <v>777</v>
      </c>
      <c r="D1184" t="s">
        <v>1694</v>
      </c>
      <c r="E1184">
        <v>2</v>
      </c>
      <c r="F1184" t="s">
        <v>13854</v>
      </c>
      <c r="G1184">
        <v>1</v>
      </c>
      <c r="H1184" t="s">
        <v>8278</v>
      </c>
      <c r="I1184">
        <v>1</v>
      </c>
      <c r="J1184" t="s">
        <v>13799</v>
      </c>
      <c r="K1184" t="s">
        <v>13851</v>
      </c>
      <c r="L1184">
        <v>270107</v>
      </c>
      <c r="M1184" t="s">
        <v>13588</v>
      </c>
      <c r="N1184">
        <v>270107006</v>
      </c>
      <c r="O1184" t="s">
        <v>13613</v>
      </c>
      <c r="P1184">
        <v>0</v>
      </c>
      <c r="Q1184">
        <v>23645.450216266116</v>
      </c>
      <c r="R1184">
        <v>0</v>
      </c>
    </row>
    <row r="1185" spans="1:18" x14ac:dyDescent="0.25">
      <c r="A1185">
        <v>10</v>
      </c>
      <c r="B1185">
        <v>10108</v>
      </c>
      <c r="C1185" t="s">
        <v>777</v>
      </c>
      <c r="D1185" t="s">
        <v>1694</v>
      </c>
      <c r="E1185">
        <v>3</v>
      </c>
      <c r="F1185" t="s">
        <v>13855</v>
      </c>
      <c r="G1185">
        <v>1</v>
      </c>
      <c r="H1185" t="s">
        <v>8278</v>
      </c>
      <c r="I1185">
        <v>1</v>
      </c>
      <c r="J1185" t="s">
        <v>13799</v>
      </c>
      <c r="K1185" t="s">
        <v>13851</v>
      </c>
      <c r="L1185">
        <v>270107</v>
      </c>
      <c r="M1185" t="s">
        <v>13588</v>
      </c>
      <c r="N1185">
        <v>270107006</v>
      </c>
      <c r="O1185" t="s">
        <v>13613</v>
      </c>
      <c r="P1185">
        <v>0</v>
      </c>
      <c r="Q1185">
        <v>23645.450216266116</v>
      </c>
      <c r="R1185">
        <v>0</v>
      </c>
    </row>
    <row r="1186" spans="1:18" x14ac:dyDescent="0.25">
      <c r="A1186">
        <v>10</v>
      </c>
      <c r="B1186">
        <v>10108</v>
      </c>
      <c r="C1186" t="s">
        <v>777</v>
      </c>
      <c r="D1186" t="s">
        <v>1694</v>
      </c>
      <c r="E1186">
        <v>5</v>
      </c>
      <c r="F1186" t="s">
        <v>13856</v>
      </c>
      <c r="G1186">
        <v>2</v>
      </c>
      <c r="H1186" t="s">
        <v>13768</v>
      </c>
      <c r="I1186">
        <v>3</v>
      </c>
      <c r="J1186" t="s">
        <v>13804</v>
      </c>
      <c r="K1186" t="s">
        <v>13853</v>
      </c>
      <c r="L1186">
        <v>270107</v>
      </c>
      <c r="M1186" t="s">
        <v>13588</v>
      </c>
      <c r="N1186">
        <v>270107005</v>
      </c>
      <c r="O1186" t="s">
        <v>13608</v>
      </c>
      <c r="P1186">
        <v>0</v>
      </c>
      <c r="Q1186">
        <v>12629.31842538757</v>
      </c>
      <c r="R1186">
        <v>0</v>
      </c>
    </row>
    <row r="1187" spans="1:18" x14ac:dyDescent="0.25">
      <c r="A1187">
        <v>10</v>
      </c>
      <c r="B1187">
        <v>10109</v>
      </c>
      <c r="C1187" t="s">
        <v>777</v>
      </c>
      <c r="D1187" t="s">
        <v>1697</v>
      </c>
      <c r="E1187">
        <v>1</v>
      </c>
      <c r="F1187" t="s">
        <v>13850</v>
      </c>
      <c r="G1187">
        <v>1</v>
      </c>
      <c r="H1187" t="s">
        <v>8278</v>
      </c>
      <c r="I1187">
        <v>1</v>
      </c>
      <c r="J1187" t="s">
        <v>13799</v>
      </c>
      <c r="K1187" t="s">
        <v>13851</v>
      </c>
      <c r="L1187">
        <v>270107</v>
      </c>
      <c r="M1187" t="s">
        <v>13588</v>
      </c>
      <c r="N1187">
        <v>270107006</v>
      </c>
      <c r="O1187" t="s">
        <v>13613</v>
      </c>
      <c r="P1187">
        <v>34663.224595165455</v>
      </c>
      <c r="Q1187">
        <v>33599.525137215576</v>
      </c>
      <c r="R1187">
        <v>91506.640989547799</v>
      </c>
    </row>
    <row r="1188" spans="1:18" x14ac:dyDescent="0.25">
      <c r="A1188">
        <v>10</v>
      </c>
      <c r="B1188">
        <v>10109</v>
      </c>
      <c r="C1188" t="s">
        <v>777</v>
      </c>
      <c r="D1188" t="s">
        <v>1697</v>
      </c>
      <c r="E1188">
        <v>1</v>
      </c>
      <c r="F1188" t="s">
        <v>13850</v>
      </c>
      <c r="G1188">
        <v>1</v>
      </c>
      <c r="H1188" t="s">
        <v>8278</v>
      </c>
      <c r="I1188">
        <v>1</v>
      </c>
      <c r="J1188" t="s">
        <v>13799</v>
      </c>
      <c r="K1188" t="s">
        <v>13852</v>
      </c>
      <c r="L1188">
        <v>270107</v>
      </c>
      <c r="M1188" t="s">
        <v>13588</v>
      </c>
      <c r="N1188">
        <v>270107006</v>
      </c>
      <c r="O1188" t="s">
        <v>13613</v>
      </c>
      <c r="P1188">
        <v>3750.2933583665808</v>
      </c>
      <c r="Q1188">
        <v>0</v>
      </c>
      <c r="R1188">
        <v>7118.5439784595301</v>
      </c>
    </row>
    <row r="1189" spans="1:18" x14ac:dyDescent="0.25">
      <c r="A1189">
        <v>10</v>
      </c>
      <c r="B1189">
        <v>10109</v>
      </c>
      <c r="C1189" t="s">
        <v>777</v>
      </c>
      <c r="D1189" t="s">
        <v>1697</v>
      </c>
      <c r="E1189">
        <v>1</v>
      </c>
      <c r="F1189" t="s">
        <v>13850</v>
      </c>
      <c r="G1189">
        <v>2</v>
      </c>
      <c r="H1189" t="s">
        <v>13768</v>
      </c>
      <c r="I1189">
        <v>1</v>
      </c>
      <c r="J1189" t="s">
        <v>13799</v>
      </c>
      <c r="K1189" t="s">
        <v>13853</v>
      </c>
      <c r="L1189">
        <v>270107</v>
      </c>
      <c r="M1189" t="s">
        <v>13588</v>
      </c>
      <c r="N1189">
        <v>270107006</v>
      </c>
      <c r="O1189" t="s">
        <v>13613</v>
      </c>
      <c r="P1189">
        <v>34663.224595165455</v>
      </c>
      <c r="Q1189">
        <v>33599.525137215576</v>
      </c>
      <c r="R1189">
        <v>87902.773496075242</v>
      </c>
    </row>
    <row r="1190" spans="1:18" x14ac:dyDescent="0.25">
      <c r="A1190">
        <v>10</v>
      </c>
      <c r="B1190">
        <v>10109</v>
      </c>
      <c r="C1190" t="s">
        <v>777</v>
      </c>
      <c r="D1190" t="s">
        <v>1697</v>
      </c>
      <c r="E1190">
        <v>1</v>
      </c>
      <c r="F1190" t="s">
        <v>13850</v>
      </c>
      <c r="G1190">
        <v>2</v>
      </c>
      <c r="H1190" t="s">
        <v>13768</v>
      </c>
      <c r="I1190">
        <v>1</v>
      </c>
      <c r="J1190" t="s">
        <v>13799</v>
      </c>
      <c r="K1190" t="s">
        <v>13857</v>
      </c>
      <c r="L1190">
        <v>270107</v>
      </c>
      <c r="M1190" t="s">
        <v>13588</v>
      </c>
      <c r="N1190">
        <v>270107006</v>
      </c>
      <c r="O1190" t="s">
        <v>13613</v>
      </c>
      <c r="P1190">
        <v>3750.2933583665808</v>
      </c>
      <c r="Q1190">
        <v>0</v>
      </c>
      <c r="R1190">
        <v>10722.411471932115</v>
      </c>
    </row>
    <row r="1191" spans="1:18" x14ac:dyDescent="0.25">
      <c r="A1191">
        <v>10</v>
      </c>
      <c r="B1191">
        <v>10109</v>
      </c>
      <c r="C1191" t="s">
        <v>777</v>
      </c>
      <c r="D1191" t="s">
        <v>1697</v>
      </c>
      <c r="E1191">
        <v>2</v>
      </c>
      <c r="F1191" t="s">
        <v>13854</v>
      </c>
      <c r="G1191">
        <v>1</v>
      </c>
      <c r="H1191" t="s">
        <v>8278</v>
      </c>
      <c r="I1191">
        <v>1</v>
      </c>
      <c r="J1191" t="s">
        <v>13799</v>
      </c>
      <c r="K1191" t="s">
        <v>13851</v>
      </c>
      <c r="L1191">
        <v>270107</v>
      </c>
      <c r="M1191" t="s">
        <v>13588</v>
      </c>
      <c r="N1191">
        <v>270107006</v>
      </c>
      <c r="O1191" t="s">
        <v>13613</v>
      </c>
      <c r="P1191">
        <v>36245.012907768127</v>
      </c>
      <c r="Q1191">
        <v>33599.525137215576</v>
      </c>
      <c r="R1191">
        <v>92707.930154038666</v>
      </c>
    </row>
    <row r="1192" spans="1:18" x14ac:dyDescent="0.25">
      <c r="A1192">
        <v>10</v>
      </c>
      <c r="B1192">
        <v>10109</v>
      </c>
      <c r="C1192" t="s">
        <v>777</v>
      </c>
      <c r="D1192" t="s">
        <v>1697</v>
      </c>
      <c r="E1192">
        <v>2</v>
      </c>
      <c r="F1192" t="s">
        <v>13854</v>
      </c>
      <c r="G1192">
        <v>1</v>
      </c>
      <c r="H1192" t="s">
        <v>8278</v>
      </c>
      <c r="I1192">
        <v>1</v>
      </c>
      <c r="J1192" t="s">
        <v>13799</v>
      </c>
      <c r="K1192" t="s">
        <v>13852</v>
      </c>
      <c r="L1192">
        <v>270107</v>
      </c>
      <c r="M1192" t="s">
        <v>13588</v>
      </c>
      <c r="N1192">
        <v>270107006</v>
      </c>
      <c r="O1192" t="s">
        <v>13613</v>
      </c>
      <c r="P1192">
        <v>2168.5050457639054</v>
      </c>
      <c r="Q1192">
        <v>0</v>
      </c>
      <c r="R1192">
        <v>5917.2548139686687</v>
      </c>
    </row>
    <row r="1193" spans="1:18" x14ac:dyDescent="0.25">
      <c r="A1193">
        <v>10</v>
      </c>
      <c r="B1193">
        <v>10109</v>
      </c>
      <c r="C1193" t="s">
        <v>777</v>
      </c>
      <c r="D1193" t="s">
        <v>1697</v>
      </c>
      <c r="E1193">
        <v>3</v>
      </c>
      <c r="F1193" t="s">
        <v>13855</v>
      </c>
      <c r="G1193">
        <v>1</v>
      </c>
      <c r="H1193" t="s">
        <v>8278</v>
      </c>
      <c r="I1193">
        <v>1</v>
      </c>
      <c r="J1193" t="s">
        <v>13799</v>
      </c>
      <c r="K1193" t="s">
        <v>13851</v>
      </c>
      <c r="L1193">
        <v>270107</v>
      </c>
      <c r="M1193" t="s">
        <v>13588</v>
      </c>
      <c r="N1193">
        <v>270107006</v>
      </c>
      <c r="O1193" t="s">
        <v>13613</v>
      </c>
      <c r="P1193">
        <v>34663.224595165455</v>
      </c>
      <c r="Q1193">
        <v>33599.525137215576</v>
      </c>
      <c r="R1193">
        <v>95277.243143594795</v>
      </c>
    </row>
    <row r="1194" spans="1:18" x14ac:dyDescent="0.25">
      <c r="A1194">
        <v>10</v>
      </c>
      <c r="B1194">
        <v>10109</v>
      </c>
      <c r="C1194" t="s">
        <v>777</v>
      </c>
      <c r="D1194" t="s">
        <v>1697</v>
      </c>
      <c r="E1194">
        <v>3</v>
      </c>
      <c r="F1194" t="s">
        <v>13855</v>
      </c>
      <c r="G1194">
        <v>1</v>
      </c>
      <c r="H1194" t="s">
        <v>8278</v>
      </c>
      <c r="I1194">
        <v>1</v>
      </c>
      <c r="J1194" t="s">
        <v>13799</v>
      </c>
      <c r="K1194" t="s">
        <v>13852</v>
      </c>
      <c r="L1194">
        <v>270107</v>
      </c>
      <c r="M1194" t="s">
        <v>13588</v>
      </c>
      <c r="N1194">
        <v>270107006</v>
      </c>
      <c r="O1194" t="s">
        <v>13613</v>
      </c>
      <c r="P1194">
        <v>3750.2933583665808</v>
      </c>
      <c r="Q1194">
        <v>0</v>
      </c>
      <c r="R1194">
        <v>3347.9418244125327</v>
      </c>
    </row>
    <row r="1195" spans="1:18" x14ac:dyDescent="0.25">
      <c r="A1195">
        <v>10</v>
      </c>
      <c r="B1195">
        <v>10109</v>
      </c>
      <c r="C1195" t="s">
        <v>777</v>
      </c>
      <c r="D1195" t="s">
        <v>1697</v>
      </c>
      <c r="E1195">
        <v>5</v>
      </c>
      <c r="F1195" t="s">
        <v>13856</v>
      </c>
      <c r="G1195">
        <v>2</v>
      </c>
      <c r="H1195" t="s">
        <v>13768</v>
      </c>
      <c r="I1195">
        <v>3</v>
      </c>
      <c r="J1195" t="s">
        <v>13804</v>
      </c>
      <c r="K1195" t="s">
        <v>13853</v>
      </c>
      <c r="L1195">
        <v>270107</v>
      </c>
      <c r="M1195" t="s">
        <v>13588</v>
      </c>
      <c r="N1195">
        <v>270107005</v>
      </c>
      <c r="O1195" t="s">
        <v>13608</v>
      </c>
      <c r="P1195">
        <v>30039.896737854964</v>
      </c>
      <c r="Q1195">
        <v>27792.857086366432</v>
      </c>
      <c r="R1195">
        <v>95277.243143594795</v>
      </c>
    </row>
    <row r="1196" spans="1:18" x14ac:dyDescent="0.25">
      <c r="A1196">
        <v>10</v>
      </c>
      <c r="B1196">
        <v>10109</v>
      </c>
      <c r="C1196" t="s">
        <v>777</v>
      </c>
      <c r="D1196" t="s">
        <v>1697</v>
      </c>
      <c r="E1196">
        <v>5</v>
      </c>
      <c r="F1196" t="s">
        <v>13856</v>
      </c>
      <c r="G1196">
        <v>2</v>
      </c>
      <c r="H1196" t="s">
        <v>13768</v>
      </c>
      <c r="I1196">
        <v>3</v>
      </c>
      <c r="J1196" t="s">
        <v>13804</v>
      </c>
      <c r="K1196" t="s">
        <v>13857</v>
      </c>
      <c r="L1196">
        <v>270107</v>
      </c>
      <c r="M1196" t="s">
        <v>13588</v>
      </c>
      <c r="N1196">
        <v>270107005</v>
      </c>
      <c r="O1196" t="s">
        <v>13608</v>
      </c>
      <c r="P1196">
        <v>450.59845106782444</v>
      </c>
      <c r="Q1196">
        <v>1908.1663803033709</v>
      </c>
      <c r="R1196">
        <v>3347.9418244125327</v>
      </c>
    </row>
    <row r="1197" spans="1:18" x14ac:dyDescent="0.25">
      <c r="A1197">
        <v>10</v>
      </c>
      <c r="B1197">
        <v>10201</v>
      </c>
      <c r="C1197" t="s">
        <v>777</v>
      </c>
      <c r="D1197" t="s">
        <v>1700</v>
      </c>
      <c r="E1197">
        <v>1</v>
      </c>
      <c r="F1197" t="s">
        <v>13850</v>
      </c>
      <c r="G1197">
        <v>1</v>
      </c>
      <c r="H1197" t="s">
        <v>8278</v>
      </c>
      <c r="I1197">
        <v>1</v>
      </c>
      <c r="J1197" t="s">
        <v>13799</v>
      </c>
      <c r="K1197" t="s">
        <v>13851</v>
      </c>
      <c r="L1197">
        <v>270107</v>
      </c>
      <c r="M1197" t="s">
        <v>13588</v>
      </c>
      <c r="N1197">
        <v>270107006</v>
      </c>
      <c r="O1197" t="s">
        <v>13613</v>
      </c>
      <c r="P1197">
        <v>41519.668371846885</v>
      </c>
      <c r="Q1197">
        <v>70596.923811340021</v>
      </c>
      <c r="R1197">
        <v>75723.150753469643</v>
      </c>
    </row>
    <row r="1198" spans="1:18" x14ac:dyDescent="0.25">
      <c r="A1198">
        <v>10</v>
      </c>
      <c r="B1198">
        <v>10201</v>
      </c>
      <c r="C1198" t="s">
        <v>777</v>
      </c>
      <c r="D1198" t="s">
        <v>1700</v>
      </c>
      <c r="E1198">
        <v>1</v>
      </c>
      <c r="F1198" t="s">
        <v>13850</v>
      </c>
      <c r="G1198">
        <v>1</v>
      </c>
      <c r="H1198" t="s">
        <v>8278</v>
      </c>
      <c r="I1198">
        <v>1</v>
      </c>
      <c r="J1198" t="s">
        <v>13799</v>
      </c>
      <c r="K1198" t="s">
        <v>13852</v>
      </c>
      <c r="L1198">
        <v>270107</v>
      </c>
      <c r="M1198" t="s">
        <v>13588</v>
      </c>
      <c r="N1198">
        <v>270107006</v>
      </c>
      <c r="O1198" t="s">
        <v>13613</v>
      </c>
      <c r="P1198">
        <v>2482.8011995060856</v>
      </c>
      <c r="Q1198">
        <v>0</v>
      </c>
      <c r="R1198">
        <v>8341.9537899989627</v>
      </c>
    </row>
    <row r="1199" spans="1:18" x14ac:dyDescent="0.25">
      <c r="A1199">
        <v>10</v>
      </c>
      <c r="B1199">
        <v>10201</v>
      </c>
      <c r="C1199" t="s">
        <v>777</v>
      </c>
      <c r="D1199" t="s">
        <v>1700</v>
      </c>
      <c r="E1199">
        <v>1</v>
      </c>
      <c r="F1199" t="s">
        <v>13850</v>
      </c>
      <c r="G1199">
        <v>2</v>
      </c>
      <c r="H1199" t="s">
        <v>13768</v>
      </c>
      <c r="I1199">
        <v>1</v>
      </c>
      <c r="J1199" t="s">
        <v>13799</v>
      </c>
      <c r="K1199" t="s">
        <v>13853</v>
      </c>
      <c r="L1199">
        <v>270107</v>
      </c>
      <c r="M1199" t="s">
        <v>13588</v>
      </c>
      <c r="N1199">
        <v>270107006</v>
      </c>
      <c r="O1199" t="s">
        <v>13613</v>
      </c>
      <c r="P1199">
        <v>40664.13829599577</v>
      </c>
      <c r="Q1199">
        <v>70596.923811340021</v>
      </c>
      <c r="R1199">
        <v>60830.400820537812</v>
      </c>
    </row>
    <row r="1200" spans="1:18" x14ac:dyDescent="0.25">
      <c r="A1200">
        <v>10</v>
      </c>
      <c r="B1200">
        <v>10201</v>
      </c>
      <c r="C1200" t="s">
        <v>777</v>
      </c>
      <c r="D1200" t="s">
        <v>1700</v>
      </c>
      <c r="E1200">
        <v>1</v>
      </c>
      <c r="F1200" t="s">
        <v>13850</v>
      </c>
      <c r="G1200">
        <v>2</v>
      </c>
      <c r="H1200" t="s">
        <v>13768</v>
      </c>
      <c r="I1200">
        <v>1</v>
      </c>
      <c r="J1200" t="s">
        <v>13799</v>
      </c>
      <c r="K1200" t="s">
        <v>13857</v>
      </c>
      <c r="L1200">
        <v>270107</v>
      </c>
      <c r="M1200" t="s">
        <v>13588</v>
      </c>
      <c r="N1200">
        <v>270107006</v>
      </c>
      <c r="O1200" t="s">
        <v>13613</v>
      </c>
      <c r="P1200">
        <v>3338.3312753572059</v>
      </c>
      <c r="Q1200">
        <v>0</v>
      </c>
      <c r="R1200">
        <v>23234.703722930812</v>
      </c>
    </row>
    <row r="1201" spans="1:18" x14ac:dyDescent="0.25">
      <c r="A1201">
        <v>10</v>
      </c>
      <c r="B1201">
        <v>10201</v>
      </c>
      <c r="C1201" t="s">
        <v>777</v>
      </c>
      <c r="D1201" t="s">
        <v>1700</v>
      </c>
      <c r="E1201">
        <v>2</v>
      </c>
      <c r="F1201" t="s">
        <v>13854</v>
      </c>
      <c r="G1201">
        <v>1</v>
      </c>
      <c r="H1201" t="s">
        <v>8278</v>
      </c>
      <c r="I1201">
        <v>1</v>
      </c>
      <c r="J1201" t="s">
        <v>13799</v>
      </c>
      <c r="K1201" t="s">
        <v>13851</v>
      </c>
      <c r="L1201">
        <v>270107</v>
      </c>
      <c r="M1201" t="s">
        <v>13588</v>
      </c>
      <c r="N1201">
        <v>270107006</v>
      </c>
      <c r="O1201" t="s">
        <v>13613</v>
      </c>
      <c r="P1201">
        <v>42463.397424589872</v>
      </c>
      <c r="Q1201">
        <v>70596.923811340021</v>
      </c>
      <c r="R1201">
        <v>80239.598911285764</v>
      </c>
    </row>
    <row r="1202" spans="1:18" x14ac:dyDescent="0.25">
      <c r="A1202">
        <v>10</v>
      </c>
      <c r="B1202">
        <v>10201</v>
      </c>
      <c r="C1202" t="s">
        <v>777</v>
      </c>
      <c r="D1202" t="s">
        <v>1700</v>
      </c>
      <c r="E1202">
        <v>2</v>
      </c>
      <c r="F1202" t="s">
        <v>13854</v>
      </c>
      <c r="G1202">
        <v>1</v>
      </c>
      <c r="H1202" t="s">
        <v>8278</v>
      </c>
      <c r="I1202">
        <v>1</v>
      </c>
      <c r="J1202" t="s">
        <v>13799</v>
      </c>
      <c r="K1202" t="s">
        <v>13852</v>
      </c>
      <c r="L1202">
        <v>270107</v>
      </c>
      <c r="M1202" t="s">
        <v>13588</v>
      </c>
      <c r="N1202">
        <v>270107006</v>
      </c>
      <c r="O1202" t="s">
        <v>13613</v>
      </c>
      <c r="P1202">
        <v>1539.0721467630976</v>
      </c>
      <c r="Q1202">
        <v>0</v>
      </c>
      <c r="R1202">
        <v>3825.5056321828447</v>
      </c>
    </row>
    <row r="1203" spans="1:18" x14ac:dyDescent="0.25">
      <c r="A1203">
        <v>10</v>
      </c>
      <c r="B1203">
        <v>10201</v>
      </c>
      <c r="C1203" t="s">
        <v>777</v>
      </c>
      <c r="D1203" t="s">
        <v>1700</v>
      </c>
      <c r="E1203">
        <v>3</v>
      </c>
      <c r="F1203" t="s">
        <v>13855</v>
      </c>
      <c r="G1203">
        <v>1</v>
      </c>
      <c r="H1203" t="s">
        <v>8278</v>
      </c>
      <c r="I1203">
        <v>1</v>
      </c>
      <c r="J1203" t="s">
        <v>13799</v>
      </c>
      <c r="K1203" t="s">
        <v>13851</v>
      </c>
      <c r="L1203">
        <v>270107</v>
      </c>
      <c r="M1203" t="s">
        <v>13588</v>
      </c>
      <c r="N1203">
        <v>270107006</v>
      </c>
      <c r="O1203" t="s">
        <v>13613</v>
      </c>
      <c r="P1203">
        <v>42463.397424589872</v>
      </c>
      <c r="Q1203">
        <v>70596.923811340021</v>
      </c>
      <c r="R1203">
        <v>75723.150753469643</v>
      </c>
    </row>
    <row r="1204" spans="1:18" x14ac:dyDescent="0.25">
      <c r="A1204">
        <v>10</v>
      </c>
      <c r="B1204">
        <v>10201</v>
      </c>
      <c r="C1204" t="s">
        <v>777</v>
      </c>
      <c r="D1204" t="s">
        <v>1700</v>
      </c>
      <c r="E1204">
        <v>3</v>
      </c>
      <c r="F1204" t="s">
        <v>13855</v>
      </c>
      <c r="G1204">
        <v>1</v>
      </c>
      <c r="H1204" t="s">
        <v>8278</v>
      </c>
      <c r="I1204">
        <v>1</v>
      </c>
      <c r="J1204" t="s">
        <v>13799</v>
      </c>
      <c r="K1204" t="s">
        <v>13852</v>
      </c>
      <c r="L1204">
        <v>270107</v>
      </c>
      <c r="M1204" t="s">
        <v>13588</v>
      </c>
      <c r="N1204">
        <v>270107006</v>
      </c>
      <c r="O1204" t="s">
        <v>13613</v>
      </c>
      <c r="P1204">
        <v>1539.0721467630976</v>
      </c>
      <c r="Q1204">
        <v>0</v>
      </c>
      <c r="R1204">
        <v>8341.9537899989627</v>
      </c>
    </row>
    <row r="1205" spans="1:18" x14ac:dyDescent="0.25">
      <c r="A1205">
        <v>10</v>
      </c>
      <c r="B1205">
        <v>10201</v>
      </c>
      <c r="C1205" t="s">
        <v>777</v>
      </c>
      <c r="D1205" t="s">
        <v>1700</v>
      </c>
      <c r="E1205">
        <v>5</v>
      </c>
      <c r="F1205" t="s">
        <v>13856</v>
      </c>
      <c r="G1205">
        <v>2</v>
      </c>
      <c r="H1205" t="s">
        <v>13768</v>
      </c>
      <c r="I1205">
        <v>3</v>
      </c>
      <c r="J1205" t="s">
        <v>13804</v>
      </c>
      <c r="K1205" t="s">
        <v>13853</v>
      </c>
      <c r="L1205">
        <v>270107</v>
      </c>
      <c r="M1205" t="s">
        <v>13588</v>
      </c>
      <c r="N1205">
        <v>270107005</v>
      </c>
      <c r="O1205" t="s">
        <v>13608</v>
      </c>
      <c r="P1205">
        <v>37281.707532192624</v>
      </c>
      <c r="Q1205">
        <v>48358.790725594234</v>
      </c>
      <c r="R1205">
        <v>82839.311520406409</v>
      </c>
    </row>
    <row r="1206" spans="1:18" x14ac:dyDescent="0.25">
      <c r="A1206">
        <v>10</v>
      </c>
      <c r="B1206">
        <v>10201</v>
      </c>
      <c r="C1206" t="s">
        <v>777</v>
      </c>
      <c r="D1206" t="s">
        <v>1700</v>
      </c>
      <c r="E1206">
        <v>5</v>
      </c>
      <c r="F1206" t="s">
        <v>13856</v>
      </c>
      <c r="G1206">
        <v>2</v>
      </c>
      <c r="H1206" t="s">
        <v>13768</v>
      </c>
      <c r="I1206">
        <v>3</v>
      </c>
      <c r="J1206" t="s">
        <v>13804</v>
      </c>
      <c r="K1206" t="s">
        <v>13857</v>
      </c>
      <c r="L1206">
        <v>270107</v>
      </c>
      <c r="M1206" t="s">
        <v>13588</v>
      </c>
      <c r="N1206">
        <v>270107005</v>
      </c>
      <c r="O1206" t="s">
        <v>13608</v>
      </c>
      <c r="P1206">
        <v>1309.7548068442406</v>
      </c>
      <c r="Q1206">
        <v>0</v>
      </c>
      <c r="R1206">
        <v>0</v>
      </c>
    </row>
    <row r="1207" spans="1:18" x14ac:dyDescent="0.25">
      <c r="A1207">
        <v>10</v>
      </c>
      <c r="B1207">
        <v>10202</v>
      </c>
      <c r="C1207" t="s">
        <v>777</v>
      </c>
      <c r="D1207" t="s">
        <v>1703</v>
      </c>
      <c r="E1207">
        <v>1</v>
      </c>
      <c r="F1207" t="s">
        <v>13850</v>
      </c>
      <c r="G1207">
        <v>1</v>
      </c>
      <c r="H1207" t="s">
        <v>8278</v>
      </c>
      <c r="I1207">
        <v>1</v>
      </c>
      <c r="J1207" t="s">
        <v>13799</v>
      </c>
      <c r="K1207" t="s">
        <v>13851</v>
      </c>
      <c r="L1207">
        <v>270107</v>
      </c>
      <c r="M1207" t="s">
        <v>13588</v>
      </c>
      <c r="N1207">
        <v>270107006</v>
      </c>
      <c r="O1207" t="s">
        <v>13613</v>
      </c>
      <c r="P1207">
        <v>41501.657981999051</v>
      </c>
      <c r="Q1207">
        <v>43727.279532658955</v>
      </c>
      <c r="R1207">
        <v>93816.797162684394</v>
      </c>
    </row>
    <row r="1208" spans="1:18" x14ac:dyDescent="0.25">
      <c r="A1208">
        <v>10</v>
      </c>
      <c r="B1208">
        <v>10202</v>
      </c>
      <c r="C1208" t="s">
        <v>777</v>
      </c>
      <c r="D1208" t="s">
        <v>1703</v>
      </c>
      <c r="E1208">
        <v>1</v>
      </c>
      <c r="F1208" t="s">
        <v>13850</v>
      </c>
      <c r="G1208">
        <v>1</v>
      </c>
      <c r="H1208" t="s">
        <v>8278</v>
      </c>
      <c r="I1208">
        <v>1</v>
      </c>
      <c r="J1208" t="s">
        <v>13799</v>
      </c>
      <c r="K1208" t="s">
        <v>13852</v>
      </c>
      <c r="L1208">
        <v>270107</v>
      </c>
      <c r="M1208" t="s">
        <v>13588</v>
      </c>
      <c r="N1208">
        <v>270107006</v>
      </c>
      <c r="O1208" t="s">
        <v>13613</v>
      </c>
      <c r="P1208">
        <v>2690.6679298910467</v>
      </c>
      <c r="Q1208">
        <v>0</v>
      </c>
      <c r="R1208">
        <v>0</v>
      </c>
    </row>
    <row r="1209" spans="1:18" x14ac:dyDescent="0.25">
      <c r="A1209">
        <v>10</v>
      </c>
      <c r="B1209">
        <v>10202</v>
      </c>
      <c r="C1209" t="s">
        <v>777</v>
      </c>
      <c r="D1209" t="s">
        <v>1703</v>
      </c>
      <c r="E1209">
        <v>1</v>
      </c>
      <c r="F1209" t="s">
        <v>13850</v>
      </c>
      <c r="G1209">
        <v>2</v>
      </c>
      <c r="H1209" t="s">
        <v>13768</v>
      </c>
      <c r="I1209">
        <v>1</v>
      </c>
      <c r="J1209" t="s">
        <v>13799</v>
      </c>
      <c r="K1209" t="s">
        <v>13853</v>
      </c>
      <c r="L1209">
        <v>270107</v>
      </c>
      <c r="M1209" t="s">
        <v>13588</v>
      </c>
      <c r="N1209">
        <v>270107006</v>
      </c>
      <c r="O1209" t="s">
        <v>13613</v>
      </c>
      <c r="P1209">
        <v>41501.657981999051</v>
      </c>
      <c r="Q1209">
        <v>43727.279532658955</v>
      </c>
      <c r="R1209">
        <v>93816.797162684394</v>
      </c>
    </row>
    <row r="1210" spans="1:18" x14ac:dyDescent="0.25">
      <c r="A1210">
        <v>10</v>
      </c>
      <c r="B1210">
        <v>10202</v>
      </c>
      <c r="C1210" t="s">
        <v>777</v>
      </c>
      <c r="D1210" t="s">
        <v>1703</v>
      </c>
      <c r="E1210">
        <v>1</v>
      </c>
      <c r="F1210" t="s">
        <v>13850</v>
      </c>
      <c r="G1210">
        <v>2</v>
      </c>
      <c r="H1210" t="s">
        <v>13768</v>
      </c>
      <c r="I1210">
        <v>1</v>
      </c>
      <c r="J1210" t="s">
        <v>13799</v>
      </c>
      <c r="K1210" t="s">
        <v>13857</v>
      </c>
      <c r="L1210">
        <v>270107</v>
      </c>
      <c r="M1210" t="s">
        <v>13588</v>
      </c>
      <c r="N1210">
        <v>270107006</v>
      </c>
      <c r="O1210" t="s">
        <v>13613</v>
      </c>
      <c r="P1210">
        <v>2690.6679298910467</v>
      </c>
      <c r="Q1210">
        <v>0</v>
      </c>
      <c r="R1210">
        <v>0</v>
      </c>
    </row>
    <row r="1211" spans="1:18" x14ac:dyDescent="0.25">
      <c r="A1211">
        <v>10</v>
      </c>
      <c r="B1211">
        <v>10202</v>
      </c>
      <c r="C1211" t="s">
        <v>777</v>
      </c>
      <c r="D1211" t="s">
        <v>1703</v>
      </c>
      <c r="E1211">
        <v>2</v>
      </c>
      <c r="F1211" t="s">
        <v>13854</v>
      </c>
      <c r="G1211">
        <v>1</v>
      </c>
      <c r="H1211" t="s">
        <v>8278</v>
      </c>
      <c r="I1211">
        <v>1</v>
      </c>
      <c r="J1211" t="s">
        <v>13799</v>
      </c>
      <c r="K1211" t="s">
        <v>13851</v>
      </c>
      <c r="L1211">
        <v>270107</v>
      </c>
      <c r="M1211" t="s">
        <v>13588</v>
      </c>
      <c r="N1211">
        <v>270107006</v>
      </c>
      <c r="O1211" t="s">
        <v>13613</v>
      </c>
      <c r="P1211">
        <v>41501.657981999051</v>
      </c>
      <c r="Q1211">
        <v>43727.279532658955</v>
      </c>
      <c r="R1211">
        <v>93816.797162684394</v>
      </c>
    </row>
    <row r="1212" spans="1:18" x14ac:dyDescent="0.25">
      <c r="A1212">
        <v>10</v>
      </c>
      <c r="B1212">
        <v>10202</v>
      </c>
      <c r="C1212" t="s">
        <v>777</v>
      </c>
      <c r="D1212" t="s">
        <v>1703</v>
      </c>
      <c r="E1212">
        <v>2</v>
      </c>
      <c r="F1212" t="s">
        <v>13854</v>
      </c>
      <c r="G1212">
        <v>1</v>
      </c>
      <c r="H1212" t="s">
        <v>8278</v>
      </c>
      <c r="I1212">
        <v>1</v>
      </c>
      <c r="J1212" t="s">
        <v>13799</v>
      </c>
      <c r="K1212" t="s">
        <v>13852</v>
      </c>
      <c r="L1212">
        <v>270107</v>
      </c>
      <c r="M1212" t="s">
        <v>13588</v>
      </c>
      <c r="N1212">
        <v>270107006</v>
      </c>
      <c r="O1212" t="s">
        <v>13613</v>
      </c>
      <c r="P1212">
        <v>2690.6679298910467</v>
      </c>
      <c r="Q1212">
        <v>0</v>
      </c>
      <c r="R1212">
        <v>0</v>
      </c>
    </row>
    <row r="1213" spans="1:18" x14ac:dyDescent="0.25">
      <c r="A1213">
        <v>10</v>
      </c>
      <c r="B1213">
        <v>10202</v>
      </c>
      <c r="C1213" t="s">
        <v>777</v>
      </c>
      <c r="D1213" t="s">
        <v>1703</v>
      </c>
      <c r="E1213">
        <v>3</v>
      </c>
      <c r="F1213" t="s">
        <v>13855</v>
      </c>
      <c r="G1213">
        <v>1</v>
      </c>
      <c r="H1213" t="s">
        <v>8278</v>
      </c>
      <c r="I1213">
        <v>1</v>
      </c>
      <c r="J1213" t="s">
        <v>13799</v>
      </c>
      <c r="K1213" t="s">
        <v>13851</v>
      </c>
      <c r="L1213">
        <v>270107</v>
      </c>
      <c r="M1213" t="s">
        <v>13588</v>
      </c>
      <c r="N1213">
        <v>270107006</v>
      </c>
      <c r="O1213" t="s">
        <v>13613</v>
      </c>
      <c r="P1213">
        <v>41501.657981999051</v>
      </c>
      <c r="Q1213">
        <v>43727.279532658955</v>
      </c>
      <c r="R1213">
        <v>93816.797162684394</v>
      </c>
    </row>
    <row r="1214" spans="1:18" x14ac:dyDescent="0.25">
      <c r="A1214">
        <v>10</v>
      </c>
      <c r="B1214">
        <v>10202</v>
      </c>
      <c r="C1214" t="s">
        <v>777</v>
      </c>
      <c r="D1214" t="s">
        <v>1703</v>
      </c>
      <c r="E1214">
        <v>3</v>
      </c>
      <c r="F1214" t="s">
        <v>13855</v>
      </c>
      <c r="G1214">
        <v>1</v>
      </c>
      <c r="H1214" t="s">
        <v>8278</v>
      </c>
      <c r="I1214">
        <v>1</v>
      </c>
      <c r="J1214" t="s">
        <v>13799</v>
      </c>
      <c r="K1214" t="s">
        <v>13852</v>
      </c>
      <c r="L1214">
        <v>270107</v>
      </c>
      <c r="M1214" t="s">
        <v>13588</v>
      </c>
      <c r="N1214">
        <v>270107006</v>
      </c>
      <c r="O1214" t="s">
        <v>13613</v>
      </c>
      <c r="P1214">
        <v>2690.6679298910467</v>
      </c>
      <c r="Q1214">
        <v>0</v>
      </c>
      <c r="R1214">
        <v>0</v>
      </c>
    </row>
    <row r="1215" spans="1:18" x14ac:dyDescent="0.25">
      <c r="A1215">
        <v>10</v>
      </c>
      <c r="B1215">
        <v>10202</v>
      </c>
      <c r="C1215" t="s">
        <v>777</v>
      </c>
      <c r="D1215" t="s">
        <v>1703</v>
      </c>
      <c r="E1215">
        <v>5</v>
      </c>
      <c r="F1215" t="s">
        <v>13856</v>
      </c>
      <c r="G1215">
        <v>2</v>
      </c>
      <c r="H1215" t="s">
        <v>13768</v>
      </c>
      <c r="I1215">
        <v>3</v>
      </c>
      <c r="J1215" t="s">
        <v>13804</v>
      </c>
      <c r="K1215" t="s">
        <v>13853</v>
      </c>
      <c r="L1215">
        <v>270107</v>
      </c>
      <c r="M1215" t="s">
        <v>13588</v>
      </c>
      <c r="N1215">
        <v>270107005</v>
      </c>
      <c r="O1215" t="s">
        <v>13608</v>
      </c>
      <c r="P1215">
        <v>28801.515869256276</v>
      </c>
      <c r="Q1215">
        <v>26321.86230920197</v>
      </c>
      <c r="R1215">
        <v>92436.300210035552</v>
      </c>
    </row>
    <row r="1216" spans="1:18" x14ac:dyDescent="0.25">
      <c r="A1216">
        <v>10</v>
      </c>
      <c r="B1216">
        <v>10202</v>
      </c>
      <c r="C1216" t="s">
        <v>777</v>
      </c>
      <c r="D1216" t="s">
        <v>1703</v>
      </c>
      <c r="E1216">
        <v>5</v>
      </c>
      <c r="F1216" t="s">
        <v>13856</v>
      </c>
      <c r="G1216">
        <v>2</v>
      </c>
      <c r="H1216" t="s">
        <v>13768</v>
      </c>
      <c r="I1216">
        <v>3</v>
      </c>
      <c r="J1216" t="s">
        <v>13804</v>
      </c>
      <c r="K1216" t="s">
        <v>13857</v>
      </c>
      <c r="L1216">
        <v>270107</v>
      </c>
      <c r="M1216" t="s">
        <v>13588</v>
      </c>
      <c r="N1216">
        <v>270107005</v>
      </c>
      <c r="O1216" t="s">
        <v>13608</v>
      </c>
      <c r="P1216">
        <v>2373.2828043581239</v>
      </c>
      <c r="Q1216">
        <v>0</v>
      </c>
      <c r="R1216">
        <v>1380.4969526488512</v>
      </c>
    </row>
    <row r="1217" spans="1:18" x14ac:dyDescent="0.25">
      <c r="A1217">
        <v>10</v>
      </c>
      <c r="B1217">
        <v>10203</v>
      </c>
      <c r="C1217" t="s">
        <v>777</v>
      </c>
      <c r="D1217" t="s">
        <v>1706</v>
      </c>
      <c r="E1217">
        <v>1</v>
      </c>
      <c r="F1217" t="s">
        <v>13850</v>
      </c>
      <c r="G1217">
        <v>1</v>
      </c>
      <c r="H1217" t="s">
        <v>8278</v>
      </c>
      <c r="I1217">
        <v>1</v>
      </c>
      <c r="J1217" t="s">
        <v>13799</v>
      </c>
      <c r="K1217" t="s">
        <v>13851</v>
      </c>
      <c r="L1217">
        <v>270107</v>
      </c>
      <c r="M1217" t="s">
        <v>13588</v>
      </c>
      <c r="N1217">
        <v>270107006</v>
      </c>
      <c r="O1217" t="s">
        <v>13613</v>
      </c>
      <c r="P1217">
        <v>0</v>
      </c>
      <c r="Q1217">
        <v>73730.765574117017</v>
      </c>
      <c r="R1217">
        <v>0</v>
      </c>
    </row>
    <row r="1218" spans="1:18" x14ac:dyDescent="0.25">
      <c r="A1218">
        <v>10</v>
      </c>
      <c r="B1218">
        <v>10203</v>
      </c>
      <c r="C1218" t="s">
        <v>777</v>
      </c>
      <c r="D1218" t="s">
        <v>1706</v>
      </c>
      <c r="E1218">
        <v>1</v>
      </c>
      <c r="F1218" t="s">
        <v>13850</v>
      </c>
      <c r="G1218">
        <v>2</v>
      </c>
      <c r="H1218" t="s">
        <v>13768</v>
      </c>
      <c r="I1218">
        <v>1</v>
      </c>
      <c r="J1218" t="s">
        <v>13799</v>
      </c>
      <c r="K1218" t="s">
        <v>13853</v>
      </c>
      <c r="L1218">
        <v>270107</v>
      </c>
      <c r="M1218" t="s">
        <v>13588</v>
      </c>
      <c r="N1218">
        <v>270107006</v>
      </c>
      <c r="O1218" t="s">
        <v>13613</v>
      </c>
      <c r="P1218">
        <v>0</v>
      </c>
      <c r="Q1218">
        <v>73730.765574117017</v>
      </c>
      <c r="R1218">
        <v>0</v>
      </c>
    </row>
    <row r="1219" spans="1:18" x14ac:dyDescent="0.25">
      <c r="A1219">
        <v>10</v>
      </c>
      <c r="B1219">
        <v>10203</v>
      </c>
      <c r="C1219" t="s">
        <v>777</v>
      </c>
      <c r="D1219" t="s">
        <v>1706</v>
      </c>
      <c r="E1219">
        <v>2</v>
      </c>
      <c r="F1219" t="s">
        <v>13854</v>
      </c>
      <c r="G1219">
        <v>1</v>
      </c>
      <c r="H1219" t="s">
        <v>8278</v>
      </c>
      <c r="I1219">
        <v>1</v>
      </c>
      <c r="J1219" t="s">
        <v>13799</v>
      </c>
      <c r="K1219" t="s">
        <v>13851</v>
      </c>
      <c r="L1219">
        <v>270107</v>
      </c>
      <c r="M1219" t="s">
        <v>13588</v>
      </c>
      <c r="N1219">
        <v>270107006</v>
      </c>
      <c r="O1219" t="s">
        <v>13613</v>
      </c>
      <c r="P1219">
        <v>0</v>
      </c>
      <c r="Q1219">
        <v>73730.765574117017</v>
      </c>
      <c r="R1219">
        <v>0</v>
      </c>
    </row>
    <row r="1220" spans="1:18" x14ac:dyDescent="0.25">
      <c r="A1220">
        <v>10</v>
      </c>
      <c r="B1220">
        <v>10203</v>
      </c>
      <c r="C1220" t="s">
        <v>777</v>
      </c>
      <c r="D1220" t="s">
        <v>1706</v>
      </c>
      <c r="E1220">
        <v>3</v>
      </c>
      <c r="F1220" t="s">
        <v>13855</v>
      </c>
      <c r="G1220">
        <v>1</v>
      </c>
      <c r="H1220" t="s">
        <v>8278</v>
      </c>
      <c r="I1220">
        <v>1</v>
      </c>
      <c r="J1220" t="s">
        <v>13799</v>
      </c>
      <c r="K1220" t="s">
        <v>13851</v>
      </c>
      <c r="L1220">
        <v>270107</v>
      </c>
      <c r="M1220" t="s">
        <v>13588</v>
      </c>
      <c r="N1220">
        <v>270107006</v>
      </c>
      <c r="O1220" t="s">
        <v>13613</v>
      </c>
      <c r="P1220">
        <v>0</v>
      </c>
      <c r="Q1220">
        <v>73730.765574117017</v>
      </c>
      <c r="R1220">
        <v>0</v>
      </c>
    </row>
    <row r="1221" spans="1:18" x14ac:dyDescent="0.25">
      <c r="A1221">
        <v>10</v>
      </c>
      <c r="B1221">
        <v>10203</v>
      </c>
      <c r="C1221" t="s">
        <v>777</v>
      </c>
      <c r="D1221" t="s">
        <v>1706</v>
      </c>
      <c r="E1221">
        <v>5</v>
      </c>
      <c r="F1221" t="s">
        <v>13856</v>
      </c>
      <c r="G1221">
        <v>2</v>
      </c>
      <c r="H1221" t="s">
        <v>13768</v>
      </c>
      <c r="I1221">
        <v>3</v>
      </c>
      <c r="J1221" t="s">
        <v>13804</v>
      </c>
      <c r="K1221" t="s">
        <v>13853</v>
      </c>
      <c r="L1221">
        <v>270107</v>
      </c>
      <c r="M1221" t="s">
        <v>13588</v>
      </c>
      <c r="N1221">
        <v>270107005</v>
      </c>
      <c r="O1221" t="s">
        <v>13608</v>
      </c>
      <c r="P1221">
        <v>0</v>
      </c>
      <c r="Q1221">
        <v>47548.006243516065</v>
      </c>
      <c r="R1221">
        <v>0</v>
      </c>
    </row>
    <row r="1222" spans="1:18" x14ac:dyDescent="0.25">
      <c r="A1222">
        <v>10</v>
      </c>
      <c r="B1222">
        <v>10203</v>
      </c>
      <c r="C1222" t="s">
        <v>777</v>
      </c>
      <c r="D1222" t="s">
        <v>1706</v>
      </c>
      <c r="E1222">
        <v>5</v>
      </c>
      <c r="F1222" t="s">
        <v>13856</v>
      </c>
      <c r="G1222">
        <v>2</v>
      </c>
      <c r="H1222" t="s">
        <v>13768</v>
      </c>
      <c r="I1222">
        <v>3</v>
      </c>
      <c r="J1222" t="s">
        <v>13804</v>
      </c>
      <c r="K1222" t="s">
        <v>13857</v>
      </c>
      <c r="L1222">
        <v>270107</v>
      </c>
      <c r="M1222" t="s">
        <v>13588</v>
      </c>
      <c r="N1222">
        <v>270107005</v>
      </c>
      <c r="O1222" t="s">
        <v>13608</v>
      </c>
      <c r="P1222">
        <v>0</v>
      </c>
      <c r="Q1222">
        <v>5909.1721795100966</v>
      </c>
      <c r="R1222">
        <v>0</v>
      </c>
    </row>
    <row r="1223" spans="1:18" x14ac:dyDescent="0.25">
      <c r="A1223">
        <v>10</v>
      </c>
      <c r="B1223">
        <v>10205</v>
      </c>
      <c r="C1223" t="s">
        <v>777</v>
      </c>
      <c r="D1223" t="s">
        <v>1712</v>
      </c>
      <c r="E1223">
        <v>1</v>
      </c>
      <c r="F1223" t="s">
        <v>13850</v>
      </c>
      <c r="G1223">
        <v>1</v>
      </c>
      <c r="H1223" t="s">
        <v>8278</v>
      </c>
      <c r="I1223">
        <v>1</v>
      </c>
      <c r="J1223" t="s">
        <v>13799</v>
      </c>
      <c r="K1223" t="s">
        <v>13851</v>
      </c>
      <c r="L1223">
        <v>270107</v>
      </c>
      <c r="M1223" t="s">
        <v>13588</v>
      </c>
      <c r="N1223">
        <v>270107006</v>
      </c>
      <c r="O1223" t="s">
        <v>13613</v>
      </c>
      <c r="P1223">
        <v>0</v>
      </c>
      <c r="Q1223">
        <v>53795.97525747816</v>
      </c>
      <c r="R1223">
        <v>0</v>
      </c>
    </row>
    <row r="1224" spans="1:18" x14ac:dyDescent="0.25">
      <c r="A1224">
        <v>10</v>
      </c>
      <c r="B1224">
        <v>10205</v>
      </c>
      <c r="C1224" t="s">
        <v>777</v>
      </c>
      <c r="D1224" t="s">
        <v>1712</v>
      </c>
      <c r="E1224">
        <v>1</v>
      </c>
      <c r="F1224" t="s">
        <v>13850</v>
      </c>
      <c r="G1224">
        <v>2</v>
      </c>
      <c r="H1224" t="s">
        <v>13768</v>
      </c>
      <c r="I1224">
        <v>1</v>
      </c>
      <c r="J1224" t="s">
        <v>13799</v>
      </c>
      <c r="K1224" t="s">
        <v>13853</v>
      </c>
      <c r="L1224">
        <v>270107</v>
      </c>
      <c r="M1224" t="s">
        <v>13588</v>
      </c>
      <c r="N1224">
        <v>270107006</v>
      </c>
      <c r="O1224" t="s">
        <v>13613</v>
      </c>
      <c r="P1224">
        <v>0</v>
      </c>
      <c r="Q1224">
        <v>53795.97525747816</v>
      </c>
      <c r="R1224">
        <v>0</v>
      </c>
    </row>
    <row r="1225" spans="1:18" x14ac:dyDescent="0.25">
      <c r="A1225">
        <v>10</v>
      </c>
      <c r="B1225">
        <v>10205</v>
      </c>
      <c r="C1225" t="s">
        <v>777</v>
      </c>
      <c r="D1225" t="s">
        <v>1712</v>
      </c>
      <c r="E1225">
        <v>2</v>
      </c>
      <c r="F1225" t="s">
        <v>13854</v>
      </c>
      <c r="G1225">
        <v>1</v>
      </c>
      <c r="H1225" t="s">
        <v>8278</v>
      </c>
      <c r="I1225">
        <v>1</v>
      </c>
      <c r="J1225" t="s">
        <v>13799</v>
      </c>
      <c r="K1225" t="s">
        <v>13851</v>
      </c>
      <c r="L1225">
        <v>270107</v>
      </c>
      <c r="M1225" t="s">
        <v>13588</v>
      </c>
      <c r="N1225">
        <v>270107006</v>
      </c>
      <c r="O1225" t="s">
        <v>13613</v>
      </c>
      <c r="P1225">
        <v>0</v>
      </c>
      <c r="Q1225">
        <v>53795.97525747816</v>
      </c>
      <c r="R1225">
        <v>0</v>
      </c>
    </row>
    <row r="1226" spans="1:18" x14ac:dyDescent="0.25">
      <c r="A1226">
        <v>10</v>
      </c>
      <c r="B1226">
        <v>10205</v>
      </c>
      <c r="C1226" t="s">
        <v>777</v>
      </c>
      <c r="D1226" t="s">
        <v>1712</v>
      </c>
      <c r="E1226">
        <v>3</v>
      </c>
      <c r="F1226" t="s">
        <v>13855</v>
      </c>
      <c r="G1226">
        <v>1</v>
      </c>
      <c r="H1226" t="s">
        <v>8278</v>
      </c>
      <c r="I1226">
        <v>1</v>
      </c>
      <c r="J1226" t="s">
        <v>13799</v>
      </c>
      <c r="K1226" t="s">
        <v>13851</v>
      </c>
      <c r="L1226">
        <v>270107</v>
      </c>
      <c r="M1226" t="s">
        <v>13588</v>
      </c>
      <c r="N1226">
        <v>270107006</v>
      </c>
      <c r="O1226" t="s">
        <v>13613</v>
      </c>
      <c r="P1226">
        <v>0</v>
      </c>
      <c r="Q1226">
        <v>53795.97525747816</v>
      </c>
      <c r="R1226">
        <v>0</v>
      </c>
    </row>
    <row r="1227" spans="1:18" x14ac:dyDescent="0.25">
      <c r="A1227">
        <v>10</v>
      </c>
      <c r="B1227">
        <v>10205</v>
      </c>
      <c r="C1227" t="s">
        <v>777</v>
      </c>
      <c r="D1227" t="s">
        <v>1712</v>
      </c>
      <c r="E1227">
        <v>5</v>
      </c>
      <c r="F1227" t="s">
        <v>13856</v>
      </c>
      <c r="G1227">
        <v>2</v>
      </c>
      <c r="H1227" t="s">
        <v>13768</v>
      </c>
      <c r="I1227">
        <v>3</v>
      </c>
      <c r="J1227" t="s">
        <v>13804</v>
      </c>
      <c r="K1227" t="s">
        <v>13853</v>
      </c>
      <c r="L1227">
        <v>270107</v>
      </c>
      <c r="M1227" t="s">
        <v>13588</v>
      </c>
      <c r="N1227">
        <v>270107005</v>
      </c>
      <c r="O1227" t="s">
        <v>13608</v>
      </c>
      <c r="P1227">
        <v>0</v>
      </c>
      <c r="Q1227">
        <v>38091.006351502168</v>
      </c>
      <c r="R1227">
        <v>0</v>
      </c>
    </row>
    <row r="1228" spans="1:18" x14ac:dyDescent="0.25">
      <c r="A1228">
        <v>10</v>
      </c>
      <c r="B1228">
        <v>10208</v>
      </c>
      <c r="C1228" t="s">
        <v>777</v>
      </c>
      <c r="D1228" t="s">
        <v>10709</v>
      </c>
      <c r="E1228">
        <v>1</v>
      </c>
      <c r="F1228" t="s">
        <v>13850</v>
      </c>
      <c r="G1228">
        <v>1</v>
      </c>
      <c r="H1228" t="s">
        <v>8278</v>
      </c>
      <c r="I1228">
        <v>1</v>
      </c>
      <c r="J1228" t="s">
        <v>13799</v>
      </c>
      <c r="K1228" t="s">
        <v>13851</v>
      </c>
      <c r="L1228">
        <v>270107</v>
      </c>
      <c r="M1228" t="s">
        <v>13588</v>
      </c>
      <c r="N1228">
        <v>270107006</v>
      </c>
      <c r="O1228" t="s">
        <v>13613</v>
      </c>
      <c r="P1228">
        <v>0</v>
      </c>
      <c r="Q1228">
        <v>69576.186293994644</v>
      </c>
      <c r="R1228">
        <v>0</v>
      </c>
    </row>
    <row r="1229" spans="1:18" x14ac:dyDescent="0.25">
      <c r="A1229">
        <v>10</v>
      </c>
      <c r="B1229">
        <v>10208</v>
      </c>
      <c r="C1229" t="s">
        <v>777</v>
      </c>
      <c r="D1229" t="s">
        <v>10709</v>
      </c>
      <c r="E1229">
        <v>1</v>
      </c>
      <c r="F1229" t="s">
        <v>13850</v>
      </c>
      <c r="G1229">
        <v>2</v>
      </c>
      <c r="H1229" t="s">
        <v>13768</v>
      </c>
      <c r="I1229">
        <v>1</v>
      </c>
      <c r="J1229" t="s">
        <v>13799</v>
      </c>
      <c r="K1229" t="s">
        <v>13853</v>
      </c>
      <c r="L1229">
        <v>270107</v>
      </c>
      <c r="M1229" t="s">
        <v>13588</v>
      </c>
      <c r="N1229">
        <v>270107006</v>
      </c>
      <c r="O1229" t="s">
        <v>13613</v>
      </c>
      <c r="P1229">
        <v>0</v>
      </c>
      <c r="Q1229">
        <v>69576.186293994644</v>
      </c>
      <c r="R1229">
        <v>0</v>
      </c>
    </row>
    <row r="1230" spans="1:18" x14ac:dyDescent="0.25">
      <c r="A1230">
        <v>10</v>
      </c>
      <c r="B1230">
        <v>10208</v>
      </c>
      <c r="C1230" t="s">
        <v>777</v>
      </c>
      <c r="D1230" t="s">
        <v>10709</v>
      </c>
      <c r="E1230">
        <v>2</v>
      </c>
      <c r="F1230" t="s">
        <v>13854</v>
      </c>
      <c r="G1230">
        <v>1</v>
      </c>
      <c r="H1230" t="s">
        <v>8278</v>
      </c>
      <c r="I1230">
        <v>1</v>
      </c>
      <c r="J1230" t="s">
        <v>13799</v>
      </c>
      <c r="K1230" t="s">
        <v>13851</v>
      </c>
      <c r="L1230">
        <v>270107</v>
      </c>
      <c r="M1230" t="s">
        <v>13588</v>
      </c>
      <c r="N1230">
        <v>270107006</v>
      </c>
      <c r="O1230" t="s">
        <v>13613</v>
      </c>
      <c r="P1230">
        <v>0</v>
      </c>
      <c r="Q1230">
        <v>69576.186293994644</v>
      </c>
      <c r="R1230">
        <v>0</v>
      </c>
    </row>
    <row r="1231" spans="1:18" x14ac:dyDescent="0.25">
      <c r="A1231">
        <v>10</v>
      </c>
      <c r="B1231">
        <v>10208</v>
      </c>
      <c r="C1231" t="s">
        <v>777</v>
      </c>
      <c r="D1231" t="s">
        <v>10709</v>
      </c>
      <c r="E1231">
        <v>3</v>
      </c>
      <c r="F1231" t="s">
        <v>13855</v>
      </c>
      <c r="G1231">
        <v>1</v>
      </c>
      <c r="H1231" t="s">
        <v>8278</v>
      </c>
      <c r="I1231">
        <v>1</v>
      </c>
      <c r="J1231" t="s">
        <v>13799</v>
      </c>
      <c r="K1231" t="s">
        <v>13851</v>
      </c>
      <c r="L1231">
        <v>270107</v>
      </c>
      <c r="M1231" t="s">
        <v>13588</v>
      </c>
      <c r="N1231">
        <v>270107006</v>
      </c>
      <c r="O1231" t="s">
        <v>13613</v>
      </c>
      <c r="P1231">
        <v>0</v>
      </c>
      <c r="Q1231">
        <v>69576.186293994644</v>
      </c>
      <c r="R1231">
        <v>0</v>
      </c>
    </row>
    <row r="1232" spans="1:18" x14ac:dyDescent="0.25">
      <c r="A1232">
        <v>10</v>
      </c>
      <c r="B1232">
        <v>10208</v>
      </c>
      <c r="C1232" t="s">
        <v>777</v>
      </c>
      <c r="D1232" t="s">
        <v>10709</v>
      </c>
      <c r="E1232">
        <v>5</v>
      </c>
      <c r="F1232" t="s">
        <v>13856</v>
      </c>
      <c r="G1232">
        <v>2</v>
      </c>
      <c r="H1232" t="s">
        <v>13768</v>
      </c>
      <c r="I1232">
        <v>3</v>
      </c>
      <c r="J1232" t="s">
        <v>13804</v>
      </c>
      <c r="K1232" t="s">
        <v>13853</v>
      </c>
      <c r="L1232">
        <v>270107</v>
      </c>
      <c r="M1232" t="s">
        <v>13588</v>
      </c>
      <c r="N1232">
        <v>270107005</v>
      </c>
      <c r="O1232" t="s">
        <v>13608</v>
      </c>
      <c r="P1232">
        <v>0</v>
      </c>
      <c r="Q1232">
        <v>57961.643087883291</v>
      </c>
      <c r="R1232">
        <v>0</v>
      </c>
    </row>
    <row r="1233" spans="1:18" x14ac:dyDescent="0.25">
      <c r="A1233">
        <v>10</v>
      </c>
      <c r="B1233">
        <v>10209</v>
      </c>
      <c r="C1233" t="s">
        <v>777</v>
      </c>
      <c r="D1233" t="s">
        <v>1724</v>
      </c>
      <c r="E1233">
        <v>1</v>
      </c>
      <c r="F1233" t="s">
        <v>13850</v>
      </c>
      <c r="G1233">
        <v>1</v>
      </c>
      <c r="H1233" t="s">
        <v>8278</v>
      </c>
      <c r="I1233">
        <v>1</v>
      </c>
      <c r="J1233" t="s">
        <v>13799</v>
      </c>
      <c r="K1233" t="s">
        <v>13851</v>
      </c>
      <c r="L1233">
        <v>270107</v>
      </c>
      <c r="M1233" t="s">
        <v>13588</v>
      </c>
      <c r="N1233">
        <v>270107006</v>
      </c>
      <c r="O1233" t="s">
        <v>13613</v>
      </c>
      <c r="P1233">
        <v>0</v>
      </c>
      <c r="Q1233">
        <v>58301.808666437151</v>
      </c>
      <c r="R1233">
        <v>0</v>
      </c>
    </row>
    <row r="1234" spans="1:18" x14ac:dyDescent="0.25">
      <c r="A1234">
        <v>10</v>
      </c>
      <c r="B1234">
        <v>10209</v>
      </c>
      <c r="C1234" t="s">
        <v>777</v>
      </c>
      <c r="D1234" t="s">
        <v>1724</v>
      </c>
      <c r="E1234">
        <v>1</v>
      </c>
      <c r="F1234" t="s">
        <v>13850</v>
      </c>
      <c r="G1234">
        <v>1</v>
      </c>
      <c r="H1234" t="s">
        <v>8278</v>
      </c>
      <c r="I1234">
        <v>1</v>
      </c>
      <c r="J1234" t="s">
        <v>13799</v>
      </c>
      <c r="K1234" t="s">
        <v>13852</v>
      </c>
      <c r="L1234">
        <v>270107</v>
      </c>
      <c r="M1234" t="s">
        <v>13588</v>
      </c>
      <c r="N1234">
        <v>270107006</v>
      </c>
      <c r="O1234" t="s">
        <v>13613</v>
      </c>
      <c r="P1234">
        <v>0</v>
      </c>
      <c r="Q1234">
        <v>8064.2372184660844</v>
      </c>
      <c r="R1234">
        <v>0</v>
      </c>
    </row>
    <row r="1235" spans="1:18" x14ac:dyDescent="0.25">
      <c r="A1235">
        <v>10</v>
      </c>
      <c r="B1235">
        <v>10209</v>
      </c>
      <c r="C1235" t="s">
        <v>777</v>
      </c>
      <c r="D1235" t="s">
        <v>1724</v>
      </c>
      <c r="E1235">
        <v>1</v>
      </c>
      <c r="F1235" t="s">
        <v>13850</v>
      </c>
      <c r="G1235">
        <v>2</v>
      </c>
      <c r="H1235" t="s">
        <v>13768</v>
      </c>
      <c r="I1235">
        <v>1</v>
      </c>
      <c r="J1235" t="s">
        <v>13799</v>
      </c>
      <c r="K1235" t="s">
        <v>13853</v>
      </c>
      <c r="L1235">
        <v>270107</v>
      </c>
      <c r="M1235" t="s">
        <v>13588</v>
      </c>
      <c r="N1235">
        <v>270107006</v>
      </c>
      <c r="O1235" t="s">
        <v>13613</v>
      </c>
      <c r="P1235">
        <v>0</v>
      </c>
      <c r="Q1235">
        <v>58301.808666437151</v>
      </c>
      <c r="R1235">
        <v>0</v>
      </c>
    </row>
    <row r="1236" spans="1:18" x14ac:dyDescent="0.25">
      <c r="A1236">
        <v>10</v>
      </c>
      <c r="B1236">
        <v>10209</v>
      </c>
      <c r="C1236" t="s">
        <v>777</v>
      </c>
      <c r="D1236" t="s">
        <v>1724</v>
      </c>
      <c r="E1236">
        <v>1</v>
      </c>
      <c r="F1236" t="s">
        <v>13850</v>
      </c>
      <c r="G1236">
        <v>2</v>
      </c>
      <c r="H1236" t="s">
        <v>13768</v>
      </c>
      <c r="I1236">
        <v>1</v>
      </c>
      <c r="J1236" t="s">
        <v>13799</v>
      </c>
      <c r="K1236" t="s">
        <v>13857</v>
      </c>
      <c r="L1236">
        <v>270107</v>
      </c>
      <c r="M1236" t="s">
        <v>13588</v>
      </c>
      <c r="N1236">
        <v>270107006</v>
      </c>
      <c r="O1236" t="s">
        <v>13613</v>
      </c>
      <c r="P1236">
        <v>0</v>
      </c>
      <c r="Q1236">
        <v>8064.2372184660844</v>
      </c>
      <c r="R1236">
        <v>0</v>
      </c>
    </row>
    <row r="1237" spans="1:18" x14ac:dyDescent="0.25">
      <c r="A1237">
        <v>10</v>
      </c>
      <c r="B1237">
        <v>10209</v>
      </c>
      <c r="C1237" t="s">
        <v>777</v>
      </c>
      <c r="D1237" t="s">
        <v>1724</v>
      </c>
      <c r="E1237">
        <v>2</v>
      </c>
      <c r="F1237" t="s">
        <v>13854</v>
      </c>
      <c r="G1237">
        <v>1</v>
      </c>
      <c r="H1237" t="s">
        <v>8278</v>
      </c>
      <c r="I1237">
        <v>1</v>
      </c>
      <c r="J1237" t="s">
        <v>13799</v>
      </c>
      <c r="K1237" t="s">
        <v>13851</v>
      </c>
      <c r="L1237">
        <v>270107</v>
      </c>
      <c r="M1237" t="s">
        <v>13588</v>
      </c>
      <c r="N1237">
        <v>270107006</v>
      </c>
      <c r="O1237" t="s">
        <v>13613</v>
      </c>
      <c r="P1237">
        <v>0</v>
      </c>
      <c r="Q1237">
        <v>66366.045884903229</v>
      </c>
      <c r="R1237">
        <v>0</v>
      </c>
    </row>
    <row r="1238" spans="1:18" x14ac:dyDescent="0.25">
      <c r="A1238">
        <v>10</v>
      </c>
      <c r="B1238">
        <v>10209</v>
      </c>
      <c r="C1238" t="s">
        <v>777</v>
      </c>
      <c r="D1238" t="s">
        <v>1724</v>
      </c>
      <c r="E1238">
        <v>3</v>
      </c>
      <c r="F1238" t="s">
        <v>13855</v>
      </c>
      <c r="G1238">
        <v>1</v>
      </c>
      <c r="H1238" t="s">
        <v>8278</v>
      </c>
      <c r="I1238">
        <v>1</v>
      </c>
      <c r="J1238" t="s">
        <v>13799</v>
      </c>
      <c r="K1238" t="s">
        <v>13851</v>
      </c>
      <c r="L1238">
        <v>270107</v>
      </c>
      <c r="M1238" t="s">
        <v>13588</v>
      </c>
      <c r="N1238">
        <v>270107006</v>
      </c>
      <c r="O1238" t="s">
        <v>13613</v>
      </c>
      <c r="P1238">
        <v>0</v>
      </c>
      <c r="Q1238">
        <v>58301.808666437151</v>
      </c>
      <c r="R1238">
        <v>0</v>
      </c>
    </row>
    <row r="1239" spans="1:18" x14ac:dyDescent="0.25">
      <c r="A1239">
        <v>10</v>
      </c>
      <c r="B1239">
        <v>10209</v>
      </c>
      <c r="C1239" t="s">
        <v>777</v>
      </c>
      <c r="D1239" t="s">
        <v>1724</v>
      </c>
      <c r="E1239">
        <v>3</v>
      </c>
      <c r="F1239" t="s">
        <v>13855</v>
      </c>
      <c r="G1239">
        <v>1</v>
      </c>
      <c r="H1239" t="s">
        <v>8278</v>
      </c>
      <c r="I1239">
        <v>1</v>
      </c>
      <c r="J1239" t="s">
        <v>13799</v>
      </c>
      <c r="K1239" t="s">
        <v>13852</v>
      </c>
      <c r="L1239">
        <v>270107</v>
      </c>
      <c r="M1239" t="s">
        <v>13588</v>
      </c>
      <c r="N1239">
        <v>270107006</v>
      </c>
      <c r="O1239" t="s">
        <v>13613</v>
      </c>
      <c r="P1239">
        <v>0</v>
      </c>
      <c r="Q1239">
        <v>8064.2372184660844</v>
      </c>
      <c r="R1239">
        <v>0</v>
      </c>
    </row>
    <row r="1240" spans="1:18" x14ac:dyDescent="0.25">
      <c r="A1240">
        <v>10</v>
      </c>
      <c r="B1240">
        <v>10209</v>
      </c>
      <c r="C1240" t="s">
        <v>777</v>
      </c>
      <c r="D1240" t="s">
        <v>1724</v>
      </c>
      <c r="E1240">
        <v>5</v>
      </c>
      <c r="F1240" t="s">
        <v>13856</v>
      </c>
      <c r="G1240">
        <v>2</v>
      </c>
      <c r="H1240" t="s">
        <v>13768</v>
      </c>
      <c r="I1240">
        <v>3</v>
      </c>
      <c r="J1240" t="s">
        <v>13804</v>
      </c>
      <c r="K1240" t="s">
        <v>13853</v>
      </c>
      <c r="L1240">
        <v>270107</v>
      </c>
      <c r="M1240" t="s">
        <v>13588</v>
      </c>
      <c r="N1240">
        <v>270107005</v>
      </c>
      <c r="O1240" t="s">
        <v>13608</v>
      </c>
      <c r="P1240">
        <v>0</v>
      </c>
      <c r="Q1240">
        <v>18281.142765174238</v>
      </c>
      <c r="R1240">
        <v>0</v>
      </c>
    </row>
    <row r="1241" spans="1:18" x14ac:dyDescent="0.25">
      <c r="A1241">
        <v>10</v>
      </c>
      <c r="B1241">
        <v>10209</v>
      </c>
      <c r="C1241" t="s">
        <v>777</v>
      </c>
      <c r="D1241" t="s">
        <v>1724</v>
      </c>
      <c r="E1241">
        <v>5</v>
      </c>
      <c r="F1241" t="s">
        <v>13856</v>
      </c>
      <c r="G1241">
        <v>2</v>
      </c>
      <c r="H1241" t="s">
        <v>13768</v>
      </c>
      <c r="I1241">
        <v>3</v>
      </c>
      <c r="J1241" t="s">
        <v>13804</v>
      </c>
      <c r="K1241" t="s">
        <v>13857</v>
      </c>
      <c r="L1241">
        <v>270107</v>
      </c>
      <c r="M1241" t="s">
        <v>13588</v>
      </c>
      <c r="N1241">
        <v>270107005</v>
      </c>
      <c r="O1241" t="s">
        <v>13608</v>
      </c>
      <c r="P1241">
        <v>0</v>
      </c>
      <c r="Q1241">
        <v>8064.2372184660844</v>
      </c>
      <c r="R1241">
        <v>0</v>
      </c>
    </row>
    <row r="1242" spans="1:18" x14ac:dyDescent="0.25">
      <c r="A1242">
        <v>10</v>
      </c>
      <c r="B1242">
        <v>10210</v>
      </c>
      <c r="C1242" t="s">
        <v>777</v>
      </c>
      <c r="D1242" t="s">
        <v>1727</v>
      </c>
      <c r="E1242">
        <v>1</v>
      </c>
      <c r="F1242" t="s">
        <v>13850</v>
      </c>
      <c r="G1242">
        <v>1</v>
      </c>
      <c r="H1242" t="s">
        <v>8278</v>
      </c>
      <c r="I1242">
        <v>1</v>
      </c>
      <c r="J1242" t="s">
        <v>13799</v>
      </c>
      <c r="K1242" t="s">
        <v>13851</v>
      </c>
      <c r="L1242">
        <v>270107</v>
      </c>
      <c r="M1242" t="s">
        <v>13588</v>
      </c>
      <c r="N1242">
        <v>270107006</v>
      </c>
      <c r="O1242" t="s">
        <v>13613</v>
      </c>
      <c r="P1242">
        <v>0</v>
      </c>
      <c r="Q1242">
        <v>38158.744621975166</v>
      </c>
      <c r="R1242">
        <v>0</v>
      </c>
    </row>
    <row r="1243" spans="1:18" x14ac:dyDescent="0.25">
      <c r="A1243">
        <v>10</v>
      </c>
      <c r="B1243">
        <v>10210</v>
      </c>
      <c r="C1243" t="s">
        <v>777</v>
      </c>
      <c r="D1243" t="s">
        <v>1727</v>
      </c>
      <c r="E1243">
        <v>1</v>
      </c>
      <c r="F1243" t="s">
        <v>13850</v>
      </c>
      <c r="G1243">
        <v>2</v>
      </c>
      <c r="H1243" t="s">
        <v>13768</v>
      </c>
      <c r="I1243">
        <v>1</v>
      </c>
      <c r="J1243" t="s">
        <v>13799</v>
      </c>
      <c r="K1243" t="s">
        <v>13853</v>
      </c>
      <c r="L1243">
        <v>270107</v>
      </c>
      <c r="M1243" t="s">
        <v>13588</v>
      </c>
      <c r="N1243">
        <v>270107006</v>
      </c>
      <c r="O1243" t="s">
        <v>13613</v>
      </c>
      <c r="P1243">
        <v>0</v>
      </c>
      <c r="Q1243">
        <v>38158.744621975166</v>
      </c>
      <c r="R1243">
        <v>0</v>
      </c>
    </row>
    <row r="1244" spans="1:18" x14ac:dyDescent="0.25">
      <c r="A1244">
        <v>10</v>
      </c>
      <c r="B1244">
        <v>10210</v>
      </c>
      <c r="C1244" t="s">
        <v>777</v>
      </c>
      <c r="D1244" t="s">
        <v>1727</v>
      </c>
      <c r="E1244">
        <v>2</v>
      </c>
      <c r="F1244" t="s">
        <v>13854</v>
      </c>
      <c r="G1244">
        <v>1</v>
      </c>
      <c r="H1244" t="s">
        <v>8278</v>
      </c>
      <c r="I1244">
        <v>1</v>
      </c>
      <c r="J1244" t="s">
        <v>13799</v>
      </c>
      <c r="K1244" t="s">
        <v>13851</v>
      </c>
      <c r="L1244">
        <v>270107</v>
      </c>
      <c r="M1244" t="s">
        <v>13588</v>
      </c>
      <c r="N1244">
        <v>270107006</v>
      </c>
      <c r="O1244" t="s">
        <v>13613</v>
      </c>
      <c r="P1244">
        <v>0</v>
      </c>
      <c r="Q1244">
        <v>38158.744621975166</v>
      </c>
      <c r="R1244">
        <v>0</v>
      </c>
    </row>
    <row r="1245" spans="1:18" x14ac:dyDescent="0.25">
      <c r="A1245">
        <v>10</v>
      </c>
      <c r="B1245">
        <v>10210</v>
      </c>
      <c r="C1245" t="s">
        <v>777</v>
      </c>
      <c r="D1245" t="s">
        <v>1727</v>
      </c>
      <c r="E1245">
        <v>3</v>
      </c>
      <c r="F1245" t="s">
        <v>13855</v>
      </c>
      <c r="G1245">
        <v>1</v>
      </c>
      <c r="H1245" t="s">
        <v>8278</v>
      </c>
      <c r="I1245">
        <v>1</v>
      </c>
      <c r="J1245" t="s">
        <v>13799</v>
      </c>
      <c r="K1245" t="s">
        <v>13851</v>
      </c>
      <c r="L1245">
        <v>270107</v>
      </c>
      <c r="M1245" t="s">
        <v>13588</v>
      </c>
      <c r="N1245">
        <v>270107006</v>
      </c>
      <c r="O1245" t="s">
        <v>13613</v>
      </c>
      <c r="P1245">
        <v>0</v>
      </c>
      <c r="Q1245">
        <v>38158.744621975166</v>
      </c>
      <c r="R1245">
        <v>0</v>
      </c>
    </row>
    <row r="1246" spans="1:18" x14ac:dyDescent="0.25">
      <c r="A1246">
        <v>10</v>
      </c>
      <c r="B1246">
        <v>10210</v>
      </c>
      <c r="C1246" t="s">
        <v>777</v>
      </c>
      <c r="D1246" t="s">
        <v>1727</v>
      </c>
      <c r="E1246">
        <v>5</v>
      </c>
      <c r="F1246" t="s">
        <v>13856</v>
      </c>
      <c r="G1246">
        <v>2</v>
      </c>
      <c r="H1246" t="s">
        <v>13768</v>
      </c>
      <c r="I1246">
        <v>3</v>
      </c>
      <c r="J1246" t="s">
        <v>13804</v>
      </c>
      <c r="K1246" t="s">
        <v>13853</v>
      </c>
      <c r="L1246">
        <v>270107</v>
      </c>
      <c r="M1246" t="s">
        <v>13588</v>
      </c>
      <c r="N1246">
        <v>270107005</v>
      </c>
      <c r="O1246" t="s">
        <v>13608</v>
      </c>
      <c r="P1246">
        <v>0</v>
      </c>
      <c r="Q1246">
        <v>10494.015013187265</v>
      </c>
      <c r="R1246">
        <v>0</v>
      </c>
    </row>
    <row r="1247" spans="1:18" x14ac:dyDescent="0.25">
      <c r="A1247">
        <v>10</v>
      </c>
      <c r="B1247">
        <v>10301</v>
      </c>
      <c r="C1247" t="s">
        <v>777</v>
      </c>
      <c r="D1247" t="s">
        <v>1730</v>
      </c>
      <c r="E1247">
        <v>1</v>
      </c>
      <c r="F1247" t="s">
        <v>13850</v>
      </c>
      <c r="G1247">
        <v>1</v>
      </c>
      <c r="H1247" t="s">
        <v>8278</v>
      </c>
      <c r="I1247">
        <v>1</v>
      </c>
      <c r="J1247" t="s">
        <v>13799</v>
      </c>
      <c r="K1247" t="s">
        <v>13851</v>
      </c>
      <c r="L1247">
        <v>270107</v>
      </c>
      <c r="M1247" t="s">
        <v>13588</v>
      </c>
      <c r="N1247">
        <v>270107006</v>
      </c>
      <c r="O1247" t="s">
        <v>13613</v>
      </c>
      <c r="P1247">
        <v>51221.579041594559</v>
      </c>
      <c r="Q1247">
        <v>61626.19881879411</v>
      </c>
      <c r="R1247">
        <v>54200.077001310325</v>
      </c>
    </row>
    <row r="1248" spans="1:18" x14ac:dyDescent="0.25">
      <c r="A1248">
        <v>10</v>
      </c>
      <c r="B1248">
        <v>10301</v>
      </c>
      <c r="C1248" t="s">
        <v>777</v>
      </c>
      <c r="D1248" t="s">
        <v>1730</v>
      </c>
      <c r="E1248">
        <v>1</v>
      </c>
      <c r="F1248" t="s">
        <v>13850</v>
      </c>
      <c r="G1248">
        <v>1</v>
      </c>
      <c r="H1248" t="s">
        <v>8278</v>
      </c>
      <c r="I1248">
        <v>1</v>
      </c>
      <c r="J1248" t="s">
        <v>13799</v>
      </c>
      <c r="K1248" t="s">
        <v>13852</v>
      </c>
      <c r="L1248">
        <v>270107</v>
      </c>
      <c r="M1248" t="s">
        <v>13588</v>
      </c>
      <c r="N1248">
        <v>270107006</v>
      </c>
      <c r="O1248" t="s">
        <v>13613</v>
      </c>
      <c r="P1248">
        <v>3654.5921107596823</v>
      </c>
      <c r="Q1248">
        <v>1051.0858505184167</v>
      </c>
      <c r="R1248">
        <v>6455.4932078982119</v>
      </c>
    </row>
    <row r="1249" spans="1:18" x14ac:dyDescent="0.25">
      <c r="A1249">
        <v>10</v>
      </c>
      <c r="B1249">
        <v>10301</v>
      </c>
      <c r="C1249" t="s">
        <v>777</v>
      </c>
      <c r="D1249" t="s">
        <v>1730</v>
      </c>
      <c r="E1249">
        <v>1</v>
      </c>
      <c r="F1249" t="s">
        <v>13850</v>
      </c>
      <c r="G1249">
        <v>2</v>
      </c>
      <c r="H1249" t="s">
        <v>13768</v>
      </c>
      <c r="I1249">
        <v>1</v>
      </c>
      <c r="J1249" t="s">
        <v>13799</v>
      </c>
      <c r="K1249" t="s">
        <v>13853</v>
      </c>
      <c r="L1249">
        <v>270107</v>
      </c>
      <c r="M1249" t="s">
        <v>13588</v>
      </c>
      <c r="N1249">
        <v>270107006</v>
      </c>
      <c r="O1249" t="s">
        <v>13613</v>
      </c>
      <c r="P1249">
        <v>47614.728173300711</v>
      </c>
      <c r="Q1249">
        <v>60053.1509077757</v>
      </c>
      <c r="R1249">
        <v>47018.537580346878</v>
      </c>
    </row>
    <row r="1250" spans="1:18" x14ac:dyDescent="0.25">
      <c r="A1250">
        <v>10</v>
      </c>
      <c r="B1250">
        <v>10301</v>
      </c>
      <c r="C1250" t="s">
        <v>777</v>
      </c>
      <c r="D1250" t="s">
        <v>1730</v>
      </c>
      <c r="E1250">
        <v>1</v>
      </c>
      <c r="F1250" t="s">
        <v>13850</v>
      </c>
      <c r="G1250">
        <v>2</v>
      </c>
      <c r="H1250" t="s">
        <v>13768</v>
      </c>
      <c r="I1250">
        <v>1</v>
      </c>
      <c r="J1250" t="s">
        <v>13799</v>
      </c>
      <c r="K1250" t="s">
        <v>13857</v>
      </c>
      <c r="L1250">
        <v>270107</v>
      </c>
      <c r="M1250" t="s">
        <v>13588</v>
      </c>
      <c r="N1250">
        <v>270107006</v>
      </c>
      <c r="O1250" t="s">
        <v>13613</v>
      </c>
      <c r="P1250">
        <v>7261.4429790535296</v>
      </c>
      <c r="Q1250">
        <v>2624.1337615368252</v>
      </c>
      <c r="R1250">
        <v>12595.466972486814</v>
      </c>
    </row>
    <row r="1251" spans="1:18" x14ac:dyDescent="0.25">
      <c r="A1251">
        <v>10</v>
      </c>
      <c r="B1251">
        <v>10301</v>
      </c>
      <c r="C1251" t="s">
        <v>777</v>
      </c>
      <c r="D1251" t="s">
        <v>1730</v>
      </c>
      <c r="E1251">
        <v>2</v>
      </c>
      <c r="F1251" t="s">
        <v>13854</v>
      </c>
      <c r="G1251">
        <v>1</v>
      </c>
      <c r="H1251" t="s">
        <v>8278</v>
      </c>
      <c r="I1251">
        <v>1</v>
      </c>
      <c r="J1251" t="s">
        <v>13799</v>
      </c>
      <c r="K1251" t="s">
        <v>13851</v>
      </c>
      <c r="L1251">
        <v>270107</v>
      </c>
      <c r="M1251" t="s">
        <v>13588</v>
      </c>
      <c r="N1251">
        <v>270107006</v>
      </c>
      <c r="O1251" t="s">
        <v>13613</v>
      </c>
      <c r="P1251">
        <v>54041.892940263773</v>
      </c>
      <c r="Q1251">
        <v>61626.19881879411</v>
      </c>
      <c r="R1251">
        <v>57518.888434550594</v>
      </c>
    </row>
    <row r="1252" spans="1:18" x14ac:dyDescent="0.25">
      <c r="A1252">
        <v>10</v>
      </c>
      <c r="B1252">
        <v>10301</v>
      </c>
      <c r="C1252" t="s">
        <v>777</v>
      </c>
      <c r="D1252" t="s">
        <v>1730</v>
      </c>
      <c r="E1252">
        <v>2</v>
      </c>
      <c r="F1252" t="s">
        <v>13854</v>
      </c>
      <c r="G1252">
        <v>1</v>
      </c>
      <c r="H1252" t="s">
        <v>8278</v>
      </c>
      <c r="I1252">
        <v>1</v>
      </c>
      <c r="J1252" t="s">
        <v>13799</v>
      </c>
      <c r="K1252" t="s">
        <v>13852</v>
      </c>
      <c r="L1252">
        <v>270107</v>
      </c>
      <c r="M1252" t="s">
        <v>13588</v>
      </c>
      <c r="N1252">
        <v>270107006</v>
      </c>
      <c r="O1252" t="s">
        <v>13613</v>
      </c>
      <c r="P1252">
        <v>834.27821209046965</v>
      </c>
      <c r="Q1252">
        <v>1051.0858505184167</v>
      </c>
      <c r="R1252">
        <v>3136.6817746579504</v>
      </c>
    </row>
    <row r="1253" spans="1:18" x14ac:dyDescent="0.25">
      <c r="A1253">
        <v>10</v>
      </c>
      <c r="B1253">
        <v>10301</v>
      </c>
      <c r="C1253" t="s">
        <v>777</v>
      </c>
      <c r="D1253" t="s">
        <v>1730</v>
      </c>
      <c r="E1253">
        <v>3</v>
      </c>
      <c r="F1253" t="s">
        <v>13855</v>
      </c>
      <c r="G1253">
        <v>1</v>
      </c>
      <c r="H1253" t="s">
        <v>8278</v>
      </c>
      <c r="I1253">
        <v>1</v>
      </c>
      <c r="J1253" t="s">
        <v>13799</v>
      </c>
      <c r="K1253" t="s">
        <v>13851</v>
      </c>
      <c r="L1253">
        <v>270107</v>
      </c>
      <c r="M1253" t="s">
        <v>13588</v>
      </c>
      <c r="N1253">
        <v>270107006</v>
      </c>
      <c r="O1253" t="s">
        <v>13613</v>
      </c>
      <c r="P1253">
        <v>51539.058303992359</v>
      </c>
      <c r="Q1253">
        <v>62140.664850173547</v>
      </c>
      <c r="R1253">
        <v>54200.077001310325</v>
      </c>
    </row>
    <row r="1254" spans="1:18" x14ac:dyDescent="0.25">
      <c r="A1254">
        <v>10</v>
      </c>
      <c r="B1254">
        <v>10301</v>
      </c>
      <c r="C1254" t="s">
        <v>777</v>
      </c>
      <c r="D1254" t="s">
        <v>1730</v>
      </c>
      <c r="E1254">
        <v>3</v>
      </c>
      <c r="F1254" t="s">
        <v>13855</v>
      </c>
      <c r="G1254">
        <v>1</v>
      </c>
      <c r="H1254" t="s">
        <v>8278</v>
      </c>
      <c r="I1254">
        <v>1</v>
      </c>
      <c r="J1254" t="s">
        <v>13799</v>
      </c>
      <c r="K1254" t="s">
        <v>13852</v>
      </c>
      <c r="L1254">
        <v>270107</v>
      </c>
      <c r="M1254" t="s">
        <v>13588</v>
      </c>
      <c r="N1254">
        <v>270107006</v>
      </c>
      <c r="O1254" t="s">
        <v>13613</v>
      </c>
      <c r="P1254">
        <v>3337.1128483618786</v>
      </c>
      <c r="Q1254">
        <v>536.61981913897228</v>
      </c>
      <c r="R1254">
        <v>6455.4932078982119</v>
      </c>
    </row>
    <row r="1255" spans="1:18" x14ac:dyDescent="0.25">
      <c r="A1255">
        <v>10</v>
      </c>
      <c r="B1255">
        <v>10301</v>
      </c>
      <c r="C1255" t="s">
        <v>777</v>
      </c>
      <c r="D1255" t="s">
        <v>1730</v>
      </c>
      <c r="E1255">
        <v>5</v>
      </c>
      <c r="F1255" t="s">
        <v>13856</v>
      </c>
      <c r="G1255">
        <v>2</v>
      </c>
      <c r="H1255" t="s">
        <v>13768</v>
      </c>
      <c r="I1255">
        <v>3</v>
      </c>
      <c r="J1255" t="s">
        <v>13804</v>
      </c>
      <c r="K1255" t="s">
        <v>13853</v>
      </c>
      <c r="L1255">
        <v>270107</v>
      </c>
      <c r="M1255" t="s">
        <v>13588</v>
      </c>
      <c r="N1255">
        <v>270107005</v>
      </c>
      <c r="O1255" t="s">
        <v>13608</v>
      </c>
      <c r="P1255">
        <v>36149.66879513039</v>
      </c>
      <c r="Q1255">
        <v>38672.492754704312</v>
      </c>
      <c r="R1255">
        <v>53539.337540393804</v>
      </c>
    </row>
    <row r="1256" spans="1:18" x14ac:dyDescent="0.25">
      <c r="A1256">
        <v>10</v>
      </c>
      <c r="B1256">
        <v>10301</v>
      </c>
      <c r="C1256" t="s">
        <v>777</v>
      </c>
      <c r="D1256" t="s">
        <v>1730</v>
      </c>
      <c r="E1256">
        <v>5</v>
      </c>
      <c r="F1256" t="s">
        <v>13856</v>
      </c>
      <c r="G1256">
        <v>2</v>
      </c>
      <c r="H1256" t="s">
        <v>13768</v>
      </c>
      <c r="I1256">
        <v>3</v>
      </c>
      <c r="J1256" t="s">
        <v>13804</v>
      </c>
      <c r="K1256" t="s">
        <v>13857</v>
      </c>
      <c r="L1256">
        <v>270107</v>
      </c>
      <c r="M1256" t="s">
        <v>13588</v>
      </c>
      <c r="N1256">
        <v>270107005</v>
      </c>
      <c r="O1256" t="s">
        <v>13608</v>
      </c>
      <c r="P1256">
        <v>2000.3580593184938</v>
      </c>
      <c r="Q1256">
        <v>920.53576540212748</v>
      </c>
      <c r="R1256">
        <v>5552.7998106041759</v>
      </c>
    </row>
    <row r="1257" spans="1:18" x14ac:dyDescent="0.25">
      <c r="A1257">
        <v>10</v>
      </c>
      <c r="B1257">
        <v>10302</v>
      </c>
      <c r="C1257" t="s">
        <v>777</v>
      </c>
      <c r="D1257" t="s">
        <v>1733</v>
      </c>
      <c r="E1257">
        <v>1</v>
      </c>
      <c r="F1257" t="s">
        <v>13850</v>
      </c>
      <c r="G1257">
        <v>1</v>
      </c>
      <c r="H1257" t="s">
        <v>8278</v>
      </c>
      <c r="I1257">
        <v>1</v>
      </c>
      <c r="J1257" t="s">
        <v>13799</v>
      </c>
      <c r="K1257" t="s">
        <v>13851</v>
      </c>
      <c r="L1257">
        <v>270107</v>
      </c>
      <c r="M1257" t="s">
        <v>13588</v>
      </c>
      <c r="N1257">
        <v>270107006</v>
      </c>
      <c r="O1257" t="s">
        <v>13613</v>
      </c>
      <c r="P1257">
        <v>0</v>
      </c>
      <c r="Q1257">
        <v>36106.634646239414</v>
      </c>
      <c r="R1257">
        <v>0</v>
      </c>
    </row>
    <row r="1258" spans="1:18" x14ac:dyDescent="0.25">
      <c r="A1258">
        <v>10</v>
      </c>
      <c r="B1258">
        <v>10302</v>
      </c>
      <c r="C1258" t="s">
        <v>777</v>
      </c>
      <c r="D1258" t="s">
        <v>1733</v>
      </c>
      <c r="E1258">
        <v>1</v>
      </c>
      <c r="F1258" t="s">
        <v>13850</v>
      </c>
      <c r="G1258">
        <v>2</v>
      </c>
      <c r="H1258" t="s">
        <v>13768</v>
      </c>
      <c r="I1258">
        <v>1</v>
      </c>
      <c r="J1258" t="s">
        <v>13799</v>
      </c>
      <c r="K1258" t="s">
        <v>13853</v>
      </c>
      <c r="L1258">
        <v>270107</v>
      </c>
      <c r="M1258" t="s">
        <v>13588</v>
      </c>
      <c r="N1258">
        <v>270107006</v>
      </c>
      <c r="O1258" t="s">
        <v>13613</v>
      </c>
      <c r="P1258">
        <v>0</v>
      </c>
      <c r="Q1258">
        <v>36106.634646239414</v>
      </c>
      <c r="R1258">
        <v>0</v>
      </c>
    </row>
    <row r="1259" spans="1:18" x14ac:dyDescent="0.25">
      <c r="A1259">
        <v>10</v>
      </c>
      <c r="B1259">
        <v>10302</v>
      </c>
      <c r="C1259" t="s">
        <v>777</v>
      </c>
      <c r="D1259" t="s">
        <v>1733</v>
      </c>
      <c r="E1259">
        <v>2</v>
      </c>
      <c r="F1259" t="s">
        <v>13854</v>
      </c>
      <c r="G1259">
        <v>1</v>
      </c>
      <c r="H1259" t="s">
        <v>8278</v>
      </c>
      <c r="I1259">
        <v>1</v>
      </c>
      <c r="J1259" t="s">
        <v>13799</v>
      </c>
      <c r="K1259" t="s">
        <v>13851</v>
      </c>
      <c r="L1259">
        <v>270107</v>
      </c>
      <c r="M1259" t="s">
        <v>13588</v>
      </c>
      <c r="N1259">
        <v>270107006</v>
      </c>
      <c r="O1259" t="s">
        <v>13613</v>
      </c>
      <c r="P1259">
        <v>0</v>
      </c>
      <c r="Q1259">
        <v>36106.634646239414</v>
      </c>
      <c r="R1259">
        <v>0</v>
      </c>
    </row>
    <row r="1260" spans="1:18" x14ac:dyDescent="0.25">
      <c r="A1260">
        <v>10</v>
      </c>
      <c r="B1260">
        <v>10302</v>
      </c>
      <c r="C1260" t="s">
        <v>777</v>
      </c>
      <c r="D1260" t="s">
        <v>1733</v>
      </c>
      <c r="E1260">
        <v>3</v>
      </c>
      <c r="F1260" t="s">
        <v>13855</v>
      </c>
      <c r="G1260">
        <v>1</v>
      </c>
      <c r="H1260" t="s">
        <v>8278</v>
      </c>
      <c r="I1260">
        <v>1</v>
      </c>
      <c r="J1260" t="s">
        <v>13799</v>
      </c>
      <c r="K1260" t="s">
        <v>13851</v>
      </c>
      <c r="L1260">
        <v>270107</v>
      </c>
      <c r="M1260" t="s">
        <v>13588</v>
      </c>
      <c r="N1260">
        <v>270107006</v>
      </c>
      <c r="O1260" t="s">
        <v>13613</v>
      </c>
      <c r="P1260">
        <v>0</v>
      </c>
      <c r="Q1260">
        <v>36106.634646239414</v>
      </c>
      <c r="R1260">
        <v>0</v>
      </c>
    </row>
    <row r="1261" spans="1:18" x14ac:dyDescent="0.25">
      <c r="A1261">
        <v>10</v>
      </c>
      <c r="B1261">
        <v>10302</v>
      </c>
      <c r="C1261" t="s">
        <v>777</v>
      </c>
      <c r="D1261" t="s">
        <v>1733</v>
      </c>
      <c r="E1261">
        <v>5</v>
      </c>
      <c r="F1261" t="s">
        <v>13856</v>
      </c>
      <c r="G1261">
        <v>2</v>
      </c>
      <c r="H1261" t="s">
        <v>13768</v>
      </c>
      <c r="I1261">
        <v>3</v>
      </c>
      <c r="J1261" t="s">
        <v>13804</v>
      </c>
      <c r="K1261" t="s">
        <v>13853</v>
      </c>
      <c r="L1261">
        <v>270107</v>
      </c>
      <c r="M1261" t="s">
        <v>13588</v>
      </c>
      <c r="N1261">
        <v>270107005</v>
      </c>
      <c r="O1261" t="s">
        <v>13608</v>
      </c>
      <c r="P1261">
        <v>0</v>
      </c>
      <c r="Q1261">
        <v>18053.317323119707</v>
      </c>
      <c r="R1261">
        <v>0</v>
      </c>
    </row>
    <row r="1262" spans="1:18" x14ac:dyDescent="0.25">
      <c r="A1262">
        <v>10</v>
      </c>
      <c r="B1262">
        <v>10303</v>
      </c>
      <c r="C1262" t="s">
        <v>777</v>
      </c>
      <c r="D1262" t="s">
        <v>1736</v>
      </c>
      <c r="E1262">
        <v>1</v>
      </c>
      <c r="F1262" t="s">
        <v>13850</v>
      </c>
      <c r="G1262">
        <v>1</v>
      </c>
      <c r="H1262" t="s">
        <v>8278</v>
      </c>
      <c r="I1262">
        <v>1</v>
      </c>
      <c r="J1262" t="s">
        <v>13799</v>
      </c>
      <c r="K1262" t="s">
        <v>13851</v>
      </c>
      <c r="L1262">
        <v>270107</v>
      </c>
      <c r="M1262" t="s">
        <v>13588</v>
      </c>
      <c r="N1262">
        <v>270107006</v>
      </c>
      <c r="O1262" t="s">
        <v>13613</v>
      </c>
      <c r="P1262">
        <v>0</v>
      </c>
      <c r="Q1262">
        <v>14350.645572703183</v>
      </c>
      <c r="R1262">
        <v>0</v>
      </c>
    </row>
    <row r="1263" spans="1:18" x14ac:dyDescent="0.25">
      <c r="A1263">
        <v>10</v>
      </c>
      <c r="B1263">
        <v>10303</v>
      </c>
      <c r="C1263" t="s">
        <v>777</v>
      </c>
      <c r="D1263" t="s">
        <v>1736</v>
      </c>
      <c r="E1263">
        <v>1</v>
      </c>
      <c r="F1263" t="s">
        <v>13850</v>
      </c>
      <c r="G1263">
        <v>2</v>
      </c>
      <c r="H1263" t="s">
        <v>13768</v>
      </c>
      <c r="I1263">
        <v>1</v>
      </c>
      <c r="J1263" t="s">
        <v>13799</v>
      </c>
      <c r="K1263" t="s">
        <v>13853</v>
      </c>
      <c r="L1263">
        <v>270107</v>
      </c>
      <c r="M1263" t="s">
        <v>13588</v>
      </c>
      <c r="N1263">
        <v>270107006</v>
      </c>
      <c r="O1263" t="s">
        <v>13613</v>
      </c>
      <c r="P1263">
        <v>0</v>
      </c>
      <c r="Q1263">
        <v>14350.645572703183</v>
      </c>
      <c r="R1263">
        <v>0</v>
      </c>
    </row>
    <row r="1264" spans="1:18" x14ac:dyDescent="0.25">
      <c r="A1264">
        <v>10</v>
      </c>
      <c r="B1264">
        <v>10303</v>
      </c>
      <c r="C1264" t="s">
        <v>777</v>
      </c>
      <c r="D1264" t="s">
        <v>1736</v>
      </c>
      <c r="E1264">
        <v>2</v>
      </c>
      <c r="F1264" t="s">
        <v>13854</v>
      </c>
      <c r="G1264">
        <v>1</v>
      </c>
      <c r="H1264" t="s">
        <v>8278</v>
      </c>
      <c r="I1264">
        <v>1</v>
      </c>
      <c r="J1264" t="s">
        <v>13799</v>
      </c>
      <c r="K1264" t="s">
        <v>13851</v>
      </c>
      <c r="L1264">
        <v>270107</v>
      </c>
      <c r="M1264" t="s">
        <v>13588</v>
      </c>
      <c r="N1264">
        <v>270107006</v>
      </c>
      <c r="O1264" t="s">
        <v>13613</v>
      </c>
      <c r="P1264">
        <v>0</v>
      </c>
      <c r="Q1264">
        <v>14350.645572703183</v>
      </c>
      <c r="R1264">
        <v>0</v>
      </c>
    </row>
    <row r="1265" spans="1:18" x14ac:dyDescent="0.25">
      <c r="A1265">
        <v>10</v>
      </c>
      <c r="B1265">
        <v>10303</v>
      </c>
      <c r="C1265" t="s">
        <v>777</v>
      </c>
      <c r="D1265" t="s">
        <v>1736</v>
      </c>
      <c r="E1265">
        <v>3</v>
      </c>
      <c r="F1265" t="s">
        <v>13855</v>
      </c>
      <c r="G1265">
        <v>1</v>
      </c>
      <c r="H1265" t="s">
        <v>8278</v>
      </c>
      <c r="I1265">
        <v>1</v>
      </c>
      <c r="J1265" t="s">
        <v>13799</v>
      </c>
      <c r="K1265" t="s">
        <v>13851</v>
      </c>
      <c r="L1265">
        <v>270107</v>
      </c>
      <c r="M1265" t="s">
        <v>13588</v>
      </c>
      <c r="N1265">
        <v>270107006</v>
      </c>
      <c r="O1265" t="s">
        <v>13613</v>
      </c>
      <c r="P1265">
        <v>0</v>
      </c>
      <c r="Q1265">
        <v>14350.645572703183</v>
      </c>
      <c r="R1265">
        <v>0</v>
      </c>
    </row>
    <row r="1266" spans="1:18" x14ac:dyDescent="0.25">
      <c r="A1266">
        <v>10</v>
      </c>
      <c r="B1266">
        <v>10303</v>
      </c>
      <c r="C1266" t="s">
        <v>777</v>
      </c>
      <c r="D1266" t="s">
        <v>1736</v>
      </c>
      <c r="E1266">
        <v>5</v>
      </c>
      <c r="F1266" t="s">
        <v>13856</v>
      </c>
      <c r="G1266">
        <v>2</v>
      </c>
      <c r="H1266" t="s">
        <v>13768</v>
      </c>
      <c r="I1266">
        <v>3</v>
      </c>
      <c r="J1266" t="s">
        <v>13804</v>
      </c>
      <c r="K1266" t="s">
        <v>13853</v>
      </c>
      <c r="L1266">
        <v>270107</v>
      </c>
      <c r="M1266" t="s">
        <v>13588</v>
      </c>
      <c r="N1266">
        <v>270107005</v>
      </c>
      <c r="O1266" t="s">
        <v>13608</v>
      </c>
      <c r="P1266">
        <v>0</v>
      </c>
      <c r="Q1266">
        <v>4430.7454447247055</v>
      </c>
      <c r="R1266">
        <v>0</v>
      </c>
    </row>
    <row r="1267" spans="1:18" x14ac:dyDescent="0.25">
      <c r="A1267">
        <v>10</v>
      </c>
      <c r="B1267">
        <v>10305</v>
      </c>
      <c r="C1267" t="s">
        <v>777</v>
      </c>
      <c r="D1267" t="s">
        <v>13771</v>
      </c>
      <c r="E1267">
        <v>1</v>
      </c>
      <c r="F1267" t="s">
        <v>13850</v>
      </c>
      <c r="G1267">
        <v>1</v>
      </c>
      <c r="H1267" t="s">
        <v>8278</v>
      </c>
      <c r="I1267">
        <v>1</v>
      </c>
      <c r="J1267" t="s">
        <v>13799</v>
      </c>
      <c r="K1267" t="s">
        <v>13851</v>
      </c>
      <c r="L1267">
        <v>270107</v>
      </c>
      <c r="M1267" t="s">
        <v>13588</v>
      </c>
      <c r="N1267">
        <v>270107006</v>
      </c>
      <c r="O1267" t="s">
        <v>13613</v>
      </c>
      <c r="P1267">
        <v>0</v>
      </c>
      <c r="Q1267">
        <v>23839.547042711547</v>
      </c>
      <c r="R1267">
        <v>0</v>
      </c>
    </row>
    <row r="1268" spans="1:18" x14ac:dyDescent="0.25">
      <c r="A1268">
        <v>10</v>
      </c>
      <c r="B1268">
        <v>10305</v>
      </c>
      <c r="C1268" t="s">
        <v>777</v>
      </c>
      <c r="D1268" t="s">
        <v>13771</v>
      </c>
      <c r="E1268">
        <v>1</v>
      </c>
      <c r="F1268" t="s">
        <v>13850</v>
      </c>
      <c r="G1268">
        <v>2</v>
      </c>
      <c r="H1268" t="s">
        <v>13768</v>
      </c>
      <c r="I1268">
        <v>1</v>
      </c>
      <c r="J1268" t="s">
        <v>13799</v>
      </c>
      <c r="K1268" t="s">
        <v>13853</v>
      </c>
      <c r="L1268">
        <v>270107</v>
      </c>
      <c r="M1268" t="s">
        <v>13588</v>
      </c>
      <c r="N1268">
        <v>270107006</v>
      </c>
      <c r="O1268" t="s">
        <v>13613</v>
      </c>
      <c r="P1268">
        <v>0</v>
      </c>
      <c r="Q1268">
        <v>23839.547042711547</v>
      </c>
      <c r="R1268">
        <v>0</v>
      </c>
    </row>
    <row r="1269" spans="1:18" x14ac:dyDescent="0.25">
      <c r="A1269">
        <v>10</v>
      </c>
      <c r="B1269">
        <v>10305</v>
      </c>
      <c r="C1269" t="s">
        <v>777</v>
      </c>
      <c r="D1269" t="s">
        <v>13771</v>
      </c>
      <c r="E1269">
        <v>2</v>
      </c>
      <c r="F1269" t="s">
        <v>13854</v>
      </c>
      <c r="G1269">
        <v>1</v>
      </c>
      <c r="H1269" t="s">
        <v>8278</v>
      </c>
      <c r="I1269">
        <v>1</v>
      </c>
      <c r="J1269" t="s">
        <v>13799</v>
      </c>
      <c r="K1269" t="s">
        <v>13851</v>
      </c>
      <c r="L1269">
        <v>270107</v>
      </c>
      <c r="M1269" t="s">
        <v>13588</v>
      </c>
      <c r="N1269">
        <v>270107006</v>
      </c>
      <c r="O1269" t="s">
        <v>13613</v>
      </c>
      <c r="P1269">
        <v>0</v>
      </c>
      <c r="Q1269">
        <v>23839.547042711547</v>
      </c>
      <c r="R1269">
        <v>0</v>
      </c>
    </row>
    <row r="1270" spans="1:18" x14ac:dyDescent="0.25">
      <c r="A1270">
        <v>10</v>
      </c>
      <c r="B1270">
        <v>10305</v>
      </c>
      <c r="C1270" t="s">
        <v>777</v>
      </c>
      <c r="D1270" t="s">
        <v>13771</v>
      </c>
      <c r="E1270">
        <v>3</v>
      </c>
      <c r="F1270" t="s">
        <v>13855</v>
      </c>
      <c r="G1270">
        <v>1</v>
      </c>
      <c r="H1270" t="s">
        <v>8278</v>
      </c>
      <c r="I1270">
        <v>1</v>
      </c>
      <c r="J1270" t="s">
        <v>13799</v>
      </c>
      <c r="K1270" t="s">
        <v>13851</v>
      </c>
      <c r="L1270">
        <v>270107</v>
      </c>
      <c r="M1270" t="s">
        <v>13588</v>
      </c>
      <c r="N1270">
        <v>270107006</v>
      </c>
      <c r="O1270" t="s">
        <v>13613</v>
      </c>
      <c r="P1270">
        <v>0</v>
      </c>
      <c r="Q1270">
        <v>23839.547042711547</v>
      </c>
      <c r="R1270">
        <v>0</v>
      </c>
    </row>
    <row r="1271" spans="1:18" x14ac:dyDescent="0.25">
      <c r="A1271">
        <v>10</v>
      </c>
      <c r="B1271">
        <v>10305</v>
      </c>
      <c r="C1271" t="s">
        <v>777</v>
      </c>
      <c r="D1271" t="s">
        <v>13771</v>
      </c>
      <c r="E1271">
        <v>5</v>
      </c>
      <c r="F1271" t="s">
        <v>13856</v>
      </c>
      <c r="G1271">
        <v>2</v>
      </c>
      <c r="H1271" t="s">
        <v>13768</v>
      </c>
      <c r="I1271">
        <v>3</v>
      </c>
      <c r="J1271" t="s">
        <v>13804</v>
      </c>
      <c r="K1271" t="s">
        <v>13853</v>
      </c>
      <c r="L1271">
        <v>270107</v>
      </c>
      <c r="M1271" t="s">
        <v>13588</v>
      </c>
      <c r="N1271">
        <v>270107005</v>
      </c>
      <c r="O1271" t="s">
        <v>13608</v>
      </c>
      <c r="P1271">
        <v>0</v>
      </c>
      <c r="Q1271">
        <v>23839.547042711547</v>
      </c>
      <c r="R1271">
        <v>0</v>
      </c>
    </row>
    <row r="1272" spans="1:18" x14ac:dyDescent="0.25">
      <c r="A1272">
        <v>10</v>
      </c>
      <c r="B1272">
        <v>10306</v>
      </c>
      <c r="C1272" t="s">
        <v>777</v>
      </c>
      <c r="D1272" t="s">
        <v>13772</v>
      </c>
      <c r="E1272">
        <v>1</v>
      </c>
      <c r="F1272" t="s">
        <v>13850</v>
      </c>
      <c r="G1272">
        <v>1</v>
      </c>
      <c r="H1272" t="s">
        <v>8278</v>
      </c>
      <c r="I1272">
        <v>1</v>
      </c>
      <c r="J1272" t="s">
        <v>13799</v>
      </c>
      <c r="K1272" t="s">
        <v>13851</v>
      </c>
      <c r="L1272">
        <v>270107</v>
      </c>
      <c r="M1272" t="s">
        <v>13588</v>
      </c>
      <c r="N1272">
        <v>270107006</v>
      </c>
      <c r="O1272" t="s">
        <v>13613</v>
      </c>
      <c r="P1272">
        <v>0</v>
      </c>
      <c r="Q1272">
        <v>79662.076260125701</v>
      </c>
      <c r="R1272">
        <v>0</v>
      </c>
    </row>
    <row r="1273" spans="1:18" x14ac:dyDescent="0.25">
      <c r="A1273">
        <v>10</v>
      </c>
      <c r="B1273">
        <v>10306</v>
      </c>
      <c r="C1273" t="s">
        <v>777</v>
      </c>
      <c r="D1273" t="s">
        <v>13772</v>
      </c>
      <c r="E1273">
        <v>1</v>
      </c>
      <c r="F1273" t="s">
        <v>13850</v>
      </c>
      <c r="G1273">
        <v>2</v>
      </c>
      <c r="H1273" t="s">
        <v>13768</v>
      </c>
      <c r="I1273">
        <v>1</v>
      </c>
      <c r="J1273" t="s">
        <v>13799</v>
      </c>
      <c r="K1273" t="s">
        <v>13853</v>
      </c>
      <c r="L1273">
        <v>270107</v>
      </c>
      <c r="M1273" t="s">
        <v>13588</v>
      </c>
      <c r="N1273">
        <v>270107006</v>
      </c>
      <c r="O1273" t="s">
        <v>13613</v>
      </c>
      <c r="P1273">
        <v>0</v>
      </c>
      <c r="Q1273">
        <v>79662.076260125701</v>
      </c>
      <c r="R1273">
        <v>0</v>
      </c>
    </row>
    <row r="1274" spans="1:18" x14ac:dyDescent="0.25">
      <c r="A1274">
        <v>10</v>
      </c>
      <c r="B1274">
        <v>10306</v>
      </c>
      <c r="C1274" t="s">
        <v>777</v>
      </c>
      <c r="D1274" t="s">
        <v>13772</v>
      </c>
      <c r="E1274">
        <v>2</v>
      </c>
      <c r="F1274" t="s">
        <v>13854</v>
      </c>
      <c r="G1274">
        <v>1</v>
      </c>
      <c r="H1274" t="s">
        <v>8278</v>
      </c>
      <c r="I1274">
        <v>1</v>
      </c>
      <c r="J1274" t="s">
        <v>13799</v>
      </c>
      <c r="K1274" t="s">
        <v>13851</v>
      </c>
      <c r="L1274">
        <v>270107</v>
      </c>
      <c r="M1274" t="s">
        <v>13588</v>
      </c>
      <c r="N1274">
        <v>270107006</v>
      </c>
      <c r="O1274" t="s">
        <v>13613</v>
      </c>
      <c r="P1274">
        <v>0</v>
      </c>
      <c r="Q1274">
        <v>79662.076260125701</v>
      </c>
      <c r="R1274">
        <v>0</v>
      </c>
    </row>
    <row r="1275" spans="1:18" x14ac:dyDescent="0.25">
      <c r="A1275">
        <v>10</v>
      </c>
      <c r="B1275">
        <v>10306</v>
      </c>
      <c r="C1275" t="s">
        <v>777</v>
      </c>
      <c r="D1275" t="s">
        <v>13772</v>
      </c>
      <c r="E1275">
        <v>3</v>
      </c>
      <c r="F1275" t="s">
        <v>13855</v>
      </c>
      <c r="G1275">
        <v>1</v>
      </c>
      <c r="H1275" t="s">
        <v>8278</v>
      </c>
      <c r="I1275">
        <v>1</v>
      </c>
      <c r="J1275" t="s">
        <v>13799</v>
      </c>
      <c r="K1275" t="s">
        <v>13851</v>
      </c>
      <c r="L1275">
        <v>270107</v>
      </c>
      <c r="M1275" t="s">
        <v>13588</v>
      </c>
      <c r="N1275">
        <v>270107006</v>
      </c>
      <c r="O1275" t="s">
        <v>13613</v>
      </c>
      <c r="P1275">
        <v>0</v>
      </c>
      <c r="Q1275">
        <v>79662.076260125701</v>
      </c>
      <c r="R1275">
        <v>0</v>
      </c>
    </row>
    <row r="1276" spans="1:18" x14ac:dyDescent="0.25">
      <c r="A1276">
        <v>10</v>
      </c>
      <c r="B1276">
        <v>10306</v>
      </c>
      <c r="C1276" t="s">
        <v>777</v>
      </c>
      <c r="D1276" t="s">
        <v>13772</v>
      </c>
      <c r="E1276">
        <v>5</v>
      </c>
      <c r="F1276" t="s">
        <v>13856</v>
      </c>
      <c r="G1276">
        <v>2</v>
      </c>
      <c r="H1276" t="s">
        <v>13768</v>
      </c>
      <c r="I1276">
        <v>3</v>
      </c>
      <c r="J1276" t="s">
        <v>13804</v>
      </c>
      <c r="K1276" t="s">
        <v>13853</v>
      </c>
      <c r="L1276">
        <v>270107</v>
      </c>
      <c r="M1276" t="s">
        <v>13588</v>
      </c>
      <c r="N1276">
        <v>270107005</v>
      </c>
      <c r="O1276" t="s">
        <v>13608</v>
      </c>
      <c r="P1276">
        <v>0</v>
      </c>
      <c r="Q1276">
        <v>33529.201723333746</v>
      </c>
      <c r="R1276">
        <v>0</v>
      </c>
    </row>
    <row r="1277" spans="1:18" x14ac:dyDescent="0.25">
      <c r="A1277">
        <v>10</v>
      </c>
      <c r="B1277">
        <v>10307</v>
      </c>
      <c r="C1277" t="s">
        <v>777</v>
      </c>
      <c r="D1277" t="s">
        <v>1748</v>
      </c>
      <c r="E1277">
        <v>1</v>
      </c>
      <c r="F1277" t="s">
        <v>13850</v>
      </c>
      <c r="G1277">
        <v>1</v>
      </c>
      <c r="H1277" t="s">
        <v>8278</v>
      </c>
      <c r="I1277">
        <v>1</v>
      </c>
      <c r="J1277" t="s">
        <v>13799</v>
      </c>
      <c r="K1277" t="s">
        <v>13851</v>
      </c>
      <c r="L1277">
        <v>270107</v>
      </c>
      <c r="M1277" t="s">
        <v>13588</v>
      </c>
      <c r="N1277">
        <v>270107006</v>
      </c>
      <c r="O1277" t="s">
        <v>13613</v>
      </c>
      <c r="P1277">
        <v>0</v>
      </c>
      <c r="Q1277">
        <v>72654.583492639562</v>
      </c>
      <c r="R1277">
        <v>46133.022817962119</v>
      </c>
    </row>
    <row r="1278" spans="1:18" x14ac:dyDescent="0.25">
      <c r="A1278">
        <v>10</v>
      </c>
      <c r="B1278">
        <v>10307</v>
      </c>
      <c r="C1278" t="s">
        <v>777</v>
      </c>
      <c r="D1278" t="s">
        <v>1748</v>
      </c>
      <c r="E1278">
        <v>1</v>
      </c>
      <c r="F1278" t="s">
        <v>13850</v>
      </c>
      <c r="G1278">
        <v>1</v>
      </c>
      <c r="H1278" t="s">
        <v>8278</v>
      </c>
      <c r="I1278">
        <v>1</v>
      </c>
      <c r="J1278" t="s">
        <v>13799</v>
      </c>
      <c r="K1278" t="s">
        <v>13852</v>
      </c>
      <c r="L1278">
        <v>270107</v>
      </c>
      <c r="M1278" t="s">
        <v>13588</v>
      </c>
      <c r="N1278">
        <v>270107006</v>
      </c>
      <c r="O1278" t="s">
        <v>13613</v>
      </c>
      <c r="P1278">
        <v>0</v>
      </c>
      <c r="Q1278">
        <v>0</v>
      </c>
      <c r="R1278">
        <v>5585.3566009104698</v>
      </c>
    </row>
    <row r="1279" spans="1:18" x14ac:dyDescent="0.25">
      <c r="A1279">
        <v>10</v>
      </c>
      <c r="B1279">
        <v>10307</v>
      </c>
      <c r="C1279" t="s">
        <v>777</v>
      </c>
      <c r="D1279" t="s">
        <v>1748</v>
      </c>
      <c r="E1279">
        <v>1</v>
      </c>
      <c r="F1279" t="s">
        <v>13850</v>
      </c>
      <c r="G1279">
        <v>2</v>
      </c>
      <c r="H1279" t="s">
        <v>13768</v>
      </c>
      <c r="I1279">
        <v>1</v>
      </c>
      <c r="J1279" t="s">
        <v>13799</v>
      </c>
      <c r="K1279" t="s">
        <v>13853</v>
      </c>
      <c r="L1279">
        <v>270107</v>
      </c>
      <c r="M1279" t="s">
        <v>13588</v>
      </c>
      <c r="N1279">
        <v>270107006</v>
      </c>
      <c r="O1279" t="s">
        <v>13613</v>
      </c>
      <c r="P1279">
        <v>0</v>
      </c>
      <c r="Q1279">
        <v>72654.583492639562</v>
      </c>
      <c r="R1279">
        <v>40547.66621705165</v>
      </c>
    </row>
    <row r="1280" spans="1:18" x14ac:dyDescent="0.25">
      <c r="A1280">
        <v>10</v>
      </c>
      <c r="B1280">
        <v>10307</v>
      </c>
      <c r="C1280" t="s">
        <v>777</v>
      </c>
      <c r="D1280" t="s">
        <v>1748</v>
      </c>
      <c r="E1280">
        <v>1</v>
      </c>
      <c r="F1280" t="s">
        <v>13850</v>
      </c>
      <c r="G1280">
        <v>2</v>
      </c>
      <c r="H1280" t="s">
        <v>13768</v>
      </c>
      <c r="I1280">
        <v>1</v>
      </c>
      <c r="J1280" t="s">
        <v>13799</v>
      </c>
      <c r="K1280" t="s">
        <v>13857</v>
      </c>
      <c r="L1280">
        <v>270107</v>
      </c>
      <c r="M1280" t="s">
        <v>13588</v>
      </c>
      <c r="N1280">
        <v>270107006</v>
      </c>
      <c r="O1280" t="s">
        <v>13613</v>
      </c>
      <c r="P1280">
        <v>0</v>
      </c>
      <c r="Q1280">
        <v>0</v>
      </c>
      <c r="R1280">
        <v>11170.71320182094</v>
      </c>
    </row>
    <row r="1281" spans="1:18" x14ac:dyDescent="0.25">
      <c r="A1281">
        <v>10</v>
      </c>
      <c r="B1281">
        <v>10307</v>
      </c>
      <c r="C1281" t="s">
        <v>777</v>
      </c>
      <c r="D1281" t="s">
        <v>1748</v>
      </c>
      <c r="E1281">
        <v>2</v>
      </c>
      <c r="F1281" t="s">
        <v>13854</v>
      </c>
      <c r="G1281">
        <v>1</v>
      </c>
      <c r="H1281" t="s">
        <v>8278</v>
      </c>
      <c r="I1281">
        <v>1</v>
      </c>
      <c r="J1281" t="s">
        <v>13799</v>
      </c>
      <c r="K1281" t="s">
        <v>13851</v>
      </c>
      <c r="L1281">
        <v>270107</v>
      </c>
      <c r="M1281" t="s">
        <v>13588</v>
      </c>
      <c r="N1281">
        <v>270107006</v>
      </c>
      <c r="O1281" t="s">
        <v>13613</v>
      </c>
      <c r="P1281">
        <v>0</v>
      </c>
      <c r="Q1281">
        <v>72654.583492639562</v>
      </c>
      <c r="R1281">
        <v>46133.022817962119</v>
      </c>
    </row>
    <row r="1282" spans="1:18" x14ac:dyDescent="0.25">
      <c r="A1282">
        <v>10</v>
      </c>
      <c r="B1282">
        <v>10307</v>
      </c>
      <c r="C1282" t="s">
        <v>777</v>
      </c>
      <c r="D1282" t="s">
        <v>1748</v>
      </c>
      <c r="E1282">
        <v>2</v>
      </c>
      <c r="F1282" t="s">
        <v>13854</v>
      </c>
      <c r="G1282">
        <v>1</v>
      </c>
      <c r="H1282" t="s">
        <v>8278</v>
      </c>
      <c r="I1282">
        <v>1</v>
      </c>
      <c r="J1282" t="s">
        <v>13799</v>
      </c>
      <c r="K1282" t="s">
        <v>13852</v>
      </c>
      <c r="L1282">
        <v>270107</v>
      </c>
      <c r="M1282" t="s">
        <v>13588</v>
      </c>
      <c r="N1282">
        <v>270107006</v>
      </c>
      <c r="O1282" t="s">
        <v>13613</v>
      </c>
      <c r="P1282">
        <v>0</v>
      </c>
      <c r="Q1282">
        <v>0</v>
      </c>
      <c r="R1282">
        <v>5585.3566009104698</v>
      </c>
    </row>
    <row r="1283" spans="1:18" x14ac:dyDescent="0.25">
      <c r="A1283">
        <v>10</v>
      </c>
      <c r="B1283">
        <v>10307</v>
      </c>
      <c r="C1283" t="s">
        <v>777</v>
      </c>
      <c r="D1283" t="s">
        <v>1748</v>
      </c>
      <c r="E1283">
        <v>3</v>
      </c>
      <c r="F1283" t="s">
        <v>13855</v>
      </c>
      <c r="G1283">
        <v>1</v>
      </c>
      <c r="H1283" t="s">
        <v>8278</v>
      </c>
      <c r="I1283">
        <v>1</v>
      </c>
      <c r="J1283" t="s">
        <v>13799</v>
      </c>
      <c r="K1283" t="s">
        <v>13851</v>
      </c>
      <c r="L1283">
        <v>270107</v>
      </c>
      <c r="M1283" t="s">
        <v>13588</v>
      </c>
      <c r="N1283">
        <v>270107006</v>
      </c>
      <c r="O1283" t="s">
        <v>13613</v>
      </c>
      <c r="P1283">
        <v>0</v>
      </c>
      <c r="Q1283">
        <v>72654.583492639562</v>
      </c>
      <c r="R1283">
        <v>46133.022817962119</v>
      </c>
    </row>
    <row r="1284" spans="1:18" x14ac:dyDescent="0.25">
      <c r="A1284">
        <v>10</v>
      </c>
      <c r="B1284">
        <v>10307</v>
      </c>
      <c r="C1284" t="s">
        <v>777</v>
      </c>
      <c r="D1284" t="s">
        <v>1748</v>
      </c>
      <c r="E1284">
        <v>3</v>
      </c>
      <c r="F1284" t="s">
        <v>13855</v>
      </c>
      <c r="G1284">
        <v>1</v>
      </c>
      <c r="H1284" t="s">
        <v>8278</v>
      </c>
      <c r="I1284">
        <v>1</v>
      </c>
      <c r="J1284" t="s">
        <v>13799</v>
      </c>
      <c r="K1284" t="s">
        <v>13852</v>
      </c>
      <c r="L1284">
        <v>270107</v>
      </c>
      <c r="M1284" t="s">
        <v>13588</v>
      </c>
      <c r="N1284">
        <v>270107006</v>
      </c>
      <c r="O1284" t="s">
        <v>13613</v>
      </c>
      <c r="P1284">
        <v>0</v>
      </c>
      <c r="Q1284">
        <v>0</v>
      </c>
      <c r="R1284">
        <v>5585.3566009104698</v>
      </c>
    </row>
    <row r="1285" spans="1:18" x14ac:dyDescent="0.25">
      <c r="A1285">
        <v>10</v>
      </c>
      <c r="B1285">
        <v>10307</v>
      </c>
      <c r="C1285" t="s">
        <v>777</v>
      </c>
      <c r="D1285" t="s">
        <v>1748</v>
      </c>
      <c r="E1285">
        <v>5</v>
      </c>
      <c r="F1285" t="s">
        <v>13856</v>
      </c>
      <c r="G1285">
        <v>2</v>
      </c>
      <c r="H1285" t="s">
        <v>13768</v>
      </c>
      <c r="I1285">
        <v>3</v>
      </c>
      <c r="J1285" t="s">
        <v>13804</v>
      </c>
      <c r="K1285" t="s">
        <v>13853</v>
      </c>
      <c r="L1285">
        <v>270107</v>
      </c>
      <c r="M1285" t="s">
        <v>13588</v>
      </c>
      <c r="N1285">
        <v>270107005</v>
      </c>
      <c r="O1285" t="s">
        <v>13608</v>
      </c>
      <c r="P1285">
        <v>0</v>
      </c>
      <c r="Q1285">
        <v>35246.355267038009</v>
      </c>
      <c r="R1285">
        <v>40547.66621705165</v>
      </c>
    </row>
    <row r="1286" spans="1:18" x14ac:dyDescent="0.25">
      <c r="A1286">
        <v>10</v>
      </c>
      <c r="B1286">
        <v>10307</v>
      </c>
      <c r="C1286" t="s">
        <v>777</v>
      </c>
      <c r="D1286" t="s">
        <v>1748</v>
      </c>
      <c r="E1286">
        <v>5</v>
      </c>
      <c r="F1286" t="s">
        <v>13856</v>
      </c>
      <c r="G1286">
        <v>2</v>
      </c>
      <c r="H1286" t="s">
        <v>13768</v>
      </c>
      <c r="I1286">
        <v>3</v>
      </c>
      <c r="J1286" t="s">
        <v>13804</v>
      </c>
      <c r="K1286" t="s">
        <v>13857</v>
      </c>
      <c r="L1286">
        <v>270107</v>
      </c>
      <c r="M1286" t="s">
        <v>13588</v>
      </c>
      <c r="N1286">
        <v>270107005</v>
      </c>
      <c r="O1286" t="s">
        <v>13608</v>
      </c>
      <c r="P1286">
        <v>0</v>
      </c>
      <c r="Q1286">
        <v>0</v>
      </c>
      <c r="R1286">
        <v>11170.71320182094</v>
      </c>
    </row>
    <row r="1287" spans="1:18" x14ac:dyDescent="0.25">
      <c r="A1287">
        <v>10</v>
      </c>
      <c r="B1287">
        <v>10403</v>
      </c>
      <c r="C1287" t="s">
        <v>777</v>
      </c>
      <c r="D1287" t="s">
        <v>1757</v>
      </c>
      <c r="E1287">
        <v>1</v>
      </c>
      <c r="F1287" t="s">
        <v>13850</v>
      </c>
      <c r="G1287">
        <v>1</v>
      </c>
      <c r="H1287" t="s">
        <v>8278</v>
      </c>
      <c r="I1287">
        <v>1</v>
      </c>
      <c r="J1287" t="s">
        <v>13799</v>
      </c>
      <c r="K1287" t="s">
        <v>13851</v>
      </c>
      <c r="L1287">
        <v>270107</v>
      </c>
      <c r="M1287" t="s">
        <v>13588</v>
      </c>
      <c r="N1287">
        <v>270107006</v>
      </c>
      <c r="O1287" t="s">
        <v>13613</v>
      </c>
      <c r="P1287">
        <v>0</v>
      </c>
      <c r="Q1287">
        <v>42977.209283843258</v>
      </c>
      <c r="R1287">
        <v>0</v>
      </c>
    </row>
    <row r="1288" spans="1:18" x14ac:dyDescent="0.25">
      <c r="A1288">
        <v>10</v>
      </c>
      <c r="B1288">
        <v>10403</v>
      </c>
      <c r="C1288" t="s">
        <v>777</v>
      </c>
      <c r="D1288" t="s">
        <v>1757</v>
      </c>
      <c r="E1288">
        <v>1</v>
      </c>
      <c r="F1288" t="s">
        <v>13850</v>
      </c>
      <c r="G1288">
        <v>2</v>
      </c>
      <c r="H1288" t="s">
        <v>13768</v>
      </c>
      <c r="I1288">
        <v>1</v>
      </c>
      <c r="J1288" t="s">
        <v>13799</v>
      </c>
      <c r="K1288" t="s">
        <v>13853</v>
      </c>
      <c r="L1288">
        <v>270107</v>
      </c>
      <c r="M1288" t="s">
        <v>13588</v>
      </c>
      <c r="N1288">
        <v>270107006</v>
      </c>
      <c r="O1288" t="s">
        <v>13613</v>
      </c>
      <c r="P1288">
        <v>0</v>
      </c>
      <c r="Q1288">
        <v>42977.209283843258</v>
      </c>
      <c r="R1288">
        <v>0</v>
      </c>
    </row>
    <row r="1289" spans="1:18" x14ac:dyDescent="0.25">
      <c r="A1289">
        <v>10</v>
      </c>
      <c r="B1289">
        <v>10403</v>
      </c>
      <c r="C1289" t="s">
        <v>777</v>
      </c>
      <c r="D1289" t="s">
        <v>1757</v>
      </c>
      <c r="E1289">
        <v>2</v>
      </c>
      <c r="F1289" t="s">
        <v>13854</v>
      </c>
      <c r="G1289">
        <v>1</v>
      </c>
      <c r="H1289" t="s">
        <v>8278</v>
      </c>
      <c r="I1289">
        <v>1</v>
      </c>
      <c r="J1289" t="s">
        <v>13799</v>
      </c>
      <c r="K1289" t="s">
        <v>13851</v>
      </c>
      <c r="L1289">
        <v>270107</v>
      </c>
      <c r="M1289" t="s">
        <v>13588</v>
      </c>
      <c r="N1289">
        <v>270107006</v>
      </c>
      <c r="O1289" t="s">
        <v>13613</v>
      </c>
      <c r="P1289">
        <v>0</v>
      </c>
      <c r="Q1289">
        <v>42977.209283843258</v>
      </c>
      <c r="R1289">
        <v>0</v>
      </c>
    </row>
    <row r="1290" spans="1:18" x14ac:dyDescent="0.25">
      <c r="A1290">
        <v>10</v>
      </c>
      <c r="B1290">
        <v>10403</v>
      </c>
      <c r="C1290" t="s">
        <v>777</v>
      </c>
      <c r="D1290" t="s">
        <v>1757</v>
      </c>
      <c r="E1290">
        <v>3</v>
      </c>
      <c r="F1290" t="s">
        <v>13855</v>
      </c>
      <c r="G1290">
        <v>1</v>
      </c>
      <c r="H1290" t="s">
        <v>8278</v>
      </c>
      <c r="I1290">
        <v>1</v>
      </c>
      <c r="J1290" t="s">
        <v>13799</v>
      </c>
      <c r="K1290" t="s">
        <v>13851</v>
      </c>
      <c r="L1290">
        <v>270107</v>
      </c>
      <c r="M1290" t="s">
        <v>13588</v>
      </c>
      <c r="N1290">
        <v>270107006</v>
      </c>
      <c r="O1290" t="s">
        <v>13613</v>
      </c>
      <c r="P1290">
        <v>0</v>
      </c>
      <c r="Q1290">
        <v>42977.209283843258</v>
      </c>
      <c r="R1290">
        <v>0</v>
      </c>
    </row>
    <row r="1291" spans="1:18" x14ac:dyDescent="0.25">
      <c r="A1291">
        <v>10</v>
      </c>
      <c r="B1291">
        <v>10403</v>
      </c>
      <c r="C1291" t="s">
        <v>777</v>
      </c>
      <c r="D1291" t="s">
        <v>1757</v>
      </c>
      <c r="E1291">
        <v>5</v>
      </c>
      <c r="F1291" t="s">
        <v>13856</v>
      </c>
      <c r="G1291">
        <v>2</v>
      </c>
      <c r="H1291" t="s">
        <v>13768</v>
      </c>
      <c r="I1291">
        <v>3</v>
      </c>
      <c r="J1291" t="s">
        <v>13804</v>
      </c>
      <c r="K1291" t="s">
        <v>13853</v>
      </c>
      <c r="L1291">
        <v>270107</v>
      </c>
      <c r="M1291" t="s">
        <v>13588</v>
      </c>
      <c r="N1291">
        <v>270107005</v>
      </c>
      <c r="O1291" t="s">
        <v>13608</v>
      </c>
      <c r="P1291">
        <v>0</v>
      </c>
      <c r="Q1291">
        <v>20117.311789281448</v>
      </c>
      <c r="R1291">
        <v>0</v>
      </c>
    </row>
    <row r="1292" spans="1:18" x14ac:dyDescent="0.25">
      <c r="A1292">
        <v>11</v>
      </c>
      <c r="B1292">
        <v>11101</v>
      </c>
      <c r="C1292" t="s">
        <v>10708</v>
      </c>
      <c r="D1292" t="s">
        <v>1763</v>
      </c>
      <c r="E1292">
        <v>1</v>
      </c>
      <c r="F1292" t="s">
        <v>13850</v>
      </c>
      <c r="G1292">
        <v>1</v>
      </c>
      <c r="H1292" t="s">
        <v>8278</v>
      </c>
      <c r="I1292">
        <v>1</v>
      </c>
      <c r="J1292" t="s">
        <v>13799</v>
      </c>
      <c r="K1292" t="s">
        <v>13851</v>
      </c>
      <c r="L1292">
        <v>270107</v>
      </c>
      <c r="M1292" t="s">
        <v>13588</v>
      </c>
      <c r="N1292">
        <v>270107006</v>
      </c>
      <c r="O1292" t="s">
        <v>13613</v>
      </c>
      <c r="P1292">
        <v>50490.810359231415</v>
      </c>
      <c r="Q1292">
        <v>53016.666233716191</v>
      </c>
      <c r="R1292">
        <v>56069.88012629385</v>
      </c>
    </row>
    <row r="1293" spans="1:18" x14ac:dyDescent="0.25">
      <c r="A1293">
        <v>11</v>
      </c>
      <c r="B1293">
        <v>11101</v>
      </c>
      <c r="C1293" t="s">
        <v>10708</v>
      </c>
      <c r="D1293" t="s">
        <v>1763</v>
      </c>
      <c r="E1293">
        <v>1</v>
      </c>
      <c r="F1293" t="s">
        <v>13850</v>
      </c>
      <c r="G1293">
        <v>1</v>
      </c>
      <c r="H1293" t="s">
        <v>8278</v>
      </c>
      <c r="I1293">
        <v>1</v>
      </c>
      <c r="J1293" t="s">
        <v>13799</v>
      </c>
      <c r="K1293" t="s">
        <v>13852</v>
      </c>
      <c r="L1293">
        <v>270107</v>
      </c>
      <c r="M1293" t="s">
        <v>13588</v>
      </c>
      <c r="N1293">
        <v>270107006</v>
      </c>
      <c r="O1293" t="s">
        <v>13613</v>
      </c>
      <c r="P1293">
        <v>1016.4299637983848</v>
      </c>
      <c r="Q1293">
        <v>1661.6021584606342</v>
      </c>
      <c r="R1293">
        <v>2923.6613946685188</v>
      </c>
    </row>
    <row r="1294" spans="1:18" x14ac:dyDescent="0.25">
      <c r="A1294">
        <v>11</v>
      </c>
      <c r="B1294">
        <v>11101</v>
      </c>
      <c r="C1294" t="s">
        <v>10708</v>
      </c>
      <c r="D1294" t="s">
        <v>1763</v>
      </c>
      <c r="E1294">
        <v>1</v>
      </c>
      <c r="F1294" t="s">
        <v>13850</v>
      </c>
      <c r="G1294">
        <v>2</v>
      </c>
      <c r="H1294" t="s">
        <v>13768</v>
      </c>
      <c r="I1294">
        <v>1</v>
      </c>
      <c r="J1294" t="s">
        <v>13799</v>
      </c>
      <c r="K1294" t="s">
        <v>13853</v>
      </c>
      <c r="L1294">
        <v>270107</v>
      </c>
      <c r="M1294" t="s">
        <v>13588</v>
      </c>
      <c r="N1294">
        <v>270107006</v>
      </c>
      <c r="O1294" t="s">
        <v>13613</v>
      </c>
      <c r="P1294">
        <v>49561.403508771931</v>
      </c>
      <c r="Q1294">
        <v>51758.608497821151</v>
      </c>
      <c r="R1294">
        <v>47257.218733380694</v>
      </c>
    </row>
    <row r="1295" spans="1:18" x14ac:dyDescent="0.25">
      <c r="A1295">
        <v>11</v>
      </c>
      <c r="B1295">
        <v>11101</v>
      </c>
      <c r="C1295" t="s">
        <v>10708</v>
      </c>
      <c r="D1295" t="s">
        <v>1763</v>
      </c>
      <c r="E1295">
        <v>1</v>
      </c>
      <c r="F1295" t="s">
        <v>13850</v>
      </c>
      <c r="G1295">
        <v>2</v>
      </c>
      <c r="H1295" t="s">
        <v>13768</v>
      </c>
      <c r="I1295">
        <v>1</v>
      </c>
      <c r="J1295" t="s">
        <v>13799</v>
      </c>
      <c r="K1295" t="s">
        <v>13857</v>
      </c>
      <c r="L1295">
        <v>270107</v>
      </c>
      <c r="M1295" t="s">
        <v>13588</v>
      </c>
      <c r="N1295">
        <v>270107006</v>
      </c>
      <c r="O1295" t="s">
        <v>13613</v>
      </c>
      <c r="P1295">
        <v>1945.836814257867</v>
      </c>
      <c r="Q1295">
        <v>2919.6598943556642</v>
      </c>
      <c r="R1295">
        <v>11736.32278758165</v>
      </c>
    </row>
    <row r="1296" spans="1:18" x14ac:dyDescent="0.25">
      <c r="A1296">
        <v>11</v>
      </c>
      <c r="B1296">
        <v>11101</v>
      </c>
      <c r="C1296" t="s">
        <v>10708</v>
      </c>
      <c r="D1296" t="s">
        <v>1763</v>
      </c>
      <c r="E1296">
        <v>2</v>
      </c>
      <c r="F1296" t="s">
        <v>13854</v>
      </c>
      <c r="G1296">
        <v>1</v>
      </c>
      <c r="H1296" t="s">
        <v>8278</v>
      </c>
      <c r="I1296">
        <v>1</v>
      </c>
      <c r="J1296" t="s">
        <v>13799</v>
      </c>
      <c r="K1296" t="s">
        <v>13851</v>
      </c>
      <c r="L1296">
        <v>270107</v>
      </c>
      <c r="M1296" t="s">
        <v>13588</v>
      </c>
      <c r="N1296">
        <v>270107006</v>
      </c>
      <c r="O1296" t="s">
        <v>13613</v>
      </c>
      <c r="P1296">
        <v>51315.789473684214</v>
      </c>
      <c r="Q1296">
        <v>54415.378134467632</v>
      </c>
      <c r="R1296">
        <v>57581.868868056663</v>
      </c>
    </row>
    <row r="1297" spans="1:18" x14ac:dyDescent="0.25">
      <c r="A1297">
        <v>11</v>
      </c>
      <c r="B1297">
        <v>11101</v>
      </c>
      <c r="C1297" t="s">
        <v>10708</v>
      </c>
      <c r="D1297" t="s">
        <v>1763</v>
      </c>
      <c r="E1297">
        <v>2</v>
      </c>
      <c r="F1297" t="s">
        <v>13854</v>
      </c>
      <c r="G1297">
        <v>1</v>
      </c>
      <c r="H1297" t="s">
        <v>8278</v>
      </c>
      <c r="I1297">
        <v>1</v>
      </c>
      <c r="J1297" t="s">
        <v>13799</v>
      </c>
      <c r="K1297" t="s">
        <v>13852</v>
      </c>
      <c r="L1297">
        <v>270107</v>
      </c>
      <c r="M1297" t="s">
        <v>13588</v>
      </c>
      <c r="N1297">
        <v>270107006</v>
      </c>
      <c r="O1297" t="s">
        <v>13613</v>
      </c>
      <c r="P1297">
        <v>191.45084934558619</v>
      </c>
      <c r="Q1297">
        <v>262.89025770920898</v>
      </c>
      <c r="R1297">
        <v>1411.6726529057305</v>
      </c>
    </row>
    <row r="1298" spans="1:18" x14ac:dyDescent="0.25">
      <c r="A1298">
        <v>11</v>
      </c>
      <c r="B1298">
        <v>11101</v>
      </c>
      <c r="C1298" t="s">
        <v>10708</v>
      </c>
      <c r="D1298" t="s">
        <v>1763</v>
      </c>
      <c r="E1298">
        <v>3</v>
      </c>
      <c r="F1298" t="s">
        <v>13855</v>
      </c>
      <c r="G1298">
        <v>1</v>
      </c>
      <c r="H1298" t="s">
        <v>8278</v>
      </c>
      <c r="I1298">
        <v>1</v>
      </c>
      <c r="J1298" t="s">
        <v>13799</v>
      </c>
      <c r="K1298" t="s">
        <v>13851</v>
      </c>
      <c r="L1298">
        <v>270107</v>
      </c>
      <c r="M1298" t="s">
        <v>13588</v>
      </c>
      <c r="N1298">
        <v>270107006</v>
      </c>
      <c r="O1298" t="s">
        <v>13613</v>
      </c>
      <c r="P1298">
        <v>50490.810359231415</v>
      </c>
      <c r="Q1298">
        <v>53016.666233716191</v>
      </c>
      <c r="R1298">
        <v>56531.008732912596</v>
      </c>
    </row>
    <row r="1299" spans="1:18" x14ac:dyDescent="0.25">
      <c r="A1299">
        <v>11</v>
      </c>
      <c r="B1299">
        <v>11101</v>
      </c>
      <c r="C1299" t="s">
        <v>10708</v>
      </c>
      <c r="D1299" t="s">
        <v>1763</v>
      </c>
      <c r="E1299">
        <v>3</v>
      </c>
      <c r="F1299" t="s">
        <v>13855</v>
      </c>
      <c r="G1299">
        <v>1</v>
      </c>
      <c r="H1299" t="s">
        <v>8278</v>
      </c>
      <c r="I1299">
        <v>1</v>
      </c>
      <c r="J1299" t="s">
        <v>13799</v>
      </c>
      <c r="K1299" t="s">
        <v>13852</v>
      </c>
      <c r="L1299">
        <v>270107</v>
      </c>
      <c r="M1299" t="s">
        <v>13588</v>
      </c>
      <c r="N1299">
        <v>270107006</v>
      </c>
      <c r="O1299" t="s">
        <v>13613</v>
      </c>
      <c r="P1299">
        <v>1016.4299637983848</v>
      </c>
      <c r="Q1299">
        <v>1661.6021584606342</v>
      </c>
      <c r="R1299">
        <v>2462.5327880497803</v>
      </c>
    </row>
    <row r="1300" spans="1:18" x14ac:dyDescent="0.25">
      <c r="A1300">
        <v>11</v>
      </c>
      <c r="B1300">
        <v>11101</v>
      </c>
      <c r="C1300" t="s">
        <v>10708</v>
      </c>
      <c r="D1300" t="s">
        <v>1763</v>
      </c>
      <c r="E1300">
        <v>5</v>
      </c>
      <c r="F1300" t="s">
        <v>13856</v>
      </c>
      <c r="G1300">
        <v>2</v>
      </c>
      <c r="H1300" t="s">
        <v>13768</v>
      </c>
      <c r="I1300">
        <v>3</v>
      </c>
      <c r="J1300" t="s">
        <v>13804</v>
      </c>
      <c r="K1300" t="s">
        <v>13853</v>
      </c>
      <c r="L1300">
        <v>270107</v>
      </c>
      <c r="M1300" t="s">
        <v>13588</v>
      </c>
      <c r="N1300">
        <v>270107005</v>
      </c>
      <c r="O1300" t="s">
        <v>13608</v>
      </c>
      <c r="P1300">
        <v>38370.231133389025</v>
      </c>
      <c r="Q1300">
        <v>32016.756931749984</v>
      </c>
      <c r="R1300">
        <v>51786.811723565654</v>
      </c>
    </row>
    <row r="1301" spans="1:18" x14ac:dyDescent="0.25">
      <c r="A1301">
        <v>11</v>
      </c>
      <c r="B1301">
        <v>11101</v>
      </c>
      <c r="C1301" t="s">
        <v>10708</v>
      </c>
      <c r="D1301" t="s">
        <v>1763</v>
      </c>
      <c r="E1301">
        <v>5</v>
      </c>
      <c r="F1301" t="s">
        <v>13856</v>
      </c>
      <c r="G1301">
        <v>2</v>
      </c>
      <c r="H1301" t="s">
        <v>13768</v>
      </c>
      <c r="I1301">
        <v>3</v>
      </c>
      <c r="J1301" t="s">
        <v>13804</v>
      </c>
      <c r="K1301" t="s">
        <v>13857</v>
      </c>
      <c r="L1301">
        <v>270107</v>
      </c>
      <c r="M1301" t="s">
        <v>13588</v>
      </c>
      <c r="N1301">
        <v>270107005</v>
      </c>
      <c r="O1301" t="s">
        <v>13608</v>
      </c>
      <c r="P1301">
        <v>483.84851016429963</v>
      </c>
      <c r="Q1301">
        <v>643.70742838780279</v>
      </c>
      <c r="R1301">
        <v>7206.7297973966906</v>
      </c>
    </row>
    <row r="1302" spans="1:18" x14ac:dyDescent="0.25">
      <c r="A1302">
        <v>11</v>
      </c>
      <c r="B1302">
        <v>11201</v>
      </c>
      <c r="C1302" t="s">
        <v>10708</v>
      </c>
      <c r="D1302" t="s">
        <v>1769</v>
      </c>
      <c r="E1302">
        <v>1</v>
      </c>
      <c r="F1302" t="s">
        <v>13850</v>
      </c>
      <c r="G1302">
        <v>1</v>
      </c>
      <c r="H1302" t="s">
        <v>8278</v>
      </c>
      <c r="I1302">
        <v>1</v>
      </c>
      <c r="J1302" t="s">
        <v>13799</v>
      </c>
      <c r="K1302" t="s">
        <v>13851</v>
      </c>
      <c r="L1302">
        <v>270107</v>
      </c>
      <c r="M1302" t="s">
        <v>13588</v>
      </c>
      <c r="N1302">
        <v>270107006</v>
      </c>
      <c r="O1302" t="s">
        <v>13613</v>
      </c>
      <c r="P1302">
        <v>0</v>
      </c>
      <c r="Q1302">
        <v>79155.63330172305</v>
      </c>
      <c r="R1302">
        <v>81279.153257207858</v>
      </c>
    </row>
    <row r="1303" spans="1:18" x14ac:dyDescent="0.25">
      <c r="A1303">
        <v>11</v>
      </c>
      <c r="B1303">
        <v>11201</v>
      </c>
      <c r="C1303" t="s">
        <v>10708</v>
      </c>
      <c r="D1303" t="s">
        <v>1769</v>
      </c>
      <c r="E1303">
        <v>1</v>
      </c>
      <c r="F1303" t="s">
        <v>13850</v>
      </c>
      <c r="G1303">
        <v>1</v>
      </c>
      <c r="H1303" t="s">
        <v>8278</v>
      </c>
      <c r="I1303">
        <v>1</v>
      </c>
      <c r="J1303" t="s">
        <v>13799</v>
      </c>
      <c r="K1303" t="s">
        <v>13852</v>
      </c>
      <c r="L1303">
        <v>270107</v>
      </c>
      <c r="M1303" t="s">
        <v>13588</v>
      </c>
      <c r="N1303">
        <v>270107006</v>
      </c>
      <c r="O1303" t="s">
        <v>13613</v>
      </c>
      <c r="P1303">
        <v>0</v>
      </c>
      <c r="Q1303">
        <v>2326.5124609128875</v>
      </c>
      <c r="R1303">
        <v>1117.1290508225675</v>
      </c>
    </row>
    <row r="1304" spans="1:18" x14ac:dyDescent="0.25">
      <c r="A1304">
        <v>11</v>
      </c>
      <c r="B1304">
        <v>11201</v>
      </c>
      <c r="C1304" t="s">
        <v>10708</v>
      </c>
      <c r="D1304" t="s">
        <v>1769</v>
      </c>
      <c r="E1304">
        <v>1</v>
      </c>
      <c r="F1304" t="s">
        <v>13850</v>
      </c>
      <c r="G1304">
        <v>2</v>
      </c>
      <c r="H1304" t="s">
        <v>13768</v>
      </c>
      <c r="I1304">
        <v>1</v>
      </c>
      <c r="J1304" t="s">
        <v>13799</v>
      </c>
      <c r="K1304" t="s">
        <v>13853</v>
      </c>
      <c r="L1304">
        <v>270107</v>
      </c>
      <c r="M1304" t="s">
        <v>13588</v>
      </c>
      <c r="N1304">
        <v>270107006</v>
      </c>
      <c r="O1304" t="s">
        <v>13613</v>
      </c>
      <c r="P1304">
        <v>0</v>
      </c>
      <c r="Q1304">
        <v>69974.315156639685</v>
      </c>
      <c r="R1304">
        <v>72192.623690920344</v>
      </c>
    </row>
    <row r="1305" spans="1:18" x14ac:dyDescent="0.25">
      <c r="A1305">
        <v>11</v>
      </c>
      <c r="B1305">
        <v>11201</v>
      </c>
      <c r="C1305" t="s">
        <v>10708</v>
      </c>
      <c r="D1305" t="s">
        <v>1769</v>
      </c>
      <c r="E1305">
        <v>1</v>
      </c>
      <c r="F1305" t="s">
        <v>13850</v>
      </c>
      <c r="G1305">
        <v>2</v>
      </c>
      <c r="H1305" t="s">
        <v>13768</v>
      </c>
      <c r="I1305">
        <v>1</v>
      </c>
      <c r="J1305" t="s">
        <v>13799</v>
      </c>
      <c r="K1305" t="s">
        <v>13857</v>
      </c>
      <c r="L1305">
        <v>270107</v>
      </c>
      <c r="M1305" t="s">
        <v>13588</v>
      </c>
      <c r="N1305">
        <v>270107006</v>
      </c>
      <c r="O1305" t="s">
        <v>13613</v>
      </c>
      <c r="P1305">
        <v>0</v>
      </c>
      <c r="Q1305">
        <v>11507.830605996231</v>
      </c>
      <c r="R1305">
        <v>10203.658617110106</v>
      </c>
    </row>
    <row r="1306" spans="1:18" x14ac:dyDescent="0.25">
      <c r="A1306">
        <v>11</v>
      </c>
      <c r="B1306">
        <v>11201</v>
      </c>
      <c r="C1306" t="s">
        <v>10708</v>
      </c>
      <c r="D1306" t="s">
        <v>1769</v>
      </c>
      <c r="E1306">
        <v>2</v>
      </c>
      <c r="F1306" t="s">
        <v>13854</v>
      </c>
      <c r="G1306">
        <v>1</v>
      </c>
      <c r="H1306" t="s">
        <v>8278</v>
      </c>
      <c r="I1306">
        <v>1</v>
      </c>
      <c r="J1306" t="s">
        <v>13799</v>
      </c>
      <c r="K1306" t="s">
        <v>13851</v>
      </c>
      <c r="L1306">
        <v>270107</v>
      </c>
      <c r="M1306" t="s">
        <v>13588</v>
      </c>
      <c r="N1306">
        <v>270107006</v>
      </c>
      <c r="O1306" t="s">
        <v>13613</v>
      </c>
      <c r="P1306">
        <v>0</v>
      </c>
      <c r="Q1306">
        <v>80173.174585345827</v>
      </c>
      <c r="R1306">
        <v>81636.731991505658</v>
      </c>
    </row>
    <row r="1307" spans="1:18" x14ac:dyDescent="0.25">
      <c r="A1307">
        <v>11</v>
      </c>
      <c r="B1307">
        <v>11201</v>
      </c>
      <c r="C1307" t="s">
        <v>10708</v>
      </c>
      <c r="D1307" t="s">
        <v>1769</v>
      </c>
      <c r="E1307">
        <v>2</v>
      </c>
      <c r="F1307" t="s">
        <v>13854</v>
      </c>
      <c r="G1307">
        <v>1</v>
      </c>
      <c r="H1307" t="s">
        <v>8278</v>
      </c>
      <c r="I1307">
        <v>1</v>
      </c>
      <c r="J1307" t="s">
        <v>13799</v>
      </c>
      <c r="K1307" t="s">
        <v>13852</v>
      </c>
      <c r="L1307">
        <v>270107</v>
      </c>
      <c r="M1307" t="s">
        <v>13588</v>
      </c>
      <c r="N1307">
        <v>270107006</v>
      </c>
      <c r="O1307" t="s">
        <v>13613</v>
      </c>
      <c r="P1307">
        <v>0</v>
      </c>
      <c r="Q1307">
        <v>1308.9711772901433</v>
      </c>
      <c r="R1307">
        <v>759.55031652477624</v>
      </c>
    </row>
    <row r="1308" spans="1:18" x14ac:dyDescent="0.25">
      <c r="A1308">
        <v>11</v>
      </c>
      <c r="B1308">
        <v>11201</v>
      </c>
      <c r="C1308" t="s">
        <v>10708</v>
      </c>
      <c r="D1308" t="s">
        <v>1769</v>
      </c>
      <c r="E1308">
        <v>3</v>
      </c>
      <c r="F1308" t="s">
        <v>13855</v>
      </c>
      <c r="G1308">
        <v>1</v>
      </c>
      <c r="H1308" t="s">
        <v>8278</v>
      </c>
      <c r="I1308">
        <v>1</v>
      </c>
      <c r="J1308" t="s">
        <v>13799</v>
      </c>
      <c r="K1308" t="s">
        <v>13851</v>
      </c>
      <c r="L1308">
        <v>270107</v>
      </c>
      <c r="M1308" t="s">
        <v>13588</v>
      </c>
      <c r="N1308">
        <v>270107006</v>
      </c>
      <c r="O1308" t="s">
        <v>13613</v>
      </c>
      <c r="P1308">
        <v>0</v>
      </c>
      <c r="Q1308">
        <v>79155.63330172305</v>
      </c>
      <c r="R1308">
        <v>81279.153257207858</v>
      </c>
    </row>
    <row r="1309" spans="1:18" x14ac:dyDescent="0.25">
      <c r="A1309">
        <v>11</v>
      </c>
      <c r="B1309">
        <v>11201</v>
      </c>
      <c r="C1309" t="s">
        <v>10708</v>
      </c>
      <c r="D1309" t="s">
        <v>1769</v>
      </c>
      <c r="E1309">
        <v>3</v>
      </c>
      <c r="F1309" t="s">
        <v>13855</v>
      </c>
      <c r="G1309">
        <v>1</v>
      </c>
      <c r="H1309" t="s">
        <v>8278</v>
      </c>
      <c r="I1309">
        <v>1</v>
      </c>
      <c r="J1309" t="s">
        <v>13799</v>
      </c>
      <c r="K1309" t="s">
        <v>13852</v>
      </c>
      <c r="L1309">
        <v>270107</v>
      </c>
      <c r="M1309" t="s">
        <v>13588</v>
      </c>
      <c r="N1309">
        <v>270107006</v>
      </c>
      <c r="O1309" t="s">
        <v>13613</v>
      </c>
      <c r="P1309">
        <v>0</v>
      </c>
      <c r="Q1309">
        <v>2326.5124609128875</v>
      </c>
      <c r="R1309">
        <v>1117.1290508225675</v>
      </c>
    </row>
    <row r="1310" spans="1:18" x14ac:dyDescent="0.25">
      <c r="A1310">
        <v>11</v>
      </c>
      <c r="B1310">
        <v>11201</v>
      </c>
      <c r="C1310" t="s">
        <v>10708</v>
      </c>
      <c r="D1310" t="s">
        <v>1769</v>
      </c>
      <c r="E1310">
        <v>5</v>
      </c>
      <c r="F1310" t="s">
        <v>13856</v>
      </c>
      <c r="G1310">
        <v>2</v>
      </c>
      <c r="H1310" t="s">
        <v>13768</v>
      </c>
      <c r="I1310">
        <v>3</v>
      </c>
      <c r="J1310" t="s">
        <v>13804</v>
      </c>
      <c r="K1310" t="s">
        <v>13853</v>
      </c>
      <c r="L1310">
        <v>270107</v>
      </c>
      <c r="M1310" t="s">
        <v>13588</v>
      </c>
      <c r="N1310">
        <v>270107005</v>
      </c>
      <c r="O1310" t="s">
        <v>13608</v>
      </c>
      <c r="P1310">
        <v>0</v>
      </c>
      <c r="Q1310">
        <v>59371.00929354172</v>
      </c>
      <c r="R1310">
        <v>80019.233757320544</v>
      </c>
    </row>
    <row r="1311" spans="1:18" x14ac:dyDescent="0.25">
      <c r="A1311">
        <v>11</v>
      </c>
      <c r="B1311">
        <v>11201</v>
      </c>
      <c r="C1311" t="s">
        <v>10708</v>
      </c>
      <c r="D1311" t="s">
        <v>1769</v>
      </c>
      <c r="E1311">
        <v>5</v>
      </c>
      <c r="F1311" t="s">
        <v>13856</v>
      </c>
      <c r="G1311">
        <v>2</v>
      </c>
      <c r="H1311" t="s">
        <v>13768</v>
      </c>
      <c r="I1311">
        <v>3</v>
      </c>
      <c r="J1311" t="s">
        <v>13804</v>
      </c>
      <c r="K1311" t="s">
        <v>13857</v>
      </c>
      <c r="L1311">
        <v>270107</v>
      </c>
      <c r="M1311" t="s">
        <v>13588</v>
      </c>
      <c r="N1311">
        <v>270107005</v>
      </c>
      <c r="O1311" t="s">
        <v>13608</v>
      </c>
      <c r="P1311">
        <v>0</v>
      </c>
      <c r="Q1311">
        <v>3213.1729133691147</v>
      </c>
      <c r="R1311">
        <v>2377.0485507098806</v>
      </c>
    </row>
    <row r="1312" spans="1:18" x14ac:dyDescent="0.25">
      <c r="A1312">
        <v>11</v>
      </c>
      <c r="B1312">
        <v>11202</v>
      </c>
      <c r="C1312" t="s">
        <v>10708</v>
      </c>
      <c r="D1312" t="s">
        <v>1772</v>
      </c>
      <c r="E1312">
        <v>1</v>
      </c>
      <c r="F1312" t="s">
        <v>13850</v>
      </c>
      <c r="G1312">
        <v>1</v>
      </c>
      <c r="H1312" t="s">
        <v>8278</v>
      </c>
      <c r="I1312">
        <v>1</v>
      </c>
      <c r="J1312" t="s">
        <v>13799</v>
      </c>
      <c r="K1312" t="s">
        <v>13851</v>
      </c>
      <c r="L1312">
        <v>270107</v>
      </c>
      <c r="M1312" t="s">
        <v>13588</v>
      </c>
      <c r="N1312">
        <v>270107006</v>
      </c>
      <c r="O1312" t="s">
        <v>13613</v>
      </c>
      <c r="P1312">
        <v>0</v>
      </c>
      <c r="Q1312">
        <v>70060.192695528371</v>
      </c>
      <c r="R1312">
        <v>0</v>
      </c>
    </row>
    <row r="1313" spans="1:18" x14ac:dyDescent="0.25">
      <c r="A1313">
        <v>11</v>
      </c>
      <c r="B1313">
        <v>11202</v>
      </c>
      <c r="C1313" t="s">
        <v>10708</v>
      </c>
      <c r="D1313" t="s">
        <v>1772</v>
      </c>
      <c r="E1313">
        <v>1</v>
      </c>
      <c r="F1313" t="s">
        <v>13850</v>
      </c>
      <c r="G1313">
        <v>1</v>
      </c>
      <c r="H1313" t="s">
        <v>8278</v>
      </c>
      <c r="I1313">
        <v>1</v>
      </c>
      <c r="J1313" t="s">
        <v>13799</v>
      </c>
      <c r="K1313" t="s">
        <v>13852</v>
      </c>
      <c r="L1313">
        <v>270107</v>
      </c>
      <c r="M1313" t="s">
        <v>13588</v>
      </c>
      <c r="N1313">
        <v>270107006</v>
      </c>
      <c r="O1313" t="s">
        <v>13613</v>
      </c>
      <c r="P1313">
        <v>0</v>
      </c>
      <c r="Q1313">
        <v>5701.3491805871172</v>
      </c>
      <c r="R1313">
        <v>0</v>
      </c>
    </row>
    <row r="1314" spans="1:18" x14ac:dyDescent="0.25">
      <c r="A1314">
        <v>11</v>
      </c>
      <c r="B1314">
        <v>11202</v>
      </c>
      <c r="C1314" t="s">
        <v>10708</v>
      </c>
      <c r="D1314" t="s">
        <v>1772</v>
      </c>
      <c r="E1314">
        <v>1</v>
      </c>
      <c r="F1314" t="s">
        <v>13850</v>
      </c>
      <c r="G1314">
        <v>2</v>
      </c>
      <c r="H1314" t="s">
        <v>13768</v>
      </c>
      <c r="I1314">
        <v>1</v>
      </c>
      <c r="J1314" t="s">
        <v>13799</v>
      </c>
      <c r="K1314" t="s">
        <v>13853</v>
      </c>
      <c r="L1314">
        <v>270107</v>
      </c>
      <c r="M1314" t="s">
        <v>13588</v>
      </c>
      <c r="N1314">
        <v>270107006</v>
      </c>
      <c r="O1314" t="s">
        <v>13613</v>
      </c>
      <c r="P1314">
        <v>0</v>
      </c>
      <c r="Q1314">
        <v>66745.528669164749</v>
      </c>
      <c r="R1314">
        <v>0</v>
      </c>
    </row>
    <row r="1315" spans="1:18" x14ac:dyDescent="0.25">
      <c r="A1315">
        <v>11</v>
      </c>
      <c r="B1315">
        <v>11202</v>
      </c>
      <c r="C1315" t="s">
        <v>10708</v>
      </c>
      <c r="D1315" t="s">
        <v>1772</v>
      </c>
      <c r="E1315">
        <v>1</v>
      </c>
      <c r="F1315" t="s">
        <v>13850</v>
      </c>
      <c r="G1315">
        <v>2</v>
      </c>
      <c r="H1315" t="s">
        <v>13768</v>
      </c>
      <c r="I1315">
        <v>1</v>
      </c>
      <c r="J1315" t="s">
        <v>13799</v>
      </c>
      <c r="K1315" t="s">
        <v>13857</v>
      </c>
      <c r="L1315">
        <v>270107</v>
      </c>
      <c r="M1315" t="s">
        <v>13588</v>
      </c>
      <c r="N1315">
        <v>270107006</v>
      </c>
      <c r="O1315" t="s">
        <v>13613</v>
      </c>
      <c r="P1315">
        <v>0</v>
      </c>
      <c r="Q1315">
        <v>9016.0132069507417</v>
      </c>
      <c r="R1315">
        <v>0</v>
      </c>
    </row>
    <row r="1316" spans="1:18" x14ac:dyDescent="0.25">
      <c r="A1316">
        <v>11</v>
      </c>
      <c r="B1316">
        <v>11202</v>
      </c>
      <c r="C1316" t="s">
        <v>10708</v>
      </c>
      <c r="D1316" t="s">
        <v>1772</v>
      </c>
      <c r="E1316">
        <v>2</v>
      </c>
      <c r="F1316" t="s">
        <v>13854</v>
      </c>
      <c r="G1316">
        <v>1</v>
      </c>
      <c r="H1316" t="s">
        <v>8278</v>
      </c>
      <c r="I1316">
        <v>1</v>
      </c>
      <c r="J1316" t="s">
        <v>13799</v>
      </c>
      <c r="K1316" t="s">
        <v>13851</v>
      </c>
      <c r="L1316">
        <v>270107</v>
      </c>
      <c r="M1316" t="s">
        <v>13588</v>
      </c>
      <c r="N1316">
        <v>270107006</v>
      </c>
      <c r="O1316" t="s">
        <v>13613</v>
      </c>
      <c r="P1316">
        <v>0</v>
      </c>
      <c r="Q1316">
        <v>70060.192695528371</v>
      </c>
      <c r="R1316">
        <v>0</v>
      </c>
    </row>
    <row r="1317" spans="1:18" x14ac:dyDescent="0.25">
      <c r="A1317">
        <v>11</v>
      </c>
      <c r="B1317">
        <v>11202</v>
      </c>
      <c r="C1317" t="s">
        <v>10708</v>
      </c>
      <c r="D1317" t="s">
        <v>1772</v>
      </c>
      <c r="E1317">
        <v>2</v>
      </c>
      <c r="F1317" t="s">
        <v>13854</v>
      </c>
      <c r="G1317">
        <v>1</v>
      </c>
      <c r="H1317" t="s">
        <v>8278</v>
      </c>
      <c r="I1317">
        <v>1</v>
      </c>
      <c r="J1317" t="s">
        <v>13799</v>
      </c>
      <c r="K1317" t="s">
        <v>13852</v>
      </c>
      <c r="L1317">
        <v>270107</v>
      </c>
      <c r="M1317" t="s">
        <v>13588</v>
      </c>
      <c r="N1317">
        <v>270107006</v>
      </c>
      <c r="O1317" t="s">
        <v>13613</v>
      </c>
      <c r="P1317">
        <v>0</v>
      </c>
      <c r="Q1317">
        <v>5701.3491805871172</v>
      </c>
      <c r="R1317">
        <v>0</v>
      </c>
    </row>
    <row r="1318" spans="1:18" x14ac:dyDescent="0.25">
      <c r="A1318">
        <v>11</v>
      </c>
      <c r="B1318">
        <v>11202</v>
      </c>
      <c r="C1318" t="s">
        <v>10708</v>
      </c>
      <c r="D1318" t="s">
        <v>1772</v>
      </c>
      <c r="E1318">
        <v>3</v>
      </c>
      <c r="F1318" t="s">
        <v>13855</v>
      </c>
      <c r="G1318">
        <v>1</v>
      </c>
      <c r="H1318" t="s">
        <v>8278</v>
      </c>
      <c r="I1318">
        <v>1</v>
      </c>
      <c r="J1318" t="s">
        <v>13799</v>
      </c>
      <c r="K1318" t="s">
        <v>13851</v>
      </c>
      <c r="L1318">
        <v>270107</v>
      </c>
      <c r="M1318" t="s">
        <v>13588</v>
      </c>
      <c r="N1318">
        <v>270107006</v>
      </c>
      <c r="O1318" t="s">
        <v>13613</v>
      </c>
      <c r="P1318">
        <v>0</v>
      </c>
      <c r="Q1318">
        <v>70060.192695528371</v>
      </c>
      <c r="R1318">
        <v>0</v>
      </c>
    </row>
    <row r="1319" spans="1:18" x14ac:dyDescent="0.25">
      <c r="A1319">
        <v>11</v>
      </c>
      <c r="B1319">
        <v>11202</v>
      </c>
      <c r="C1319" t="s">
        <v>10708</v>
      </c>
      <c r="D1319" t="s">
        <v>1772</v>
      </c>
      <c r="E1319">
        <v>3</v>
      </c>
      <c r="F1319" t="s">
        <v>13855</v>
      </c>
      <c r="G1319">
        <v>1</v>
      </c>
      <c r="H1319" t="s">
        <v>8278</v>
      </c>
      <c r="I1319">
        <v>1</v>
      </c>
      <c r="J1319" t="s">
        <v>13799</v>
      </c>
      <c r="K1319" t="s">
        <v>13852</v>
      </c>
      <c r="L1319">
        <v>270107</v>
      </c>
      <c r="M1319" t="s">
        <v>13588</v>
      </c>
      <c r="N1319">
        <v>270107006</v>
      </c>
      <c r="O1319" t="s">
        <v>13613</v>
      </c>
      <c r="P1319">
        <v>0</v>
      </c>
      <c r="Q1319">
        <v>5701.3491805871172</v>
      </c>
      <c r="R1319">
        <v>0</v>
      </c>
    </row>
    <row r="1320" spans="1:18" x14ac:dyDescent="0.25">
      <c r="A1320">
        <v>11</v>
      </c>
      <c r="B1320">
        <v>11202</v>
      </c>
      <c r="C1320" t="s">
        <v>10708</v>
      </c>
      <c r="D1320" t="s">
        <v>1772</v>
      </c>
      <c r="E1320">
        <v>5</v>
      </c>
      <c r="F1320" t="s">
        <v>13856</v>
      </c>
      <c r="G1320">
        <v>2</v>
      </c>
      <c r="H1320" t="s">
        <v>13768</v>
      </c>
      <c r="I1320">
        <v>3</v>
      </c>
      <c r="J1320" t="s">
        <v>13804</v>
      </c>
      <c r="K1320" t="s">
        <v>13853</v>
      </c>
      <c r="L1320">
        <v>270107</v>
      </c>
      <c r="M1320" t="s">
        <v>13588</v>
      </c>
      <c r="N1320">
        <v>270107005</v>
      </c>
      <c r="O1320" t="s">
        <v>13608</v>
      </c>
      <c r="P1320">
        <v>0</v>
      </c>
      <c r="Q1320">
        <v>43191.950565674219</v>
      </c>
      <c r="R1320">
        <v>0</v>
      </c>
    </row>
    <row r="1321" spans="1:18" x14ac:dyDescent="0.25">
      <c r="A1321">
        <v>11</v>
      </c>
      <c r="B1321">
        <v>11202</v>
      </c>
      <c r="C1321" t="s">
        <v>10708</v>
      </c>
      <c r="D1321" t="s">
        <v>1772</v>
      </c>
      <c r="E1321">
        <v>5</v>
      </c>
      <c r="F1321" t="s">
        <v>13856</v>
      </c>
      <c r="G1321">
        <v>2</v>
      </c>
      <c r="H1321" t="s">
        <v>13768</v>
      </c>
      <c r="I1321">
        <v>3</v>
      </c>
      <c r="J1321" t="s">
        <v>13804</v>
      </c>
      <c r="K1321" t="s">
        <v>13857</v>
      </c>
      <c r="L1321">
        <v>270107</v>
      </c>
      <c r="M1321" t="s">
        <v>13588</v>
      </c>
      <c r="N1321">
        <v>270107005</v>
      </c>
      <c r="O1321" t="s">
        <v>13608</v>
      </c>
      <c r="P1321">
        <v>0</v>
      </c>
      <c r="Q1321">
        <v>3314.6640263636241</v>
      </c>
      <c r="R1321">
        <v>0</v>
      </c>
    </row>
    <row r="1322" spans="1:18" x14ac:dyDescent="0.25">
      <c r="A1322">
        <v>11</v>
      </c>
      <c r="B1322">
        <v>11203</v>
      </c>
      <c r="C1322" t="s">
        <v>10708</v>
      </c>
      <c r="D1322" t="s">
        <v>1775</v>
      </c>
      <c r="E1322">
        <v>1</v>
      </c>
      <c r="F1322" t="s">
        <v>13850</v>
      </c>
      <c r="G1322">
        <v>1</v>
      </c>
      <c r="H1322" t="s">
        <v>8278</v>
      </c>
      <c r="I1322">
        <v>1</v>
      </c>
      <c r="J1322" t="s">
        <v>13799</v>
      </c>
      <c r="K1322" t="s">
        <v>13851</v>
      </c>
      <c r="L1322">
        <v>270107</v>
      </c>
      <c r="M1322" t="s">
        <v>13588</v>
      </c>
      <c r="N1322">
        <v>270107006</v>
      </c>
      <c r="O1322" t="s">
        <v>13613</v>
      </c>
      <c r="P1322">
        <v>0</v>
      </c>
      <c r="Q1322">
        <v>100468.03323736403</v>
      </c>
      <c r="R1322">
        <v>0</v>
      </c>
    </row>
    <row r="1323" spans="1:18" x14ac:dyDescent="0.25">
      <c r="A1323">
        <v>11</v>
      </c>
      <c r="B1323">
        <v>11203</v>
      </c>
      <c r="C1323" t="s">
        <v>10708</v>
      </c>
      <c r="D1323" t="s">
        <v>1775</v>
      </c>
      <c r="E1323">
        <v>1</v>
      </c>
      <c r="F1323" t="s">
        <v>13850</v>
      </c>
      <c r="G1323">
        <v>2</v>
      </c>
      <c r="H1323" t="s">
        <v>13768</v>
      </c>
      <c r="I1323">
        <v>1</v>
      </c>
      <c r="J1323" t="s">
        <v>13799</v>
      </c>
      <c r="K1323" t="s">
        <v>13853</v>
      </c>
      <c r="L1323">
        <v>270107</v>
      </c>
      <c r="M1323" t="s">
        <v>13588</v>
      </c>
      <c r="N1323">
        <v>270107006</v>
      </c>
      <c r="O1323" t="s">
        <v>13613</v>
      </c>
      <c r="P1323">
        <v>0</v>
      </c>
      <c r="Q1323">
        <v>100468.03323736403</v>
      </c>
      <c r="R1323">
        <v>0</v>
      </c>
    </row>
    <row r="1324" spans="1:18" x14ac:dyDescent="0.25">
      <c r="A1324">
        <v>11</v>
      </c>
      <c r="B1324">
        <v>11203</v>
      </c>
      <c r="C1324" t="s">
        <v>10708</v>
      </c>
      <c r="D1324" t="s">
        <v>1775</v>
      </c>
      <c r="E1324">
        <v>2</v>
      </c>
      <c r="F1324" t="s">
        <v>13854</v>
      </c>
      <c r="G1324">
        <v>1</v>
      </c>
      <c r="H1324" t="s">
        <v>8278</v>
      </c>
      <c r="I1324">
        <v>1</v>
      </c>
      <c r="J1324" t="s">
        <v>13799</v>
      </c>
      <c r="K1324" t="s">
        <v>13851</v>
      </c>
      <c r="L1324">
        <v>270107</v>
      </c>
      <c r="M1324" t="s">
        <v>13588</v>
      </c>
      <c r="N1324">
        <v>270107006</v>
      </c>
      <c r="O1324" t="s">
        <v>13613</v>
      </c>
      <c r="P1324">
        <v>0</v>
      </c>
      <c r="Q1324">
        <v>100468.03323736403</v>
      </c>
      <c r="R1324">
        <v>0</v>
      </c>
    </row>
    <row r="1325" spans="1:18" x14ac:dyDescent="0.25">
      <c r="A1325">
        <v>11</v>
      </c>
      <c r="B1325">
        <v>11203</v>
      </c>
      <c r="C1325" t="s">
        <v>10708</v>
      </c>
      <c r="D1325" t="s">
        <v>1775</v>
      </c>
      <c r="E1325">
        <v>3</v>
      </c>
      <c r="F1325" t="s">
        <v>13855</v>
      </c>
      <c r="G1325">
        <v>1</v>
      </c>
      <c r="H1325" t="s">
        <v>8278</v>
      </c>
      <c r="I1325">
        <v>1</v>
      </c>
      <c r="J1325" t="s">
        <v>13799</v>
      </c>
      <c r="K1325" t="s">
        <v>13851</v>
      </c>
      <c r="L1325">
        <v>270107</v>
      </c>
      <c r="M1325" t="s">
        <v>13588</v>
      </c>
      <c r="N1325">
        <v>270107006</v>
      </c>
      <c r="O1325" t="s">
        <v>13613</v>
      </c>
      <c r="P1325">
        <v>0</v>
      </c>
      <c r="Q1325">
        <v>100468.03323736403</v>
      </c>
      <c r="R1325">
        <v>0</v>
      </c>
    </row>
    <row r="1326" spans="1:18" x14ac:dyDescent="0.25">
      <c r="A1326">
        <v>11</v>
      </c>
      <c r="B1326">
        <v>11203</v>
      </c>
      <c r="C1326" t="s">
        <v>10708</v>
      </c>
      <c r="D1326" t="s">
        <v>1775</v>
      </c>
      <c r="E1326">
        <v>5</v>
      </c>
      <c r="F1326" t="s">
        <v>13856</v>
      </c>
      <c r="G1326">
        <v>2</v>
      </c>
      <c r="H1326" t="s">
        <v>13768</v>
      </c>
      <c r="I1326">
        <v>3</v>
      </c>
      <c r="J1326" t="s">
        <v>13804</v>
      </c>
      <c r="K1326" t="s">
        <v>13853</v>
      </c>
      <c r="L1326">
        <v>270107</v>
      </c>
      <c r="M1326" t="s">
        <v>13588</v>
      </c>
      <c r="N1326">
        <v>270107005</v>
      </c>
      <c r="O1326" t="s">
        <v>13608</v>
      </c>
      <c r="P1326">
        <v>0</v>
      </c>
      <c r="Q1326">
        <v>52571.689562538144</v>
      </c>
      <c r="R1326">
        <v>0</v>
      </c>
    </row>
    <row r="1327" spans="1:18" x14ac:dyDescent="0.25">
      <c r="A1327">
        <v>11</v>
      </c>
      <c r="B1327">
        <v>11203</v>
      </c>
      <c r="C1327" t="s">
        <v>10708</v>
      </c>
      <c r="D1327" t="s">
        <v>1775</v>
      </c>
      <c r="E1327">
        <v>5</v>
      </c>
      <c r="F1327" t="s">
        <v>13856</v>
      </c>
      <c r="G1327">
        <v>2</v>
      </c>
      <c r="H1327" t="s">
        <v>13768</v>
      </c>
      <c r="I1327">
        <v>3</v>
      </c>
      <c r="J1327" t="s">
        <v>13804</v>
      </c>
      <c r="K1327" t="s">
        <v>13857</v>
      </c>
      <c r="L1327">
        <v>270107</v>
      </c>
      <c r="M1327" t="s">
        <v>13588</v>
      </c>
      <c r="N1327">
        <v>270107005</v>
      </c>
      <c r="O1327" t="s">
        <v>13608</v>
      </c>
      <c r="P1327">
        <v>0</v>
      </c>
      <c r="Q1327">
        <v>10473.383568303354</v>
      </c>
      <c r="R1327">
        <v>0</v>
      </c>
    </row>
    <row r="1328" spans="1:18" x14ac:dyDescent="0.25">
      <c r="A1328">
        <v>11</v>
      </c>
      <c r="B1328">
        <v>11301</v>
      </c>
      <c r="C1328" t="s">
        <v>10708</v>
      </c>
      <c r="D1328" t="s">
        <v>1778</v>
      </c>
      <c r="E1328">
        <v>1</v>
      </c>
      <c r="F1328" t="s">
        <v>13850</v>
      </c>
      <c r="G1328">
        <v>1</v>
      </c>
      <c r="H1328" t="s">
        <v>8278</v>
      </c>
      <c r="I1328">
        <v>1</v>
      </c>
      <c r="J1328" t="s">
        <v>13799</v>
      </c>
      <c r="K1328" t="s">
        <v>13851</v>
      </c>
      <c r="L1328">
        <v>270107</v>
      </c>
      <c r="M1328" t="s">
        <v>13588</v>
      </c>
      <c r="N1328">
        <v>270107006</v>
      </c>
      <c r="O1328" t="s">
        <v>13613</v>
      </c>
      <c r="P1328">
        <v>0</v>
      </c>
      <c r="Q1328">
        <v>39723.222843783798</v>
      </c>
      <c r="R1328">
        <v>0</v>
      </c>
    </row>
    <row r="1329" spans="1:18" x14ac:dyDescent="0.25">
      <c r="A1329">
        <v>11</v>
      </c>
      <c r="B1329">
        <v>11301</v>
      </c>
      <c r="C1329" t="s">
        <v>10708</v>
      </c>
      <c r="D1329" t="s">
        <v>1778</v>
      </c>
      <c r="E1329">
        <v>1</v>
      </c>
      <c r="F1329" t="s">
        <v>13850</v>
      </c>
      <c r="G1329">
        <v>1</v>
      </c>
      <c r="H1329" t="s">
        <v>8278</v>
      </c>
      <c r="I1329">
        <v>1</v>
      </c>
      <c r="J1329" t="s">
        <v>13799</v>
      </c>
      <c r="K1329" t="s">
        <v>13852</v>
      </c>
      <c r="L1329">
        <v>270107</v>
      </c>
      <c r="M1329" t="s">
        <v>13588</v>
      </c>
      <c r="N1329">
        <v>270107006</v>
      </c>
      <c r="O1329" t="s">
        <v>13613</v>
      </c>
      <c r="P1329">
        <v>0</v>
      </c>
      <c r="Q1329">
        <v>9090.0776200704404</v>
      </c>
      <c r="R1329">
        <v>0</v>
      </c>
    </row>
    <row r="1330" spans="1:18" x14ac:dyDescent="0.25">
      <c r="A1330">
        <v>11</v>
      </c>
      <c r="B1330">
        <v>11301</v>
      </c>
      <c r="C1330" t="s">
        <v>10708</v>
      </c>
      <c r="D1330" t="s">
        <v>1778</v>
      </c>
      <c r="E1330">
        <v>1</v>
      </c>
      <c r="F1330" t="s">
        <v>13850</v>
      </c>
      <c r="G1330">
        <v>2</v>
      </c>
      <c r="H1330" t="s">
        <v>13768</v>
      </c>
      <c r="I1330">
        <v>1</v>
      </c>
      <c r="J1330" t="s">
        <v>13799</v>
      </c>
      <c r="K1330" t="s">
        <v>13853</v>
      </c>
      <c r="L1330">
        <v>270107</v>
      </c>
      <c r="M1330" t="s">
        <v>13588</v>
      </c>
      <c r="N1330">
        <v>270107006</v>
      </c>
      <c r="O1330" t="s">
        <v>13613</v>
      </c>
      <c r="P1330">
        <v>0</v>
      </c>
      <c r="Q1330">
        <v>39723.222843783798</v>
      </c>
      <c r="R1330">
        <v>0</v>
      </c>
    </row>
    <row r="1331" spans="1:18" x14ac:dyDescent="0.25">
      <c r="A1331">
        <v>11</v>
      </c>
      <c r="B1331">
        <v>11301</v>
      </c>
      <c r="C1331" t="s">
        <v>10708</v>
      </c>
      <c r="D1331" t="s">
        <v>1778</v>
      </c>
      <c r="E1331">
        <v>1</v>
      </c>
      <c r="F1331" t="s">
        <v>13850</v>
      </c>
      <c r="G1331">
        <v>2</v>
      </c>
      <c r="H1331" t="s">
        <v>13768</v>
      </c>
      <c r="I1331">
        <v>1</v>
      </c>
      <c r="J1331" t="s">
        <v>13799</v>
      </c>
      <c r="K1331" t="s">
        <v>13857</v>
      </c>
      <c r="L1331">
        <v>270107</v>
      </c>
      <c r="M1331" t="s">
        <v>13588</v>
      </c>
      <c r="N1331">
        <v>270107006</v>
      </c>
      <c r="O1331" t="s">
        <v>13613</v>
      </c>
      <c r="P1331">
        <v>0</v>
      </c>
      <c r="Q1331">
        <v>9090.0776200704404</v>
      </c>
      <c r="R1331">
        <v>0</v>
      </c>
    </row>
    <row r="1332" spans="1:18" x14ac:dyDescent="0.25">
      <c r="A1332">
        <v>11</v>
      </c>
      <c r="B1332">
        <v>11301</v>
      </c>
      <c r="C1332" t="s">
        <v>10708</v>
      </c>
      <c r="D1332" t="s">
        <v>1778</v>
      </c>
      <c r="E1332">
        <v>2</v>
      </c>
      <c r="F1332" t="s">
        <v>13854</v>
      </c>
      <c r="G1332">
        <v>1</v>
      </c>
      <c r="H1332" t="s">
        <v>8278</v>
      </c>
      <c r="I1332">
        <v>1</v>
      </c>
      <c r="J1332" t="s">
        <v>13799</v>
      </c>
      <c r="K1332" t="s">
        <v>13851</v>
      </c>
      <c r="L1332">
        <v>270107</v>
      </c>
      <c r="M1332" t="s">
        <v>13588</v>
      </c>
      <c r="N1332">
        <v>270107006</v>
      </c>
      <c r="O1332" t="s">
        <v>13613</v>
      </c>
      <c r="P1332">
        <v>0</v>
      </c>
      <c r="Q1332">
        <v>48813.300463854241</v>
      </c>
      <c r="R1332">
        <v>0</v>
      </c>
    </row>
    <row r="1333" spans="1:18" x14ac:dyDescent="0.25">
      <c r="A1333">
        <v>11</v>
      </c>
      <c r="B1333">
        <v>11301</v>
      </c>
      <c r="C1333" t="s">
        <v>10708</v>
      </c>
      <c r="D1333" t="s">
        <v>1778</v>
      </c>
      <c r="E1333">
        <v>3</v>
      </c>
      <c r="F1333" t="s">
        <v>13855</v>
      </c>
      <c r="G1333">
        <v>1</v>
      </c>
      <c r="H1333" t="s">
        <v>8278</v>
      </c>
      <c r="I1333">
        <v>1</v>
      </c>
      <c r="J1333" t="s">
        <v>13799</v>
      </c>
      <c r="K1333" t="s">
        <v>13851</v>
      </c>
      <c r="L1333">
        <v>270107</v>
      </c>
      <c r="M1333" t="s">
        <v>13588</v>
      </c>
      <c r="N1333">
        <v>270107006</v>
      </c>
      <c r="O1333" t="s">
        <v>13613</v>
      </c>
      <c r="P1333">
        <v>0</v>
      </c>
      <c r="Q1333">
        <v>39723.222843783798</v>
      </c>
      <c r="R1333">
        <v>0</v>
      </c>
    </row>
    <row r="1334" spans="1:18" x14ac:dyDescent="0.25">
      <c r="A1334">
        <v>11</v>
      </c>
      <c r="B1334">
        <v>11301</v>
      </c>
      <c r="C1334" t="s">
        <v>10708</v>
      </c>
      <c r="D1334" t="s">
        <v>1778</v>
      </c>
      <c r="E1334">
        <v>3</v>
      </c>
      <c r="F1334" t="s">
        <v>13855</v>
      </c>
      <c r="G1334">
        <v>1</v>
      </c>
      <c r="H1334" t="s">
        <v>8278</v>
      </c>
      <c r="I1334">
        <v>1</v>
      </c>
      <c r="J1334" t="s">
        <v>13799</v>
      </c>
      <c r="K1334" t="s">
        <v>13852</v>
      </c>
      <c r="L1334">
        <v>270107</v>
      </c>
      <c r="M1334" t="s">
        <v>13588</v>
      </c>
      <c r="N1334">
        <v>270107006</v>
      </c>
      <c r="O1334" t="s">
        <v>13613</v>
      </c>
      <c r="P1334">
        <v>0</v>
      </c>
      <c r="Q1334">
        <v>9090.0776200704404</v>
      </c>
      <c r="R1334">
        <v>0</v>
      </c>
    </row>
    <row r="1335" spans="1:18" x14ac:dyDescent="0.25">
      <c r="A1335">
        <v>11</v>
      </c>
      <c r="B1335">
        <v>11301</v>
      </c>
      <c r="C1335" t="s">
        <v>10708</v>
      </c>
      <c r="D1335" t="s">
        <v>1778</v>
      </c>
      <c r="E1335">
        <v>5</v>
      </c>
      <c r="F1335" t="s">
        <v>13856</v>
      </c>
      <c r="G1335">
        <v>2</v>
      </c>
      <c r="H1335" t="s">
        <v>13768</v>
      </c>
      <c r="I1335">
        <v>3</v>
      </c>
      <c r="J1335" t="s">
        <v>13804</v>
      </c>
      <c r="K1335" t="s">
        <v>13853</v>
      </c>
      <c r="L1335">
        <v>270107</v>
      </c>
      <c r="M1335" t="s">
        <v>13588</v>
      </c>
      <c r="N1335">
        <v>270107005</v>
      </c>
      <c r="O1335" t="s">
        <v>13608</v>
      </c>
      <c r="P1335">
        <v>0</v>
      </c>
      <c r="Q1335">
        <v>24009.912254313022</v>
      </c>
      <c r="R1335">
        <v>0</v>
      </c>
    </row>
    <row r="1336" spans="1:18" x14ac:dyDescent="0.25">
      <c r="A1336">
        <v>11</v>
      </c>
      <c r="B1336">
        <v>11401</v>
      </c>
      <c r="C1336" t="s">
        <v>10708</v>
      </c>
      <c r="D1336" t="s">
        <v>1787</v>
      </c>
      <c r="E1336">
        <v>1</v>
      </c>
      <c r="F1336" t="s">
        <v>13850</v>
      </c>
      <c r="G1336">
        <v>1</v>
      </c>
      <c r="H1336" t="s">
        <v>8278</v>
      </c>
      <c r="I1336">
        <v>1</v>
      </c>
      <c r="J1336" t="s">
        <v>13799</v>
      </c>
      <c r="K1336" t="s">
        <v>13851</v>
      </c>
      <c r="L1336">
        <v>270107</v>
      </c>
      <c r="M1336" t="s">
        <v>13588</v>
      </c>
      <c r="N1336">
        <v>270107006</v>
      </c>
      <c r="O1336" t="s">
        <v>13613</v>
      </c>
      <c r="P1336">
        <v>0</v>
      </c>
      <c r="Q1336">
        <v>43878.931773870063</v>
      </c>
      <c r="R1336">
        <v>0</v>
      </c>
    </row>
    <row r="1337" spans="1:18" x14ac:dyDescent="0.25">
      <c r="A1337">
        <v>11</v>
      </c>
      <c r="B1337">
        <v>11401</v>
      </c>
      <c r="C1337" t="s">
        <v>10708</v>
      </c>
      <c r="D1337" t="s">
        <v>1787</v>
      </c>
      <c r="E1337">
        <v>1</v>
      </c>
      <c r="F1337" t="s">
        <v>13850</v>
      </c>
      <c r="G1337">
        <v>2</v>
      </c>
      <c r="H1337" t="s">
        <v>13768</v>
      </c>
      <c r="I1337">
        <v>1</v>
      </c>
      <c r="J1337" t="s">
        <v>13799</v>
      </c>
      <c r="K1337" t="s">
        <v>13853</v>
      </c>
      <c r="L1337">
        <v>270107</v>
      </c>
      <c r="M1337" t="s">
        <v>13588</v>
      </c>
      <c r="N1337">
        <v>270107006</v>
      </c>
      <c r="O1337" t="s">
        <v>13613</v>
      </c>
      <c r="P1337">
        <v>0</v>
      </c>
      <c r="Q1337">
        <v>38358.121273993143</v>
      </c>
      <c r="R1337">
        <v>0</v>
      </c>
    </row>
    <row r="1338" spans="1:18" x14ac:dyDescent="0.25">
      <c r="A1338">
        <v>11</v>
      </c>
      <c r="B1338">
        <v>11401</v>
      </c>
      <c r="C1338" t="s">
        <v>10708</v>
      </c>
      <c r="D1338" t="s">
        <v>1787</v>
      </c>
      <c r="E1338">
        <v>1</v>
      </c>
      <c r="F1338" t="s">
        <v>13850</v>
      </c>
      <c r="G1338">
        <v>2</v>
      </c>
      <c r="H1338" t="s">
        <v>13768</v>
      </c>
      <c r="I1338">
        <v>1</v>
      </c>
      <c r="J1338" t="s">
        <v>13799</v>
      </c>
      <c r="K1338" t="s">
        <v>13857</v>
      </c>
      <c r="L1338">
        <v>270107</v>
      </c>
      <c r="M1338" t="s">
        <v>13588</v>
      </c>
      <c r="N1338">
        <v>270107006</v>
      </c>
      <c r="O1338" t="s">
        <v>13613</v>
      </c>
      <c r="P1338">
        <v>0</v>
      </c>
      <c r="Q1338">
        <v>5520.8104998769277</v>
      </c>
      <c r="R1338">
        <v>0</v>
      </c>
    </row>
    <row r="1339" spans="1:18" x14ac:dyDescent="0.25">
      <c r="A1339">
        <v>11</v>
      </c>
      <c r="B1339">
        <v>11401</v>
      </c>
      <c r="C1339" t="s">
        <v>10708</v>
      </c>
      <c r="D1339" t="s">
        <v>1787</v>
      </c>
      <c r="E1339">
        <v>2</v>
      </c>
      <c r="F1339" t="s">
        <v>13854</v>
      </c>
      <c r="G1339">
        <v>1</v>
      </c>
      <c r="H1339" t="s">
        <v>8278</v>
      </c>
      <c r="I1339">
        <v>1</v>
      </c>
      <c r="J1339" t="s">
        <v>13799</v>
      </c>
      <c r="K1339" t="s">
        <v>13851</v>
      </c>
      <c r="L1339">
        <v>270107</v>
      </c>
      <c r="M1339" t="s">
        <v>13588</v>
      </c>
      <c r="N1339">
        <v>270107006</v>
      </c>
      <c r="O1339" t="s">
        <v>13613</v>
      </c>
      <c r="P1339">
        <v>0</v>
      </c>
      <c r="Q1339">
        <v>43878.931773870063</v>
      </c>
      <c r="R1339">
        <v>0</v>
      </c>
    </row>
    <row r="1340" spans="1:18" x14ac:dyDescent="0.25">
      <c r="A1340">
        <v>11</v>
      </c>
      <c r="B1340">
        <v>11401</v>
      </c>
      <c r="C1340" t="s">
        <v>10708</v>
      </c>
      <c r="D1340" t="s">
        <v>1787</v>
      </c>
      <c r="E1340">
        <v>3</v>
      </c>
      <c r="F1340" t="s">
        <v>13855</v>
      </c>
      <c r="G1340">
        <v>1</v>
      </c>
      <c r="H1340" t="s">
        <v>8278</v>
      </c>
      <c r="I1340">
        <v>1</v>
      </c>
      <c r="J1340" t="s">
        <v>13799</v>
      </c>
      <c r="K1340" t="s">
        <v>13851</v>
      </c>
      <c r="L1340">
        <v>270107</v>
      </c>
      <c r="M1340" t="s">
        <v>13588</v>
      </c>
      <c r="N1340">
        <v>270107006</v>
      </c>
      <c r="O1340" t="s">
        <v>13613</v>
      </c>
      <c r="P1340">
        <v>0</v>
      </c>
      <c r="Q1340">
        <v>43878.931773870063</v>
      </c>
      <c r="R1340">
        <v>0</v>
      </c>
    </row>
    <row r="1341" spans="1:18" x14ac:dyDescent="0.25">
      <c r="A1341">
        <v>11</v>
      </c>
      <c r="B1341">
        <v>11401</v>
      </c>
      <c r="C1341" t="s">
        <v>10708</v>
      </c>
      <c r="D1341" t="s">
        <v>1787</v>
      </c>
      <c r="E1341">
        <v>5</v>
      </c>
      <c r="F1341" t="s">
        <v>13856</v>
      </c>
      <c r="G1341">
        <v>2</v>
      </c>
      <c r="H1341" t="s">
        <v>13768</v>
      </c>
      <c r="I1341">
        <v>3</v>
      </c>
      <c r="J1341" t="s">
        <v>13804</v>
      </c>
      <c r="K1341" t="s">
        <v>13853</v>
      </c>
      <c r="L1341">
        <v>270107</v>
      </c>
      <c r="M1341" t="s">
        <v>13588</v>
      </c>
      <c r="N1341">
        <v>270107005</v>
      </c>
      <c r="O1341" t="s">
        <v>13608</v>
      </c>
      <c r="P1341">
        <v>0</v>
      </c>
      <c r="Q1341">
        <v>25316.076980046142</v>
      </c>
      <c r="R1341">
        <v>0</v>
      </c>
    </row>
    <row r="1342" spans="1:18" x14ac:dyDescent="0.25">
      <c r="A1342">
        <v>12</v>
      </c>
      <c r="B1342">
        <v>12101</v>
      </c>
      <c r="C1342" t="s">
        <v>13773</v>
      </c>
      <c r="D1342" t="s">
        <v>1793</v>
      </c>
      <c r="E1342">
        <v>1</v>
      </c>
      <c r="F1342" t="s">
        <v>13850</v>
      </c>
      <c r="G1342">
        <v>1</v>
      </c>
      <c r="H1342" t="s">
        <v>8278</v>
      </c>
      <c r="I1342">
        <v>1</v>
      </c>
      <c r="J1342" t="s">
        <v>13799</v>
      </c>
      <c r="K1342" t="s">
        <v>13851</v>
      </c>
      <c r="L1342">
        <v>270107</v>
      </c>
      <c r="M1342" t="s">
        <v>13588</v>
      </c>
      <c r="N1342">
        <v>270107006</v>
      </c>
      <c r="O1342" t="s">
        <v>13613</v>
      </c>
      <c r="P1342">
        <v>58271.246174297463</v>
      </c>
      <c r="Q1342">
        <v>66021.673350983256</v>
      </c>
      <c r="R1342">
        <v>59109.803616970516</v>
      </c>
    </row>
    <row r="1343" spans="1:18" x14ac:dyDescent="0.25">
      <c r="A1343">
        <v>12</v>
      </c>
      <c r="B1343">
        <v>12101</v>
      </c>
      <c r="C1343" t="s">
        <v>13773</v>
      </c>
      <c r="D1343" t="s">
        <v>1793</v>
      </c>
      <c r="E1343">
        <v>1</v>
      </c>
      <c r="F1343" t="s">
        <v>13850</v>
      </c>
      <c r="G1343">
        <v>1</v>
      </c>
      <c r="H1343" t="s">
        <v>8278</v>
      </c>
      <c r="I1343">
        <v>1</v>
      </c>
      <c r="J1343" t="s">
        <v>13799</v>
      </c>
      <c r="K1343" t="s">
        <v>13852</v>
      </c>
      <c r="L1343">
        <v>270107</v>
      </c>
      <c r="M1343" t="s">
        <v>13588</v>
      </c>
      <c r="N1343">
        <v>270107006</v>
      </c>
      <c r="O1343" t="s">
        <v>13613</v>
      </c>
      <c r="P1343">
        <v>2187.219834915139</v>
      </c>
      <c r="Q1343">
        <v>1513.3978044824819</v>
      </c>
      <c r="R1343">
        <v>1290.1862800109511</v>
      </c>
    </row>
    <row r="1344" spans="1:18" x14ac:dyDescent="0.25">
      <c r="A1344">
        <v>12</v>
      </c>
      <c r="B1344">
        <v>12101</v>
      </c>
      <c r="C1344" t="s">
        <v>13773</v>
      </c>
      <c r="D1344" t="s">
        <v>1793</v>
      </c>
      <c r="E1344">
        <v>1</v>
      </c>
      <c r="F1344" t="s">
        <v>13850</v>
      </c>
      <c r="G1344">
        <v>2</v>
      </c>
      <c r="H1344" t="s">
        <v>13768</v>
      </c>
      <c r="I1344">
        <v>1</v>
      </c>
      <c r="J1344" t="s">
        <v>13799</v>
      </c>
      <c r="K1344" t="s">
        <v>13853</v>
      </c>
      <c r="L1344">
        <v>270107</v>
      </c>
      <c r="M1344" t="s">
        <v>13588</v>
      </c>
      <c r="N1344">
        <v>270107006</v>
      </c>
      <c r="O1344" t="s">
        <v>13613</v>
      </c>
      <c r="P1344">
        <v>53783.967601323151</v>
      </c>
      <c r="Q1344">
        <v>63218.004513563028</v>
      </c>
      <c r="R1344">
        <v>53485.323266707179</v>
      </c>
    </row>
    <row r="1345" spans="1:18" x14ac:dyDescent="0.25">
      <c r="A1345">
        <v>12</v>
      </c>
      <c r="B1345">
        <v>12101</v>
      </c>
      <c r="C1345" t="s">
        <v>13773</v>
      </c>
      <c r="D1345" t="s">
        <v>1793</v>
      </c>
      <c r="E1345">
        <v>1</v>
      </c>
      <c r="F1345" t="s">
        <v>13850</v>
      </c>
      <c r="G1345">
        <v>2</v>
      </c>
      <c r="H1345" t="s">
        <v>13768</v>
      </c>
      <c r="I1345">
        <v>1</v>
      </c>
      <c r="J1345" t="s">
        <v>13799</v>
      </c>
      <c r="K1345" t="s">
        <v>13857</v>
      </c>
      <c r="L1345">
        <v>270107</v>
      </c>
      <c r="M1345" t="s">
        <v>13588</v>
      </c>
      <c r="N1345">
        <v>270107006</v>
      </c>
      <c r="O1345" t="s">
        <v>13613</v>
      </c>
      <c r="P1345">
        <v>6781.1543574365478</v>
      </c>
      <c r="Q1345">
        <v>4317.0666419027184</v>
      </c>
      <c r="R1345">
        <v>6710.5670875711949</v>
      </c>
    </row>
    <row r="1346" spans="1:18" x14ac:dyDescent="0.25">
      <c r="A1346">
        <v>12</v>
      </c>
      <c r="B1346">
        <v>12101</v>
      </c>
      <c r="C1346" t="s">
        <v>13773</v>
      </c>
      <c r="D1346" t="s">
        <v>1793</v>
      </c>
      <c r="E1346">
        <v>2</v>
      </c>
      <c r="F1346" t="s">
        <v>13854</v>
      </c>
      <c r="G1346">
        <v>1</v>
      </c>
      <c r="H1346" t="s">
        <v>8278</v>
      </c>
      <c r="I1346">
        <v>1</v>
      </c>
      <c r="J1346" t="s">
        <v>13799</v>
      </c>
      <c r="K1346" t="s">
        <v>13851</v>
      </c>
      <c r="L1346">
        <v>270107</v>
      </c>
      <c r="M1346" t="s">
        <v>13588</v>
      </c>
      <c r="N1346">
        <v>270107006</v>
      </c>
      <c r="O1346" t="s">
        <v>13613</v>
      </c>
      <c r="P1346">
        <v>59275.976133799115</v>
      </c>
      <c r="Q1346">
        <v>66384.162460824722</v>
      </c>
      <c r="R1346">
        <v>60111.475447540273</v>
      </c>
    </row>
    <row r="1347" spans="1:18" x14ac:dyDescent="0.25">
      <c r="A1347">
        <v>12</v>
      </c>
      <c r="B1347">
        <v>12101</v>
      </c>
      <c r="C1347" t="s">
        <v>13773</v>
      </c>
      <c r="D1347" t="s">
        <v>1793</v>
      </c>
      <c r="E1347">
        <v>2</v>
      </c>
      <c r="F1347" t="s">
        <v>13854</v>
      </c>
      <c r="G1347">
        <v>1</v>
      </c>
      <c r="H1347" t="s">
        <v>8278</v>
      </c>
      <c r="I1347">
        <v>1</v>
      </c>
      <c r="J1347" t="s">
        <v>13799</v>
      </c>
      <c r="K1347" t="s">
        <v>13852</v>
      </c>
      <c r="L1347">
        <v>270107</v>
      </c>
      <c r="M1347" t="s">
        <v>13588</v>
      </c>
      <c r="N1347">
        <v>270107006</v>
      </c>
      <c r="O1347" t="s">
        <v>13613</v>
      </c>
      <c r="P1347">
        <v>1182.4898754134849</v>
      </c>
      <c r="Q1347">
        <v>1150.9086946410116</v>
      </c>
      <c r="R1347">
        <v>288.51444944118703</v>
      </c>
    </row>
    <row r="1348" spans="1:18" x14ac:dyDescent="0.25">
      <c r="A1348">
        <v>12</v>
      </c>
      <c r="B1348">
        <v>12101</v>
      </c>
      <c r="C1348" t="s">
        <v>13773</v>
      </c>
      <c r="D1348" t="s">
        <v>1793</v>
      </c>
      <c r="E1348">
        <v>3</v>
      </c>
      <c r="F1348" t="s">
        <v>13855</v>
      </c>
      <c r="G1348">
        <v>1</v>
      </c>
      <c r="H1348" t="s">
        <v>8278</v>
      </c>
      <c r="I1348">
        <v>1</v>
      </c>
      <c r="J1348" t="s">
        <v>13799</v>
      </c>
      <c r="K1348" t="s">
        <v>13851</v>
      </c>
      <c r="L1348">
        <v>270107</v>
      </c>
      <c r="M1348" t="s">
        <v>13588</v>
      </c>
      <c r="N1348">
        <v>270107006</v>
      </c>
      <c r="O1348" t="s">
        <v>13613</v>
      </c>
      <c r="P1348">
        <v>58407.271153429996</v>
      </c>
      <c r="Q1348">
        <v>66810.092935782799</v>
      </c>
      <c r="R1348">
        <v>59109.803616970516</v>
      </c>
    </row>
    <row r="1349" spans="1:18" x14ac:dyDescent="0.25">
      <c r="A1349">
        <v>12</v>
      </c>
      <c r="B1349">
        <v>12101</v>
      </c>
      <c r="C1349" t="s">
        <v>13773</v>
      </c>
      <c r="D1349" t="s">
        <v>1793</v>
      </c>
      <c r="E1349">
        <v>3</v>
      </c>
      <c r="F1349" t="s">
        <v>13855</v>
      </c>
      <c r="G1349">
        <v>1</v>
      </c>
      <c r="H1349" t="s">
        <v>8278</v>
      </c>
      <c r="I1349">
        <v>1</v>
      </c>
      <c r="J1349" t="s">
        <v>13799</v>
      </c>
      <c r="K1349" t="s">
        <v>13852</v>
      </c>
      <c r="L1349">
        <v>270107</v>
      </c>
      <c r="M1349" t="s">
        <v>13588</v>
      </c>
      <c r="N1349">
        <v>270107006</v>
      </c>
      <c r="O1349" t="s">
        <v>13613</v>
      </c>
      <c r="P1349">
        <v>2051.1948557826072</v>
      </c>
      <c r="Q1349">
        <v>724.97821968294113</v>
      </c>
      <c r="R1349">
        <v>1290.1862800109511</v>
      </c>
    </row>
    <row r="1350" spans="1:18" x14ac:dyDescent="0.25">
      <c r="A1350">
        <v>12</v>
      </c>
      <c r="B1350">
        <v>12101</v>
      </c>
      <c r="C1350" t="s">
        <v>13773</v>
      </c>
      <c r="D1350" t="s">
        <v>1793</v>
      </c>
      <c r="E1350">
        <v>5</v>
      </c>
      <c r="F1350" t="s">
        <v>13856</v>
      </c>
      <c r="G1350">
        <v>2</v>
      </c>
      <c r="H1350" t="s">
        <v>13768</v>
      </c>
      <c r="I1350">
        <v>3</v>
      </c>
      <c r="J1350" t="s">
        <v>13804</v>
      </c>
      <c r="K1350" t="s">
        <v>13853</v>
      </c>
      <c r="L1350">
        <v>270107</v>
      </c>
      <c r="M1350" t="s">
        <v>13588</v>
      </c>
      <c r="N1350">
        <v>270107005</v>
      </c>
      <c r="O1350" t="s">
        <v>13608</v>
      </c>
      <c r="P1350">
        <v>44466.256530744737</v>
      </c>
      <c r="Q1350">
        <v>45729.269961913051</v>
      </c>
      <c r="R1350">
        <v>55660.84594220866</v>
      </c>
    </row>
    <row r="1351" spans="1:18" x14ac:dyDescent="0.25">
      <c r="A1351">
        <v>12</v>
      </c>
      <c r="B1351">
        <v>12101</v>
      </c>
      <c r="C1351" t="s">
        <v>13773</v>
      </c>
      <c r="D1351" t="s">
        <v>1793</v>
      </c>
      <c r="E1351">
        <v>5</v>
      </c>
      <c r="F1351" t="s">
        <v>13856</v>
      </c>
      <c r="G1351">
        <v>2</v>
      </c>
      <c r="H1351" t="s">
        <v>13768</v>
      </c>
      <c r="I1351">
        <v>3</v>
      </c>
      <c r="J1351" t="s">
        <v>13804</v>
      </c>
      <c r="K1351" t="s">
        <v>13857</v>
      </c>
      <c r="L1351">
        <v>270107</v>
      </c>
      <c r="M1351" t="s">
        <v>13588</v>
      </c>
      <c r="N1351">
        <v>270107005</v>
      </c>
      <c r="O1351" t="s">
        <v>13608</v>
      </c>
      <c r="P1351">
        <v>890.3453179583887</v>
      </c>
      <c r="Q1351">
        <v>1354.757380425475</v>
      </c>
      <c r="R1351">
        <v>4330.944869366529</v>
      </c>
    </row>
    <row r="1352" spans="1:18" x14ac:dyDescent="0.25">
      <c r="A1352">
        <v>12</v>
      </c>
      <c r="B1352">
        <v>12301</v>
      </c>
      <c r="C1352" t="s">
        <v>13773</v>
      </c>
      <c r="D1352" t="s">
        <v>1810</v>
      </c>
      <c r="E1352">
        <v>1</v>
      </c>
      <c r="F1352" t="s">
        <v>13850</v>
      </c>
      <c r="G1352">
        <v>1</v>
      </c>
      <c r="H1352" t="s">
        <v>8278</v>
      </c>
      <c r="I1352">
        <v>1</v>
      </c>
      <c r="J1352" t="s">
        <v>13799</v>
      </c>
      <c r="K1352" t="s">
        <v>13851</v>
      </c>
      <c r="L1352">
        <v>270107</v>
      </c>
      <c r="M1352" t="s">
        <v>13588</v>
      </c>
      <c r="N1352">
        <v>270107006</v>
      </c>
      <c r="O1352" t="s">
        <v>13613</v>
      </c>
      <c r="P1352">
        <v>0</v>
      </c>
      <c r="Q1352">
        <v>58569.209579001414</v>
      </c>
      <c r="R1352">
        <v>0</v>
      </c>
    </row>
    <row r="1353" spans="1:18" x14ac:dyDescent="0.25">
      <c r="A1353">
        <v>12</v>
      </c>
      <c r="B1353">
        <v>12301</v>
      </c>
      <c r="C1353" t="s">
        <v>13773</v>
      </c>
      <c r="D1353" t="s">
        <v>1810</v>
      </c>
      <c r="E1353">
        <v>1</v>
      </c>
      <c r="F1353" t="s">
        <v>13850</v>
      </c>
      <c r="G1353">
        <v>2</v>
      </c>
      <c r="H1353" t="s">
        <v>13768</v>
      </c>
      <c r="I1353">
        <v>1</v>
      </c>
      <c r="J1353" t="s">
        <v>13799</v>
      </c>
      <c r="K1353" t="s">
        <v>13853</v>
      </c>
      <c r="L1353">
        <v>270107</v>
      </c>
      <c r="M1353" t="s">
        <v>13588</v>
      </c>
      <c r="N1353">
        <v>270107006</v>
      </c>
      <c r="O1353" t="s">
        <v>13613</v>
      </c>
      <c r="P1353">
        <v>0</v>
      </c>
      <c r="Q1353">
        <v>58569.209579001414</v>
      </c>
      <c r="R1353">
        <v>0</v>
      </c>
    </row>
    <row r="1354" spans="1:18" x14ac:dyDescent="0.25">
      <c r="A1354">
        <v>12</v>
      </c>
      <c r="B1354">
        <v>12301</v>
      </c>
      <c r="C1354" t="s">
        <v>13773</v>
      </c>
      <c r="D1354" t="s">
        <v>1810</v>
      </c>
      <c r="E1354">
        <v>2</v>
      </c>
      <c r="F1354" t="s">
        <v>13854</v>
      </c>
      <c r="G1354">
        <v>1</v>
      </c>
      <c r="H1354" t="s">
        <v>8278</v>
      </c>
      <c r="I1354">
        <v>1</v>
      </c>
      <c r="J1354" t="s">
        <v>13799</v>
      </c>
      <c r="K1354" t="s">
        <v>13851</v>
      </c>
      <c r="L1354">
        <v>270107</v>
      </c>
      <c r="M1354" t="s">
        <v>13588</v>
      </c>
      <c r="N1354">
        <v>270107006</v>
      </c>
      <c r="O1354" t="s">
        <v>13613</v>
      </c>
      <c r="P1354">
        <v>0</v>
      </c>
      <c r="Q1354">
        <v>58569.209579001414</v>
      </c>
      <c r="R1354">
        <v>0</v>
      </c>
    </row>
    <row r="1355" spans="1:18" x14ac:dyDescent="0.25">
      <c r="A1355">
        <v>12</v>
      </c>
      <c r="B1355">
        <v>12301</v>
      </c>
      <c r="C1355" t="s">
        <v>13773</v>
      </c>
      <c r="D1355" t="s">
        <v>1810</v>
      </c>
      <c r="E1355">
        <v>3</v>
      </c>
      <c r="F1355" t="s">
        <v>13855</v>
      </c>
      <c r="G1355">
        <v>1</v>
      </c>
      <c r="H1355" t="s">
        <v>8278</v>
      </c>
      <c r="I1355">
        <v>1</v>
      </c>
      <c r="J1355" t="s">
        <v>13799</v>
      </c>
      <c r="K1355" t="s">
        <v>13851</v>
      </c>
      <c r="L1355">
        <v>270107</v>
      </c>
      <c r="M1355" t="s">
        <v>13588</v>
      </c>
      <c r="N1355">
        <v>270107006</v>
      </c>
      <c r="O1355" t="s">
        <v>13613</v>
      </c>
      <c r="P1355">
        <v>0</v>
      </c>
      <c r="Q1355">
        <v>58569.209579001414</v>
      </c>
      <c r="R1355">
        <v>0</v>
      </c>
    </row>
    <row r="1356" spans="1:18" x14ac:dyDescent="0.25">
      <c r="A1356">
        <v>12</v>
      </c>
      <c r="B1356">
        <v>12301</v>
      </c>
      <c r="C1356" t="s">
        <v>13773</v>
      </c>
      <c r="D1356" t="s">
        <v>1810</v>
      </c>
      <c r="E1356">
        <v>5</v>
      </c>
      <c r="F1356" t="s">
        <v>13856</v>
      </c>
      <c r="G1356">
        <v>2</v>
      </c>
      <c r="H1356" t="s">
        <v>13768</v>
      </c>
      <c r="I1356">
        <v>3</v>
      </c>
      <c r="J1356" t="s">
        <v>13804</v>
      </c>
      <c r="K1356" t="s">
        <v>13853</v>
      </c>
      <c r="L1356">
        <v>270107</v>
      </c>
      <c r="M1356" t="s">
        <v>13588</v>
      </c>
      <c r="N1356">
        <v>270107005</v>
      </c>
      <c r="O1356" t="s">
        <v>13608</v>
      </c>
      <c r="P1356">
        <v>0</v>
      </c>
      <c r="Q1356">
        <v>48241.804728952753</v>
      </c>
      <c r="R1356">
        <v>0</v>
      </c>
    </row>
    <row r="1357" spans="1:18" x14ac:dyDescent="0.25">
      <c r="A1357">
        <v>12</v>
      </c>
      <c r="B1357">
        <v>12401</v>
      </c>
      <c r="C1357" t="s">
        <v>13773</v>
      </c>
      <c r="D1357" t="s">
        <v>1819</v>
      </c>
      <c r="E1357">
        <v>1</v>
      </c>
      <c r="F1357" t="s">
        <v>13850</v>
      </c>
      <c r="G1357">
        <v>1</v>
      </c>
      <c r="H1357" t="s">
        <v>8278</v>
      </c>
      <c r="I1357">
        <v>1</v>
      </c>
      <c r="J1357" t="s">
        <v>13799</v>
      </c>
      <c r="K1357" t="s">
        <v>13851</v>
      </c>
      <c r="L1357">
        <v>270107</v>
      </c>
      <c r="M1357" t="s">
        <v>13588</v>
      </c>
      <c r="N1357">
        <v>270107006</v>
      </c>
      <c r="O1357" t="s">
        <v>13613</v>
      </c>
      <c r="P1357">
        <v>0</v>
      </c>
      <c r="Q1357">
        <v>49168.538258586101</v>
      </c>
      <c r="R1357">
        <v>85582.021440774537</v>
      </c>
    </row>
    <row r="1358" spans="1:18" x14ac:dyDescent="0.25">
      <c r="A1358">
        <v>12</v>
      </c>
      <c r="B1358">
        <v>12401</v>
      </c>
      <c r="C1358" t="s">
        <v>13773</v>
      </c>
      <c r="D1358" t="s">
        <v>1819</v>
      </c>
      <c r="E1358">
        <v>1</v>
      </c>
      <c r="F1358" t="s">
        <v>13850</v>
      </c>
      <c r="G1358">
        <v>1</v>
      </c>
      <c r="H1358" t="s">
        <v>8278</v>
      </c>
      <c r="I1358">
        <v>1</v>
      </c>
      <c r="J1358" t="s">
        <v>13799</v>
      </c>
      <c r="K1358" t="s">
        <v>13852</v>
      </c>
      <c r="L1358">
        <v>270107</v>
      </c>
      <c r="M1358" t="s">
        <v>13588</v>
      </c>
      <c r="N1358">
        <v>270107006</v>
      </c>
      <c r="O1358" t="s">
        <v>13613</v>
      </c>
      <c r="P1358">
        <v>0</v>
      </c>
      <c r="Q1358">
        <v>1193.8958707360862</v>
      </c>
      <c r="R1358">
        <v>4927.086641908345</v>
      </c>
    </row>
    <row r="1359" spans="1:18" x14ac:dyDescent="0.25">
      <c r="A1359">
        <v>12</v>
      </c>
      <c r="B1359">
        <v>12401</v>
      </c>
      <c r="C1359" t="s">
        <v>13773</v>
      </c>
      <c r="D1359" t="s">
        <v>1819</v>
      </c>
      <c r="E1359">
        <v>1</v>
      </c>
      <c r="F1359" t="s">
        <v>13850</v>
      </c>
      <c r="G1359">
        <v>2</v>
      </c>
      <c r="H1359" t="s">
        <v>13768</v>
      </c>
      <c r="I1359">
        <v>1</v>
      </c>
      <c r="J1359" t="s">
        <v>13799</v>
      </c>
      <c r="K1359" t="s">
        <v>13853</v>
      </c>
      <c r="L1359">
        <v>270107</v>
      </c>
      <c r="M1359" t="s">
        <v>13588</v>
      </c>
      <c r="N1359">
        <v>270107006</v>
      </c>
      <c r="O1359" t="s">
        <v>13613</v>
      </c>
      <c r="P1359">
        <v>0</v>
      </c>
      <c r="Q1359">
        <v>41441.779915036685</v>
      </c>
      <c r="R1359">
        <v>70750.365122602947</v>
      </c>
    </row>
    <row r="1360" spans="1:18" x14ac:dyDescent="0.25">
      <c r="A1360">
        <v>12</v>
      </c>
      <c r="B1360">
        <v>12401</v>
      </c>
      <c r="C1360" t="s">
        <v>13773</v>
      </c>
      <c r="D1360" t="s">
        <v>1819</v>
      </c>
      <c r="E1360">
        <v>1</v>
      </c>
      <c r="F1360" t="s">
        <v>13850</v>
      </c>
      <c r="G1360">
        <v>2</v>
      </c>
      <c r="H1360" t="s">
        <v>13768</v>
      </c>
      <c r="I1360">
        <v>1</v>
      </c>
      <c r="J1360" t="s">
        <v>13799</v>
      </c>
      <c r="K1360" t="s">
        <v>13857</v>
      </c>
      <c r="L1360">
        <v>270107</v>
      </c>
      <c r="M1360" t="s">
        <v>13588</v>
      </c>
      <c r="N1360">
        <v>270107006</v>
      </c>
      <c r="O1360" t="s">
        <v>13613</v>
      </c>
      <c r="P1360">
        <v>0</v>
      </c>
      <c r="Q1360">
        <v>8920.6542142855051</v>
      </c>
      <c r="R1360">
        <v>19758.742960079922</v>
      </c>
    </row>
    <row r="1361" spans="1:18" x14ac:dyDescent="0.25">
      <c r="A1361">
        <v>12</v>
      </c>
      <c r="B1361">
        <v>12401</v>
      </c>
      <c r="C1361" t="s">
        <v>13773</v>
      </c>
      <c r="D1361" t="s">
        <v>1819</v>
      </c>
      <c r="E1361">
        <v>2</v>
      </c>
      <c r="F1361" t="s">
        <v>13854</v>
      </c>
      <c r="G1361">
        <v>1</v>
      </c>
      <c r="H1361" t="s">
        <v>8278</v>
      </c>
      <c r="I1361">
        <v>1</v>
      </c>
      <c r="J1361" t="s">
        <v>13799</v>
      </c>
      <c r="K1361" t="s">
        <v>13851</v>
      </c>
      <c r="L1361">
        <v>270107</v>
      </c>
      <c r="M1361" t="s">
        <v>13588</v>
      </c>
      <c r="N1361">
        <v>270107006</v>
      </c>
      <c r="O1361" t="s">
        <v>13613</v>
      </c>
      <c r="P1361">
        <v>0</v>
      </c>
      <c r="Q1361">
        <v>49168.538258586101</v>
      </c>
      <c r="R1361">
        <v>90509.108082682898</v>
      </c>
    </row>
    <row r="1362" spans="1:18" x14ac:dyDescent="0.25">
      <c r="A1362">
        <v>12</v>
      </c>
      <c r="B1362">
        <v>12401</v>
      </c>
      <c r="C1362" t="s">
        <v>13773</v>
      </c>
      <c r="D1362" t="s">
        <v>1819</v>
      </c>
      <c r="E1362">
        <v>2</v>
      </c>
      <c r="F1362" t="s">
        <v>13854</v>
      </c>
      <c r="G1362">
        <v>1</v>
      </c>
      <c r="H1362" t="s">
        <v>8278</v>
      </c>
      <c r="I1362">
        <v>1</v>
      </c>
      <c r="J1362" t="s">
        <v>13799</v>
      </c>
      <c r="K1362" t="s">
        <v>13852</v>
      </c>
      <c r="L1362">
        <v>270107</v>
      </c>
      <c r="M1362" t="s">
        <v>13588</v>
      </c>
      <c r="N1362">
        <v>270107006</v>
      </c>
      <c r="O1362" t="s">
        <v>13613</v>
      </c>
      <c r="P1362">
        <v>0</v>
      </c>
      <c r="Q1362">
        <v>1193.8958707360862</v>
      </c>
      <c r="R1362">
        <v>0</v>
      </c>
    </row>
    <row r="1363" spans="1:18" x14ac:dyDescent="0.25">
      <c r="A1363">
        <v>12</v>
      </c>
      <c r="B1363">
        <v>12401</v>
      </c>
      <c r="C1363" t="s">
        <v>13773</v>
      </c>
      <c r="D1363" t="s">
        <v>1819</v>
      </c>
      <c r="E1363">
        <v>3</v>
      </c>
      <c r="F1363" t="s">
        <v>13855</v>
      </c>
      <c r="G1363">
        <v>1</v>
      </c>
      <c r="H1363" t="s">
        <v>8278</v>
      </c>
      <c r="I1363">
        <v>1</v>
      </c>
      <c r="J1363" t="s">
        <v>13799</v>
      </c>
      <c r="K1363" t="s">
        <v>13851</v>
      </c>
      <c r="L1363">
        <v>270107</v>
      </c>
      <c r="M1363" t="s">
        <v>13588</v>
      </c>
      <c r="N1363">
        <v>270107006</v>
      </c>
      <c r="O1363" t="s">
        <v>13613</v>
      </c>
      <c r="P1363">
        <v>0</v>
      </c>
      <c r="Q1363">
        <v>49168.538258586101</v>
      </c>
      <c r="R1363">
        <v>85582.021440774537</v>
      </c>
    </row>
    <row r="1364" spans="1:18" x14ac:dyDescent="0.25">
      <c r="A1364">
        <v>12</v>
      </c>
      <c r="B1364">
        <v>12401</v>
      </c>
      <c r="C1364" t="s">
        <v>13773</v>
      </c>
      <c r="D1364" t="s">
        <v>1819</v>
      </c>
      <c r="E1364">
        <v>3</v>
      </c>
      <c r="F1364" t="s">
        <v>13855</v>
      </c>
      <c r="G1364">
        <v>1</v>
      </c>
      <c r="H1364" t="s">
        <v>8278</v>
      </c>
      <c r="I1364">
        <v>1</v>
      </c>
      <c r="J1364" t="s">
        <v>13799</v>
      </c>
      <c r="K1364" t="s">
        <v>13852</v>
      </c>
      <c r="L1364">
        <v>270107</v>
      </c>
      <c r="M1364" t="s">
        <v>13588</v>
      </c>
      <c r="N1364">
        <v>270107006</v>
      </c>
      <c r="O1364" t="s">
        <v>13613</v>
      </c>
      <c r="P1364">
        <v>0</v>
      </c>
      <c r="Q1364">
        <v>1193.8958707360862</v>
      </c>
      <c r="R1364">
        <v>4927.086641908345</v>
      </c>
    </row>
    <row r="1365" spans="1:18" x14ac:dyDescent="0.25">
      <c r="A1365">
        <v>12</v>
      </c>
      <c r="B1365">
        <v>12401</v>
      </c>
      <c r="C1365" t="s">
        <v>13773</v>
      </c>
      <c r="D1365" t="s">
        <v>1819</v>
      </c>
      <c r="E1365">
        <v>5</v>
      </c>
      <c r="F1365" t="s">
        <v>13856</v>
      </c>
      <c r="G1365">
        <v>2</v>
      </c>
      <c r="H1365" t="s">
        <v>13768</v>
      </c>
      <c r="I1365">
        <v>3</v>
      </c>
      <c r="J1365" t="s">
        <v>13804</v>
      </c>
      <c r="K1365" t="s">
        <v>13853</v>
      </c>
      <c r="L1365">
        <v>270107</v>
      </c>
      <c r="M1365" t="s">
        <v>13588</v>
      </c>
      <c r="N1365">
        <v>270107005</v>
      </c>
      <c r="O1365" t="s">
        <v>13608</v>
      </c>
      <c r="P1365">
        <v>0</v>
      </c>
      <c r="Q1365">
        <v>38302.309124160281</v>
      </c>
      <c r="R1365">
        <v>75644.191844406407</v>
      </c>
    </row>
    <row r="1366" spans="1:18" x14ac:dyDescent="0.25">
      <c r="A1366">
        <v>12</v>
      </c>
      <c r="B1366">
        <v>12401</v>
      </c>
      <c r="C1366" t="s">
        <v>13773</v>
      </c>
      <c r="D1366" t="s">
        <v>1819</v>
      </c>
      <c r="E1366">
        <v>5</v>
      </c>
      <c r="F1366" t="s">
        <v>13856</v>
      </c>
      <c r="G1366">
        <v>2</v>
      </c>
      <c r="H1366" t="s">
        <v>13768</v>
      </c>
      <c r="I1366">
        <v>3</v>
      </c>
      <c r="J1366" t="s">
        <v>13804</v>
      </c>
      <c r="K1366" t="s">
        <v>13857</v>
      </c>
      <c r="L1366">
        <v>270107</v>
      </c>
      <c r="M1366" t="s">
        <v>13588</v>
      </c>
      <c r="N1366">
        <v>270107005</v>
      </c>
      <c r="O1366" t="s">
        <v>13608</v>
      </c>
      <c r="P1366">
        <v>0</v>
      </c>
      <c r="Q1366">
        <v>2389.0741215696321</v>
      </c>
      <c r="R1366">
        <v>14864.916238276477</v>
      </c>
    </row>
    <row r="1367" spans="1:18" x14ac:dyDescent="0.25">
      <c r="A1367">
        <v>13</v>
      </c>
      <c r="B1367">
        <v>13101</v>
      </c>
      <c r="C1367" t="s">
        <v>10678</v>
      </c>
      <c r="D1367" t="s">
        <v>892</v>
      </c>
      <c r="E1367">
        <v>1</v>
      </c>
      <c r="F1367" t="s">
        <v>13850</v>
      </c>
      <c r="G1367">
        <v>1</v>
      </c>
      <c r="H1367" t="s">
        <v>8278</v>
      </c>
      <c r="I1367">
        <v>1</v>
      </c>
      <c r="J1367" t="s">
        <v>13799</v>
      </c>
      <c r="K1367" t="s">
        <v>13851</v>
      </c>
      <c r="L1367">
        <v>270107</v>
      </c>
      <c r="M1367" t="s">
        <v>13588</v>
      </c>
      <c r="N1367">
        <v>270107006</v>
      </c>
      <c r="O1367" t="s">
        <v>13613</v>
      </c>
      <c r="P1367">
        <v>38991.030657061587</v>
      </c>
      <c r="Q1367">
        <v>66091.331738501758</v>
      </c>
      <c r="R1367">
        <v>71960.737335492144</v>
      </c>
    </row>
    <row r="1368" spans="1:18" x14ac:dyDescent="0.25">
      <c r="A1368">
        <v>13</v>
      </c>
      <c r="B1368">
        <v>13101</v>
      </c>
      <c r="C1368" t="s">
        <v>10678</v>
      </c>
      <c r="D1368" t="s">
        <v>892</v>
      </c>
      <c r="E1368">
        <v>1</v>
      </c>
      <c r="F1368" t="s">
        <v>13850</v>
      </c>
      <c r="G1368">
        <v>1</v>
      </c>
      <c r="H1368" t="s">
        <v>8278</v>
      </c>
      <c r="I1368">
        <v>1</v>
      </c>
      <c r="J1368" t="s">
        <v>13799</v>
      </c>
      <c r="K1368" t="s">
        <v>13852</v>
      </c>
      <c r="L1368">
        <v>270107</v>
      </c>
      <c r="M1368" t="s">
        <v>13588</v>
      </c>
      <c r="N1368">
        <v>270107006</v>
      </c>
      <c r="O1368" t="s">
        <v>13613</v>
      </c>
      <c r="P1368">
        <v>0</v>
      </c>
      <c r="Q1368">
        <v>3706.6081646743405</v>
      </c>
      <c r="R1368">
        <v>5277.7163482277219</v>
      </c>
    </row>
    <row r="1369" spans="1:18" x14ac:dyDescent="0.25">
      <c r="A1369">
        <v>13</v>
      </c>
      <c r="B1369">
        <v>13101</v>
      </c>
      <c r="C1369" t="s">
        <v>10678</v>
      </c>
      <c r="D1369" t="s">
        <v>892</v>
      </c>
      <c r="E1369">
        <v>1</v>
      </c>
      <c r="F1369" t="s">
        <v>13850</v>
      </c>
      <c r="G1369">
        <v>2</v>
      </c>
      <c r="H1369" t="s">
        <v>13768</v>
      </c>
      <c r="I1369">
        <v>1</v>
      </c>
      <c r="J1369" t="s">
        <v>13799</v>
      </c>
      <c r="K1369" t="s">
        <v>13853</v>
      </c>
      <c r="L1369">
        <v>270107</v>
      </c>
      <c r="M1369" t="s">
        <v>13588</v>
      </c>
      <c r="N1369">
        <v>270107006</v>
      </c>
      <c r="O1369" t="s">
        <v>13613</v>
      </c>
      <c r="P1369">
        <v>38991.030657061587</v>
      </c>
      <c r="Q1369">
        <v>46551.676306370784</v>
      </c>
      <c r="R1369">
        <v>65605.52501025582</v>
      </c>
    </row>
    <row r="1370" spans="1:18" x14ac:dyDescent="0.25">
      <c r="A1370">
        <v>13</v>
      </c>
      <c r="B1370">
        <v>13101</v>
      </c>
      <c r="C1370" t="s">
        <v>10678</v>
      </c>
      <c r="D1370" t="s">
        <v>892</v>
      </c>
      <c r="E1370">
        <v>1</v>
      </c>
      <c r="F1370" t="s">
        <v>13850</v>
      </c>
      <c r="G1370">
        <v>2</v>
      </c>
      <c r="H1370" t="s">
        <v>13768</v>
      </c>
      <c r="I1370">
        <v>1</v>
      </c>
      <c r="J1370" t="s">
        <v>13799</v>
      </c>
      <c r="K1370" t="s">
        <v>13857</v>
      </c>
      <c r="L1370">
        <v>270107</v>
      </c>
      <c r="M1370" t="s">
        <v>13588</v>
      </c>
      <c r="N1370">
        <v>270107006</v>
      </c>
      <c r="O1370" t="s">
        <v>13613</v>
      </c>
      <c r="P1370">
        <v>0</v>
      </c>
      <c r="Q1370">
        <v>23246.263596805289</v>
      </c>
      <c r="R1370">
        <v>11632.928673464019</v>
      </c>
    </row>
    <row r="1371" spans="1:18" x14ac:dyDescent="0.25">
      <c r="A1371">
        <v>13</v>
      </c>
      <c r="B1371">
        <v>13101</v>
      </c>
      <c r="C1371" t="s">
        <v>10678</v>
      </c>
      <c r="D1371" t="s">
        <v>892</v>
      </c>
      <c r="E1371">
        <v>2</v>
      </c>
      <c r="F1371" t="s">
        <v>13854</v>
      </c>
      <c r="G1371">
        <v>1</v>
      </c>
      <c r="H1371" t="s">
        <v>8278</v>
      </c>
      <c r="I1371">
        <v>1</v>
      </c>
      <c r="J1371" t="s">
        <v>13799</v>
      </c>
      <c r="K1371" t="s">
        <v>13851</v>
      </c>
      <c r="L1371">
        <v>270107</v>
      </c>
      <c r="M1371" t="s">
        <v>13588</v>
      </c>
      <c r="N1371">
        <v>270107006</v>
      </c>
      <c r="O1371" t="s">
        <v>13613</v>
      </c>
      <c r="P1371">
        <v>38991.030657061587</v>
      </c>
      <c r="Q1371">
        <v>68175.324200635339</v>
      </c>
      <c r="R1371">
        <v>75740.914615922578</v>
      </c>
    </row>
    <row r="1372" spans="1:18" x14ac:dyDescent="0.25">
      <c r="A1372">
        <v>13</v>
      </c>
      <c r="B1372">
        <v>13101</v>
      </c>
      <c r="C1372" t="s">
        <v>10678</v>
      </c>
      <c r="D1372" t="s">
        <v>892</v>
      </c>
      <c r="E1372">
        <v>2</v>
      </c>
      <c r="F1372" t="s">
        <v>13854</v>
      </c>
      <c r="G1372">
        <v>1</v>
      </c>
      <c r="H1372" t="s">
        <v>8278</v>
      </c>
      <c r="I1372">
        <v>1</v>
      </c>
      <c r="J1372" t="s">
        <v>13799</v>
      </c>
      <c r="K1372" t="s">
        <v>13852</v>
      </c>
      <c r="L1372">
        <v>270107</v>
      </c>
      <c r="M1372" t="s">
        <v>13588</v>
      </c>
      <c r="N1372">
        <v>270107006</v>
      </c>
      <c r="O1372" t="s">
        <v>13613</v>
      </c>
      <c r="P1372">
        <v>0</v>
      </c>
      <c r="Q1372">
        <v>1622.6157025407742</v>
      </c>
      <c r="R1372">
        <v>1497.5390677972862</v>
      </c>
    </row>
    <row r="1373" spans="1:18" x14ac:dyDescent="0.25">
      <c r="A1373">
        <v>13</v>
      </c>
      <c r="B1373">
        <v>13101</v>
      </c>
      <c r="C1373" t="s">
        <v>10678</v>
      </c>
      <c r="D1373" t="s">
        <v>892</v>
      </c>
      <c r="E1373">
        <v>3</v>
      </c>
      <c r="F1373" t="s">
        <v>13855</v>
      </c>
      <c r="G1373">
        <v>1</v>
      </c>
      <c r="H1373" t="s">
        <v>8278</v>
      </c>
      <c r="I1373">
        <v>1</v>
      </c>
      <c r="J1373" t="s">
        <v>13799</v>
      </c>
      <c r="K1373" t="s">
        <v>13851</v>
      </c>
      <c r="L1373">
        <v>270107</v>
      </c>
      <c r="M1373" t="s">
        <v>13588</v>
      </c>
      <c r="N1373">
        <v>270107006</v>
      </c>
      <c r="O1373" t="s">
        <v>13613</v>
      </c>
      <c r="P1373">
        <v>38991.030657061587</v>
      </c>
      <c r="Q1373">
        <v>66091.331738501758</v>
      </c>
      <c r="R1373">
        <v>71960.737335492144</v>
      </c>
    </row>
    <row r="1374" spans="1:18" x14ac:dyDescent="0.25">
      <c r="A1374">
        <v>13</v>
      </c>
      <c r="B1374">
        <v>13101</v>
      </c>
      <c r="C1374" t="s">
        <v>10678</v>
      </c>
      <c r="D1374" t="s">
        <v>892</v>
      </c>
      <c r="E1374">
        <v>3</v>
      </c>
      <c r="F1374" t="s">
        <v>13855</v>
      </c>
      <c r="G1374">
        <v>1</v>
      </c>
      <c r="H1374" t="s">
        <v>8278</v>
      </c>
      <c r="I1374">
        <v>1</v>
      </c>
      <c r="J1374" t="s">
        <v>13799</v>
      </c>
      <c r="K1374" t="s">
        <v>13852</v>
      </c>
      <c r="L1374">
        <v>270107</v>
      </c>
      <c r="M1374" t="s">
        <v>13588</v>
      </c>
      <c r="N1374">
        <v>270107006</v>
      </c>
      <c r="O1374" t="s">
        <v>13613</v>
      </c>
      <c r="P1374">
        <v>0</v>
      </c>
      <c r="Q1374">
        <v>3706.6081646743405</v>
      </c>
      <c r="R1374">
        <v>5277.7163482277219</v>
      </c>
    </row>
    <row r="1375" spans="1:18" x14ac:dyDescent="0.25">
      <c r="A1375">
        <v>13</v>
      </c>
      <c r="B1375">
        <v>13101</v>
      </c>
      <c r="C1375" t="s">
        <v>10678</v>
      </c>
      <c r="D1375" t="s">
        <v>892</v>
      </c>
      <c r="E1375">
        <v>5</v>
      </c>
      <c r="F1375" t="s">
        <v>13856</v>
      </c>
      <c r="G1375">
        <v>2</v>
      </c>
      <c r="H1375" t="s">
        <v>13768</v>
      </c>
      <c r="I1375">
        <v>3</v>
      </c>
      <c r="J1375" t="s">
        <v>13804</v>
      </c>
      <c r="K1375" t="s">
        <v>13853</v>
      </c>
      <c r="L1375">
        <v>270107</v>
      </c>
      <c r="M1375" t="s">
        <v>13588</v>
      </c>
      <c r="N1375">
        <v>270107005</v>
      </c>
      <c r="O1375" t="s">
        <v>13608</v>
      </c>
      <c r="P1375">
        <v>19997.384395740923</v>
      </c>
      <c r="Q1375">
        <v>47838.368432736745</v>
      </c>
      <c r="R1375">
        <v>70830.55519415591</v>
      </c>
    </row>
    <row r="1376" spans="1:18" x14ac:dyDescent="0.25">
      <c r="A1376">
        <v>13</v>
      </c>
      <c r="B1376">
        <v>13101</v>
      </c>
      <c r="C1376" t="s">
        <v>10678</v>
      </c>
      <c r="D1376" t="s">
        <v>892</v>
      </c>
      <c r="E1376">
        <v>5</v>
      </c>
      <c r="F1376" t="s">
        <v>13856</v>
      </c>
      <c r="G1376">
        <v>2</v>
      </c>
      <c r="H1376" t="s">
        <v>13768</v>
      </c>
      <c r="I1376">
        <v>3</v>
      </c>
      <c r="J1376" t="s">
        <v>13804</v>
      </c>
      <c r="K1376" t="s">
        <v>13857</v>
      </c>
      <c r="L1376">
        <v>270107</v>
      </c>
      <c r="M1376" t="s">
        <v>13588</v>
      </c>
      <c r="N1376">
        <v>270107005</v>
      </c>
      <c r="O1376" t="s">
        <v>13608</v>
      </c>
      <c r="P1376">
        <v>0</v>
      </c>
      <c r="Q1376">
        <v>5218.8497433720977</v>
      </c>
      <c r="R1376">
        <v>4888.9608783832582</v>
      </c>
    </row>
    <row r="1377" spans="1:18" x14ac:dyDescent="0.25">
      <c r="A1377">
        <v>13</v>
      </c>
      <c r="B1377">
        <v>13102</v>
      </c>
      <c r="C1377" t="s">
        <v>10678</v>
      </c>
      <c r="D1377" t="s">
        <v>1827</v>
      </c>
      <c r="E1377">
        <v>1</v>
      </c>
      <c r="F1377" t="s">
        <v>13850</v>
      </c>
      <c r="G1377">
        <v>1</v>
      </c>
      <c r="H1377" t="s">
        <v>8278</v>
      </c>
      <c r="I1377">
        <v>1</v>
      </c>
      <c r="J1377" t="s">
        <v>13799</v>
      </c>
      <c r="K1377" t="s">
        <v>13851</v>
      </c>
      <c r="L1377">
        <v>270107</v>
      </c>
      <c r="M1377" t="s">
        <v>13588</v>
      </c>
      <c r="N1377">
        <v>270107006</v>
      </c>
      <c r="O1377" t="s">
        <v>13613</v>
      </c>
      <c r="P1377">
        <v>59830.573370345555</v>
      </c>
      <c r="Q1377">
        <v>185651.1356426765</v>
      </c>
      <c r="R1377">
        <v>135062.49560172376</v>
      </c>
    </row>
    <row r="1378" spans="1:18" x14ac:dyDescent="0.25">
      <c r="A1378">
        <v>13</v>
      </c>
      <c r="B1378">
        <v>13102</v>
      </c>
      <c r="C1378" t="s">
        <v>10678</v>
      </c>
      <c r="D1378" t="s">
        <v>1827</v>
      </c>
      <c r="E1378">
        <v>1</v>
      </c>
      <c r="F1378" t="s">
        <v>13850</v>
      </c>
      <c r="G1378">
        <v>1</v>
      </c>
      <c r="H1378" t="s">
        <v>8278</v>
      </c>
      <c r="I1378">
        <v>1</v>
      </c>
      <c r="J1378" t="s">
        <v>13799</v>
      </c>
      <c r="K1378" t="s">
        <v>13852</v>
      </c>
      <c r="L1378">
        <v>270107</v>
      </c>
      <c r="M1378" t="s">
        <v>13588</v>
      </c>
      <c r="N1378">
        <v>270107006</v>
      </c>
      <c r="O1378" t="s">
        <v>13613</v>
      </c>
      <c r="P1378">
        <v>0</v>
      </c>
      <c r="Q1378">
        <v>8428.8648965911452</v>
      </c>
      <c r="R1378">
        <v>8349.8643419472482</v>
      </c>
    </row>
    <row r="1379" spans="1:18" x14ac:dyDescent="0.25">
      <c r="A1379">
        <v>13</v>
      </c>
      <c r="B1379">
        <v>13102</v>
      </c>
      <c r="C1379" t="s">
        <v>10678</v>
      </c>
      <c r="D1379" t="s">
        <v>1827</v>
      </c>
      <c r="E1379">
        <v>1</v>
      </c>
      <c r="F1379" t="s">
        <v>13850</v>
      </c>
      <c r="G1379">
        <v>2</v>
      </c>
      <c r="H1379" t="s">
        <v>13768</v>
      </c>
      <c r="I1379">
        <v>1</v>
      </c>
      <c r="J1379" t="s">
        <v>13799</v>
      </c>
      <c r="K1379" t="s">
        <v>13853</v>
      </c>
      <c r="L1379">
        <v>270107</v>
      </c>
      <c r="M1379" t="s">
        <v>13588</v>
      </c>
      <c r="N1379">
        <v>270107006</v>
      </c>
      <c r="O1379" t="s">
        <v>13613</v>
      </c>
      <c r="P1379">
        <v>59830.573370345555</v>
      </c>
      <c r="Q1379">
        <v>134617.58603171943</v>
      </c>
      <c r="R1379">
        <v>128786.04097325938</v>
      </c>
    </row>
    <row r="1380" spans="1:18" x14ac:dyDescent="0.25">
      <c r="A1380">
        <v>13</v>
      </c>
      <c r="B1380">
        <v>13102</v>
      </c>
      <c r="C1380" t="s">
        <v>10678</v>
      </c>
      <c r="D1380" t="s">
        <v>1827</v>
      </c>
      <c r="E1380">
        <v>1</v>
      </c>
      <c r="F1380" t="s">
        <v>13850</v>
      </c>
      <c r="G1380">
        <v>2</v>
      </c>
      <c r="H1380" t="s">
        <v>13768</v>
      </c>
      <c r="I1380">
        <v>1</v>
      </c>
      <c r="J1380" t="s">
        <v>13799</v>
      </c>
      <c r="K1380" t="s">
        <v>13857</v>
      </c>
      <c r="L1380">
        <v>270107</v>
      </c>
      <c r="M1380" t="s">
        <v>13588</v>
      </c>
      <c r="N1380">
        <v>270107006</v>
      </c>
      <c r="O1380" t="s">
        <v>13613</v>
      </c>
      <c r="P1380">
        <v>0</v>
      </c>
      <c r="Q1380">
        <v>59462.414507548165</v>
      </c>
      <c r="R1380">
        <v>14626.31897041163</v>
      </c>
    </row>
    <row r="1381" spans="1:18" x14ac:dyDescent="0.25">
      <c r="A1381">
        <v>13</v>
      </c>
      <c r="B1381">
        <v>13102</v>
      </c>
      <c r="C1381" t="s">
        <v>10678</v>
      </c>
      <c r="D1381" t="s">
        <v>1827</v>
      </c>
      <c r="E1381">
        <v>2</v>
      </c>
      <c r="F1381" t="s">
        <v>13854</v>
      </c>
      <c r="G1381">
        <v>1</v>
      </c>
      <c r="H1381" t="s">
        <v>8278</v>
      </c>
      <c r="I1381">
        <v>1</v>
      </c>
      <c r="J1381" t="s">
        <v>13799</v>
      </c>
      <c r="K1381" t="s">
        <v>13851</v>
      </c>
      <c r="L1381">
        <v>270107</v>
      </c>
      <c r="M1381" t="s">
        <v>13588</v>
      </c>
      <c r="N1381">
        <v>270107006</v>
      </c>
      <c r="O1381" t="s">
        <v>13613</v>
      </c>
      <c r="P1381">
        <v>59830.573370345555</v>
      </c>
      <c r="Q1381">
        <v>194080.00053926764</v>
      </c>
      <c r="R1381">
        <v>135062.49560172376</v>
      </c>
    </row>
    <row r="1382" spans="1:18" x14ac:dyDescent="0.25">
      <c r="A1382">
        <v>13</v>
      </c>
      <c r="B1382">
        <v>13102</v>
      </c>
      <c r="C1382" t="s">
        <v>10678</v>
      </c>
      <c r="D1382" t="s">
        <v>1827</v>
      </c>
      <c r="E1382">
        <v>2</v>
      </c>
      <c r="F1382" t="s">
        <v>13854</v>
      </c>
      <c r="G1382">
        <v>1</v>
      </c>
      <c r="H1382" t="s">
        <v>8278</v>
      </c>
      <c r="I1382">
        <v>1</v>
      </c>
      <c r="J1382" t="s">
        <v>13799</v>
      </c>
      <c r="K1382" t="s">
        <v>13852</v>
      </c>
      <c r="L1382">
        <v>270107</v>
      </c>
      <c r="M1382" t="s">
        <v>13588</v>
      </c>
      <c r="N1382">
        <v>270107006</v>
      </c>
      <c r="O1382" t="s">
        <v>13613</v>
      </c>
      <c r="P1382">
        <v>0</v>
      </c>
      <c r="Q1382">
        <v>0</v>
      </c>
      <c r="R1382">
        <v>8349.8643419472482</v>
      </c>
    </row>
    <row r="1383" spans="1:18" x14ac:dyDescent="0.25">
      <c r="A1383">
        <v>13</v>
      </c>
      <c r="B1383">
        <v>13102</v>
      </c>
      <c r="C1383" t="s">
        <v>10678</v>
      </c>
      <c r="D1383" t="s">
        <v>1827</v>
      </c>
      <c r="E1383">
        <v>3</v>
      </c>
      <c r="F1383" t="s">
        <v>13855</v>
      </c>
      <c r="G1383">
        <v>1</v>
      </c>
      <c r="H1383" t="s">
        <v>8278</v>
      </c>
      <c r="I1383">
        <v>1</v>
      </c>
      <c r="J1383" t="s">
        <v>13799</v>
      </c>
      <c r="K1383" t="s">
        <v>13851</v>
      </c>
      <c r="L1383">
        <v>270107</v>
      </c>
      <c r="M1383" t="s">
        <v>13588</v>
      </c>
      <c r="N1383">
        <v>270107006</v>
      </c>
      <c r="O1383" t="s">
        <v>13613</v>
      </c>
      <c r="P1383">
        <v>59830.573370345555</v>
      </c>
      <c r="Q1383">
        <v>185651.1356426765</v>
      </c>
      <c r="R1383">
        <v>135062.49560172376</v>
      </c>
    </row>
    <row r="1384" spans="1:18" x14ac:dyDescent="0.25">
      <c r="A1384">
        <v>13</v>
      </c>
      <c r="B1384">
        <v>13102</v>
      </c>
      <c r="C1384" t="s">
        <v>10678</v>
      </c>
      <c r="D1384" t="s">
        <v>1827</v>
      </c>
      <c r="E1384">
        <v>3</v>
      </c>
      <c r="F1384" t="s">
        <v>13855</v>
      </c>
      <c r="G1384">
        <v>1</v>
      </c>
      <c r="H1384" t="s">
        <v>8278</v>
      </c>
      <c r="I1384">
        <v>1</v>
      </c>
      <c r="J1384" t="s">
        <v>13799</v>
      </c>
      <c r="K1384" t="s">
        <v>13852</v>
      </c>
      <c r="L1384">
        <v>270107</v>
      </c>
      <c r="M1384" t="s">
        <v>13588</v>
      </c>
      <c r="N1384">
        <v>270107006</v>
      </c>
      <c r="O1384" t="s">
        <v>13613</v>
      </c>
      <c r="P1384">
        <v>0</v>
      </c>
      <c r="Q1384">
        <v>8428.8648965911452</v>
      </c>
      <c r="R1384">
        <v>8349.8643419472482</v>
      </c>
    </row>
    <row r="1385" spans="1:18" x14ac:dyDescent="0.25">
      <c r="A1385">
        <v>13</v>
      </c>
      <c r="B1385">
        <v>13102</v>
      </c>
      <c r="C1385" t="s">
        <v>10678</v>
      </c>
      <c r="D1385" t="s">
        <v>1827</v>
      </c>
      <c r="E1385">
        <v>5</v>
      </c>
      <c r="F1385" t="s">
        <v>13856</v>
      </c>
      <c r="G1385">
        <v>2</v>
      </c>
      <c r="H1385" t="s">
        <v>13768</v>
      </c>
      <c r="I1385">
        <v>3</v>
      </c>
      <c r="J1385" t="s">
        <v>13804</v>
      </c>
      <c r="K1385" t="s">
        <v>13853</v>
      </c>
      <c r="L1385">
        <v>270107</v>
      </c>
      <c r="M1385" t="s">
        <v>13588</v>
      </c>
      <c r="N1385">
        <v>270107005</v>
      </c>
      <c r="O1385" t="s">
        <v>13608</v>
      </c>
      <c r="P1385">
        <v>4838.7096774193551</v>
      </c>
      <c r="Q1385">
        <v>141112.71267746488</v>
      </c>
      <c r="R1385">
        <v>128611.58983800389</v>
      </c>
    </row>
    <row r="1386" spans="1:18" x14ac:dyDescent="0.25">
      <c r="A1386">
        <v>13</v>
      </c>
      <c r="B1386">
        <v>13102</v>
      </c>
      <c r="C1386" t="s">
        <v>10678</v>
      </c>
      <c r="D1386" t="s">
        <v>1827</v>
      </c>
      <c r="E1386">
        <v>5</v>
      </c>
      <c r="F1386" t="s">
        <v>13856</v>
      </c>
      <c r="G1386">
        <v>2</v>
      </c>
      <c r="H1386" t="s">
        <v>13768</v>
      </c>
      <c r="I1386">
        <v>3</v>
      </c>
      <c r="J1386" t="s">
        <v>13804</v>
      </c>
      <c r="K1386" t="s">
        <v>13857</v>
      </c>
      <c r="L1386">
        <v>270107</v>
      </c>
      <c r="M1386" t="s">
        <v>13588</v>
      </c>
      <c r="N1386">
        <v>270107005</v>
      </c>
      <c r="O1386" t="s">
        <v>13608</v>
      </c>
      <c r="P1386">
        <v>17158.035799751124</v>
      </c>
      <c r="Q1386">
        <v>3692.9584646454982</v>
      </c>
      <c r="R1386">
        <v>14800.770105667138</v>
      </c>
    </row>
    <row r="1387" spans="1:18" x14ac:dyDescent="0.25">
      <c r="A1387">
        <v>13</v>
      </c>
      <c r="B1387">
        <v>13103</v>
      </c>
      <c r="C1387" t="s">
        <v>10678</v>
      </c>
      <c r="D1387" t="s">
        <v>1830</v>
      </c>
      <c r="E1387">
        <v>1</v>
      </c>
      <c r="F1387" t="s">
        <v>13850</v>
      </c>
      <c r="G1387">
        <v>1</v>
      </c>
      <c r="H1387" t="s">
        <v>8278</v>
      </c>
      <c r="I1387">
        <v>1</v>
      </c>
      <c r="J1387" t="s">
        <v>13799</v>
      </c>
      <c r="K1387" t="s">
        <v>13851</v>
      </c>
      <c r="L1387">
        <v>270107</v>
      </c>
      <c r="M1387" t="s">
        <v>13588</v>
      </c>
      <c r="N1387">
        <v>270107006</v>
      </c>
      <c r="O1387" t="s">
        <v>13613</v>
      </c>
      <c r="P1387">
        <v>69169.543536632147</v>
      </c>
      <c r="Q1387">
        <v>72446.904245901416</v>
      </c>
      <c r="R1387">
        <v>158098.77352672798</v>
      </c>
    </row>
    <row r="1388" spans="1:18" x14ac:dyDescent="0.25">
      <c r="A1388">
        <v>13</v>
      </c>
      <c r="B1388">
        <v>13103</v>
      </c>
      <c r="C1388" t="s">
        <v>10678</v>
      </c>
      <c r="D1388" t="s">
        <v>1830</v>
      </c>
      <c r="E1388">
        <v>1</v>
      </c>
      <c r="F1388" t="s">
        <v>13850</v>
      </c>
      <c r="G1388">
        <v>1</v>
      </c>
      <c r="H1388" t="s">
        <v>8278</v>
      </c>
      <c r="I1388">
        <v>1</v>
      </c>
      <c r="J1388" t="s">
        <v>13799</v>
      </c>
      <c r="K1388" t="s">
        <v>13852</v>
      </c>
      <c r="L1388">
        <v>270107</v>
      </c>
      <c r="M1388" t="s">
        <v>13588</v>
      </c>
      <c r="N1388">
        <v>270107006</v>
      </c>
      <c r="O1388" t="s">
        <v>13613</v>
      </c>
      <c r="P1388">
        <v>0</v>
      </c>
      <c r="Q1388">
        <v>17612.336773770348</v>
      </c>
      <c r="R1388">
        <v>5053.2455296453527</v>
      </c>
    </row>
    <row r="1389" spans="1:18" x14ac:dyDescent="0.25">
      <c r="A1389">
        <v>13</v>
      </c>
      <c r="B1389">
        <v>13103</v>
      </c>
      <c r="C1389" t="s">
        <v>10678</v>
      </c>
      <c r="D1389" t="s">
        <v>1830</v>
      </c>
      <c r="E1389">
        <v>1</v>
      </c>
      <c r="F1389" t="s">
        <v>13850</v>
      </c>
      <c r="G1389">
        <v>2</v>
      </c>
      <c r="H1389" t="s">
        <v>13768</v>
      </c>
      <c r="I1389">
        <v>1</v>
      </c>
      <c r="J1389" t="s">
        <v>13799</v>
      </c>
      <c r="K1389" t="s">
        <v>13853</v>
      </c>
      <c r="L1389">
        <v>270107</v>
      </c>
      <c r="M1389" t="s">
        <v>13588</v>
      </c>
      <c r="N1389">
        <v>270107006</v>
      </c>
      <c r="O1389" t="s">
        <v>13613</v>
      </c>
      <c r="P1389">
        <v>41196.777905638664</v>
      </c>
      <c r="Q1389">
        <v>58662.310310469977</v>
      </c>
      <c r="R1389">
        <v>131454.90041167999</v>
      </c>
    </row>
    <row r="1390" spans="1:18" x14ac:dyDescent="0.25">
      <c r="A1390">
        <v>13</v>
      </c>
      <c r="B1390">
        <v>13103</v>
      </c>
      <c r="C1390" t="s">
        <v>10678</v>
      </c>
      <c r="D1390" t="s">
        <v>1830</v>
      </c>
      <c r="E1390">
        <v>1</v>
      </c>
      <c r="F1390" t="s">
        <v>13850</v>
      </c>
      <c r="G1390">
        <v>2</v>
      </c>
      <c r="H1390" t="s">
        <v>13768</v>
      </c>
      <c r="I1390">
        <v>1</v>
      </c>
      <c r="J1390" t="s">
        <v>13799</v>
      </c>
      <c r="K1390" t="s">
        <v>13857</v>
      </c>
      <c r="L1390">
        <v>270107</v>
      </c>
      <c r="M1390" t="s">
        <v>13588</v>
      </c>
      <c r="N1390">
        <v>270107006</v>
      </c>
      <c r="O1390" t="s">
        <v>13613</v>
      </c>
      <c r="P1390">
        <v>27972.765630993479</v>
      </c>
      <c r="Q1390">
        <v>31396.930709201784</v>
      </c>
      <c r="R1390">
        <v>31697.118644693324</v>
      </c>
    </row>
    <row r="1391" spans="1:18" x14ac:dyDescent="0.25">
      <c r="A1391">
        <v>13</v>
      </c>
      <c r="B1391">
        <v>13103</v>
      </c>
      <c r="C1391" t="s">
        <v>10678</v>
      </c>
      <c r="D1391" t="s">
        <v>1830</v>
      </c>
      <c r="E1391">
        <v>2</v>
      </c>
      <c r="F1391" t="s">
        <v>13854</v>
      </c>
      <c r="G1391">
        <v>1</v>
      </c>
      <c r="H1391" t="s">
        <v>8278</v>
      </c>
      <c r="I1391">
        <v>1</v>
      </c>
      <c r="J1391" t="s">
        <v>13799</v>
      </c>
      <c r="K1391" t="s">
        <v>13851</v>
      </c>
      <c r="L1391">
        <v>270107</v>
      </c>
      <c r="M1391" t="s">
        <v>13588</v>
      </c>
      <c r="N1391">
        <v>270107006</v>
      </c>
      <c r="O1391" t="s">
        <v>13613</v>
      </c>
      <c r="P1391">
        <v>69169.543536632147</v>
      </c>
      <c r="Q1391">
        <v>85705.081754510844</v>
      </c>
      <c r="R1391">
        <v>163152.01905637336</v>
      </c>
    </row>
    <row r="1392" spans="1:18" x14ac:dyDescent="0.25">
      <c r="A1392">
        <v>13</v>
      </c>
      <c r="B1392">
        <v>13103</v>
      </c>
      <c r="C1392" t="s">
        <v>10678</v>
      </c>
      <c r="D1392" t="s">
        <v>1830</v>
      </c>
      <c r="E1392">
        <v>2</v>
      </c>
      <c r="F1392" t="s">
        <v>13854</v>
      </c>
      <c r="G1392">
        <v>1</v>
      </c>
      <c r="H1392" t="s">
        <v>8278</v>
      </c>
      <c r="I1392">
        <v>1</v>
      </c>
      <c r="J1392" t="s">
        <v>13799</v>
      </c>
      <c r="K1392" t="s">
        <v>13852</v>
      </c>
      <c r="L1392">
        <v>270107</v>
      </c>
      <c r="M1392" t="s">
        <v>13588</v>
      </c>
      <c r="N1392">
        <v>270107006</v>
      </c>
      <c r="O1392" t="s">
        <v>13613</v>
      </c>
      <c r="P1392">
        <v>0</v>
      </c>
      <c r="Q1392">
        <v>4354.1592651609235</v>
      </c>
      <c r="R1392">
        <v>0</v>
      </c>
    </row>
    <row r="1393" spans="1:18" x14ac:dyDescent="0.25">
      <c r="A1393">
        <v>13</v>
      </c>
      <c r="B1393">
        <v>13103</v>
      </c>
      <c r="C1393" t="s">
        <v>10678</v>
      </c>
      <c r="D1393" t="s">
        <v>1830</v>
      </c>
      <c r="E1393">
        <v>3</v>
      </c>
      <c r="F1393" t="s">
        <v>13855</v>
      </c>
      <c r="G1393">
        <v>1</v>
      </c>
      <c r="H1393" t="s">
        <v>8278</v>
      </c>
      <c r="I1393">
        <v>1</v>
      </c>
      <c r="J1393" t="s">
        <v>13799</v>
      </c>
      <c r="K1393" t="s">
        <v>13851</v>
      </c>
      <c r="L1393">
        <v>270107</v>
      </c>
      <c r="M1393" t="s">
        <v>13588</v>
      </c>
      <c r="N1393">
        <v>270107006</v>
      </c>
      <c r="O1393" t="s">
        <v>13613</v>
      </c>
      <c r="P1393">
        <v>69169.543536632147</v>
      </c>
      <c r="Q1393">
        <v>72446.904245901416</v>
      </c>
      <c r="R1393">
        <v>158098.77352672798</v>
      </c>
    </row>
    <row r="1394" spans="1:18" x14ac:dyDescent="0.25">
      <c r="A1394">
        <v>13</v>
      </c>
      <c r="B1394">
        <v>13103</v>
      </c>
      <c r="C1394" t="s">
        <v>10678</v>
      </c>
      <c r="D1394" t="s">
        <v>1830</v>
      </c>
      <c r="E1394">
        <v>3</v>
      </c>
      <c r="F1394" t="s">
        <v>13855</v>
      </c>
      <c r="G1394">
        <v>1</v>
      </c>
      <c r="H1394" t="s">
        <v>8278</v>
      </c>
      <c r="I1394">
        <v>1</v>
      </c>
      <c r="J1394" t="s">
        <v>13799</v>
      </c>
      <c r="K1394" t="s">
        <v>13852</v>
      </c>
      <c r="L1394">
        <v>270107</v>
      </c>
      <c r="M1394" t="s">
        <v>13588</v>
      </c>
      <c r="N1394">
        <v>270107006</v>
      </c>
      <c r="O1394" t="s">
        <v>13613</v>
      </c>
      <c r="P1394">
        <v>0</v>
      </c>
      <c r="Q1394">
        <v>17612.336773770348</v>
      </c>
      <c r="R1394">
        <v>5053.2455296453527</v>
      </c>
    </row>
    <row r="1395" spans="1:18" x14ac:dyDescent="0.25">
      <c r="A1395">
        <v>13</v>
      </c>
      <c r="B1395">
        <v>13103</v>
      </c>
      <c r="C1395" t="s">
        <v>10678</v>
      </c>
      <c r="D1395" t="s">
        <v>1830</v>
      </c>
      <c r="E1395">
        <v>5</v>
      </c>
      <c r="F1395" t="s">
        <v>13856</v>
      </c>
      <c r="G1395">
        <v>2</v>
      </c>
      <c r="H1395" t="s">
        <v>13768</v>
      </c>
      <c r="I1395">
        <v>3</v>
      </c>
      <c r="J1395" t="s">
        <v>13804</v>
      </c>
      <c r="K1395" t="s">
        <v>13853</v>
      </c>
      <c r="L1395">
        <v>270107</v>
      </c>
      <c r="M1395" t="s">
        <v>13588</v>
      </c>
      <c r="N1395">
        <v>270107005</v>
      </c>
      <c r="O1395" t="s">
        <v>13608</v>
      </c>
      <c r="P1395">
        <v>26650.775384952602</v>
      </c>
      <c r="Q1395">
        <v>46196.719686280761</v>
      </c>
      <c r="R1395">
        <v>138652.68496089627</v>
      </c>
    </row>
    <row r="1396" spans="1:18" x14ac:dyDescent="0.25">
      <c r="A1396">
        <v>13</v>
      </c>
      <c r="B1396">
        <v>13103</v>
      </c>
      <c r="C1396" t="s">
        <v>10678</v>
      </c>
      <c r="D1396" t="s">
        <v>1830</v>
      </c>
      <c r="E1396">
        <v>5</v>
      </c>
      <c r="F1396" t="s">
        <v>13856</v>
      </c>
      <c r="G1396">
        <v>2</v>
      </c>
      <c r="H1396" t="s">
        <v>13768</v>
      </c>
      <c r="I1396">
        <v>3</v>
      </c>
      <c r="J1396" t="s">
        <v>13804</v>
      </c>
      <c r="K1396" t="s">
        <v>13857</v>
      </c>
      <c r="L1396">
        <v>270107</v>
      </c>
      <c r="M1396" t="s">
        <v>13588</v>
      </c>
      <c r="N1396">
        <v>270107005</v>
      </c>
      <c r="O1396" t="s">
        <v>13608</v>
      </c>
      <c r="P1396">
        <v>21768.316072113539</v>
      </c>
      <c r="Q1396">
        <v>18138.753200592357</v>
      </c>
      <c r="R1396">
        <v>10106.491059290705</v>
      </c>
    </row>
    <row r="1397" spans="1:18" x14ac:dyDescent="0.25">
      <c r="A1397">
        <v>13</v>
      </c>
      <c r="B1397">
        <v>13104</v>
      </c>
      <c r="C1397" t="s">
        <v>10678</v>
      </c>
      <c r="D1397" t="s">
        <v>1833</v>
      </c>
      <c r="E1397">
        <v>1</v>
      </c>
      <c r="F1397" t="s">
        <v>13850</v>
      </c>
      <c r="G1397">
        <v>1</v>
      </c>
      <c r="H1397" t="s">
        <v>8278</v>
      </c>
      <c r="I1397">
        <v>1</v>
      </c>
      <c r="J1397" t="s">
        <v>13799</v>
      </c>
      <c r="K1397" t="s">
        <v>13851</v>
      </c>
      <c r="L1397">
        <v>270107</v>
      </c>
      <c r="M1397" t="s">
        <v>13588</v>
      </c>
      <c r="N1397">
        <v>270107006</v>
      </c>
      <c r="O1397" t="s">
        <v>13613</v>
      </c>
      <c r="P1397">
        <v>58337.167836190041</v>
      </c>
      <c r="Q1397">
        <v>90240.872120587141</v>
      </c>
      <c r="R1397">
        <v>51300.277989458227</v>
      </c>
    </row>
    <row r="1398" spans="1:18" x14ac:dyDescent="0.25">
      <c r="A1398">
        <v>13</v>
      </c>
      <c r="B1398">
        <v>13104</v>
      </c>
      <c r="C1398" t="s">
        <v>10678</v>
      </c>
      <c r="D1398" t="s">
        <v>1833</v>
      </c>
      <c r="E1398">
        <v>1</v>
      </c>
      <c r="F1398" t="s">
        <v>13850</v>
      </c>
      <c r="G1398">
        <v>1</v>
      </c>
      <c r="H1398" t="s">
        <v>8278</v>
      </c>
      <c r="I1398">
        <v>1</v>
      </c>
      <c r="J1398" t="s">
        <v>13799</v>
      </c>
      <c r="K1398" t="s">
        <v>13852</v>
      </c>
      <c r="L1398">
        <v>270107</v>
      </c>
      <c r="M1398" t="s">
        <v>13588</v>
      </c>
      <c r="N1398">
        <v>270107006</v>
      </c>
      <c r="O1398" t="s">
        <v>13613</v>
      </c>
      <c r="P1398">
        <v>7037.2713677671691</v>
      </c>
      <c r="Q1398">
        <v>14814.177141152986</v>
      </c>
      <c r="R1398">
        <v>0</v>
      </c>
    </row>
    <row r="1399" spans="1:18" x14ac:dyDescent="0.25">
      <c r="A1399">
        <v>13</v>
      </c>
      <c r="B1399">
        <v>13104</v>
      </c>
      <c r="C1399" t="s">
        <v>10678</v>
      </c>
      <c r="D1399" t="s">
        <v>1833</v>
      </c>
      <c r="E1399">
        <v>1</v>
      </c>
      <c r="F1399" t="s">
        <v>13850</v>
      </c>
      <c r="G1399">
        <v>2</v>
      </c>
      <c r="H1399" t="s">
        <v>13768</v>
      </c>
      <c r="I1399">
        <v>1</v>
      </c>
      <c r="J1399" t="s">
        <v>13799</v>
      </c>
      <c r="K1399" t="s">
        <v>13853</v>
      </c>
      <c r="L1399">
        <v>270107</v>
      </c>
      <c r="M1399" t="s">
        <v>13588</v>
      </c>
      <c r="N1399">
        <v>270107006</v>
      </c>
      <c r="O1399" t="s">
        <v>13613</v>
      </c>
      <c r="P1399">
        <v>34371.045668929022</v>
      </c>
      <c r="Q1399">
        <v>70274.770267085172</v>
      </c>
      <c r="R1399">
        <v>51300.277989458227</v>
      </c>
    </row>
    <row r="1400" spans="1:18" x14ac:dyDescent="0.25">
      <c r="A1400">
        <v>13</v>
      </c>
      <c r="B1400">
        <v>13104</v>
      </c>
      <c r="C1400" t="s">
        <v>10678</v>
      </c>
      <c r="D1400" t="s">
        <v>1833</v>
      </c>
      <c r="E1400">
        <v>1</v>
      </c>
      <c r="F1400" t="s">
        <v>13850</v>
      </c>
      <c r="G1400">
        <v>2</v>
      </c>
      <c r="H1400" t="s">
        <v>13768</v>
      </c>
      <c r="I1400">
        <v>1</v>
      </c>
      <c r="J1400" t="s">
        <v>13799</v>
      </c>
      <c r="K1400" t="s">
        <v>13857</v>
      </c>
      <c r="L1400">
        <v>270107</v>
      </c>
      <c r="M1400" t="s">
        <v>13588</v>
      </c>
      <c r="N1400">
        <v>270107006</v>
      </c>
      <c r="O1400" t="s">
        <v>13613</v>
      </c>
      <c r="P1400">
        <v>31003.393535028183</v>
      </c>
      <c r="Q1400">
        <v>34780.278994654931</v>
      </c>
      <c r="R1400">
        <v>0</v>
      </c>
    </row>
    <row r="1401" spans="1:18" x14ac:dyDescent="0.25">
      <c r="A1401">
        <v>13</v>
      </c>
      <c r="B1401">
        <v>13104</v>
      </c>
      <c r="C1401" t="s">
        <v>10678</v>
      </c>
      <c r="D1401" t="s">
        <v>1833</v>
      </c>
      <c r="E1401">
        <v>2</v>
      </c>
      <c r="F1401" t="s">
        <v>13854</v>
      </c>
      <c r="G1401">
        <v>1</v>
      </c>
      <c r="H1401" t="s">
        <v>8278</v>
      </c>
      <c r="I1401">
        <v>1</v>
      </c>
      <c r="J1401" t="s">
        <v>13799</v>
      </c>
      <c r="K1401" t="s">
        <v>13851</v>
      </c>
      <c r="L1401">
        <v>270107</v>
      </c>
      <c r="M1401" t="s">
        <v>13588</v>
      </c>
      <c r="N1401">
        <v>270107006</v>
      </c>
      <c r="O1401" t="s">
        <v>13613</v>
      </c>
      <c r="P1401">
        <v>65374.439203957205</v>
      </c>
      <c r="Q1401">
        <v>95604.537077045636</v>
      </c>
      <c r="R1401">
        <v>51300.277989458227</v>
      </c>
    </row>
    <row r="1402" spans="1:18" x14ac:dyDescent="0.25">
      <c r="A1402">
        <v>13</v>
      </c>
      <c r="B1402">
        <v>13104</v>
      </c>
      <c r="C1402" t="s">
        <v>10678</v>
      </c>
      <c r="D1402" t="s">
        <v>1833</v>
      </c>
      <c r="E1402">
        <v>2</v>
      </c>
      <c r="F1402" t="s">
        <v>13854</v>
      </c>
      <c r="G1402">
        <v>1</v>
      </c>
      <c r="H1402" t="s">
        <v>8278</v>
      </c>
      <c r="I1402">
        <v>1</v>
      </c>
      <c r="J1402" t="s">
        <v>13799</v>
      </c>
      <c r="K1402" t="s">
        <v>13852</v>
      </c>
      <c r="L1402">
        <v>270107</v>
      </c>
      <c r="M1402" t="s">
        <v>13588</v>
      </c>
      <c r="N1402">
        <v>270107006</v>
      </c>
      <c r="O1402" t="s">
        <v>13613</v>
      </c>
      <c r="P1402">
        <v>0</v>
      </c>
      <c r="Q1402">
        <v>9450.5121846944912</v>
      </c>
      <c r="R1402">
        <v>0</v>
      </c>
    </row>
    <row r="1403" spans="1:18" x14ac:dyDescent="0.25">
      <c r="A1403">
        <v>13</v>
      </c>
      <c r="B1403">
        <v>13104</v>
      </c>
      <c r="C1403" t="s">
        <v>10678</v>
      </c>
      <c r="D1403" t="s">
        <v>1833</v>
      </c>
      <c r="E1403">
        <v>3</v>
      </c>
      <c r="F1403" t="s">
        <v>13855</v>
      </c>
      <c r="G1403">
        <v>1</v>
      </c>
      <c r="H1403" t="s">
        <v>8278</v>
      </c>
      <c r="I1403">
        <v>1</v>
      </c>
      <c r="J1403" t="s">
        <v>13799</v>
      </c>
      <c r="K1403" t="s">
        <v>13851</v>
      </c>
      <c r="L1403">
        <v>270107</v>
      </c>
      <c r="M1403" t="s">
        <v>13588</v>
      </c>
      <c r="N1403">
        <v>270107006</v>
      </c>
      <c r="O1403" t="s">
        <v>13613</v>
      </c>
      <c r="P1403">
        <v>58337.167836190041</v>
      </c>
      <c r="Q1403">
        <v>99691.384305281637</v>
      </c>
      <c r="R1403">
        <v>51300.277989458227</v>
      </c>
    </row>
    <row r="1404" spans="1:18" x14ac:dyDescent="0.25">
      <c r="A1404">
        <v>13</v>
      </c>
      <c r="B1404">
        <v>13104</v>
      </c>
      <c r="C1404" t="s">
        <v>10678</v>
      </c>
      <c r="D1404" t="s">
        <v>1833</v>
      </c>
      <c r="E1404">
        <v>3</v>
      </c>
      <c r="F1404" t="s">
        <v>13855</v>
      </c>
      <c r="G1404">
        <v>1</v>
      </c>
      <c r="H1404" t="s">
        <v>8278</v>
      </c>
      <c r="I1404">
        <v>1</v>
      </c>
      <c r="J1404" t="s">
        <v>13799</v>
      </c>
      <c r="K1404" t="s">
        <v>13852</v>
      </c>
      <c r="L1404">
        <v>270107</v>
      </c>
      <c r="M1404" t="s">
        <v>13588</v>
      </c>
      <c r="N1404">
        <v>270107006</v>
      </c>
      <c r="O1404" t="s">
        <v>13613</v>
      </c>
      <c r="P1404">
        <v>7037.2713677671691</v>
      </c>
      <c r="Q1404">
        <v>5363.6649564584977</v>
      </c>
      <c r="R1404">
        <v>0</v>
      </c>
    </row>
    <row r="1405" spans="1:18" x14ac:dyDescent="0.25">
      <c r="A1405">
        <v>13</v>
      </c>
      <c r="B1405">
        <v>13104</v>
      </c>
      <c r="C1405" t="s">
        <v>10678</v>
      </c>
      <c r="D1405" t="s">
        <v>1833</v>
      </c>
      <c r="E1405">
        <v>5</v>
      </c>
      <c r="F1405" t="s">
        <v>13856</v>
      </c>
      <c r="G1405">
        <v>2</v>
      </c>
      <c r="H1405" t="s">
        <v>13768</v>
      </c>
      <c r="I1405">
        <v>3</v>
      </c>
      <c r="J1405" t="s">
        <v>13804</v>
      </c>
      <c r="K1405" t="s">
        <v>13853</v>
      </c>
      <c r="L1405">
        <v>270107</v>
      </c>
      <c r="M1405" t="s">
        <v>13588</v>
      </c>
      <c r="N1405">
        <v>270107005</v>
      </c>
      <c r="O1405" t="s">
        <v>13608</v>
      </c>
      <c r="P1405">
        <v>47322.558380305993</v>
      </c>
      <c r="Q1405">
        <v>60294.291319201759</v>
      </c>
      <c r="R1405">
        <v>48064.427624492215</v>
      </c>
    </row>
    <row r="1406" spans="1:18" x14ac:dyDescent="0.25">
      <c r="A1406">
        <v>13</v>
      </c>
      <c r="B1406">
        <v>13104</v>
      </c>
      <c r="C1406" t="s">
        <v>10678</v>
      </c>
      <c r="D1406" t="s">
        <v>1833</v>
      </c>
      <c r="E1406">
        <v>5</v>
      </c>
      <c r="F1406" t="s">
        <v>13856</v>
      </c>
      <c r="G1406">
        <v>2</v>
      </c>
      <c r="H1406" t="s">
        <v>13768</v>
      </c>
      <c r="I1406">
        <v>3</v>
      </c>
      <c r="J1406" t="s">
        <v>13804</v>
      </c>
      <c r="K1406" t="s">
        <v>13857</v>
      </c>
      <c r="L1406">
        <v>270107</v>
      </c>
      <c r="M1406" t="s">
        <v>13588</v>
      </c>
      <c r="N1406">
        <v>270107005</v>
      </c>
      <c r="O1406" t="s">
        <v>13608</v>
      </c>
      <c r="P1406">
        <v>18051.880823651212</v>
      </c>
      <c r="Q1406">
        <v>20132.859061202405</v>
      </c>
      <c r="R1406">
        <v>3235.8503649660224</v>
      </c>
    </row>
    <row r="1407" spans="1:18" x14ac:dyDescent="0.25">
      <c r="A1407">
        <v>13</v>
      </c>
      <c r="B1407">
        <v>13105</v>
      </c>
      <c r="C1407" t="s">
        <v>10678</v>
      </c>
      <c r="D1407" t="s">
        <v>1836</v>
      </c>
      <c r="E1407">
        <v>1</v>
      </c>
      <c r="F1407" t="s">
        <v>13850</v>
      </c>
      <c r="G1407">
        <v>1</v>
      </c>
      <c r="H1407" t="s">
        <v>8278</v>
      </c>
      <c r="I1407">
        <v>1</v>
      </c>
      <c r="J1407" t="s">
        <v>13799</v>
      </c>
      <c r="K1407" t="s">
        <v>13851</v>
      </c>
      <c r="L1407">
        <v>270107</v>
      </c>
      <c r="M1407" t="s">
        <v>13588</v>
      </c>
      <c r="N1407">
        <v>270107006</v>
      </c>
      <c r="O1407" t="s">
        <v>13613</v>
      </c>
      <c r="P1407">
        <v>67588.375867977273</v>
      </c>
      <c r="Q1407">
        <v>40131.668510871597</v>
      </c>
      <c r="R1407">
        <v>36361.847127784778</v>
      </c>
    </row>
    <row r="1408" spans="1:18" x14ac:dyDescent="0.25">
      <c r="A1408">
        <v>13</v>
      </c>
      <c r="B1408">
        <v>13105</v>
      </c>
      <c r="C1408" t="s">
        <v>10678</v>
      </c>
      <c r="D1408" t="s">
        <v>1836</v>
      </c>
      <c r="E1408">
        <v>1</v>
      </c>
      <c r="F1408" t="s">
        <v>13850</v>
      </c>
      <c r="G1408">
        <v>1</v>
      </c>
      <c r="H1408" t="s">
        <v>8278</v>
      </c>
      <c r="I1408">
        <v>1</v>
      </c>
      <c r="J1408" t="s">
        <v>13799</v>
      </c>
      <c r="K1408" t="s">
        <v>13852</v>
      </c>
      <c r="L1408">
        <v>270107</v>
      </c>
      <c r="M1408" t="s">
        <v>13588</v>
      </c>
      <c r="N1408">
        <v>270107006</v>
      </c>
      <c r="O1408" t="s">
        <v>13613</v>
      </c>
      <c r="P1408">
        <v>0</v>
      </c>
      <c r="Q1408">
        <v>3548.4914956019452</v>
      </c>
      <c r="R1408">
        <v>4169.190379745557</v>
      </c>
    </row>
    <row r="1409" spans="1:18" x14ac:dyDescent="0.25">
      <c r="A1409">
        <v>13</v>
      </c>
      <c r="B1409">
        <v>13105</v>
      </c>
      <c r="C1409" t="s">
        <v>10678</v>
      </c>
      <c r="D1409" t="s">
        <v>1836</v>
      </c>
      <c r="E1409">
        <v>1</v>
      </c>
      <c r="F1409" t="s">
        <v>13850</v>
      </c>
      <c r="G1409">
        <v>2</v>
      </c>
      <c r="H1409" t="s">
        <v>13768</v>
      </c>
      <c r="I1409">
        <v>1</v>
      </c>
      <c r="J1409" t="s">
        <v>13799</v>
      </c>
      <c r="K1409" t="s">
        <v>13853</v>
      </c>
      <c r="L1409">
        <v>270107</v>
      </c>
      <c r="M1409" t="s">
        <v>13588</v>
      </c>
      <c r="N1409">
        <v>270107006</v>
      </c>
      <c r="O1409" t="s">
        <v>13613</v>
      </c>
      <c r="P1409">
        <v>49094.82369916133</v>
      </c>
      <c r="Q1409">
        <v>25260.366986799181</v>
      </c>
      <c r="R1409">
        <v>36361.847127784778</v>
      </c>
    </row>
    <row r="1410" spans="1:18" x14ac:dyDescent="0.25">
      <c r="A1410">
        <v>13</v>
      </c>
      <c r="B1410">
        <v>13105</v>
      </c>
      <c r="C1410" t="s">
        <v>10678</v>
      </c>
      <c r="D1410" t="s">
        <v>1836</v>
      </c>
      <c r="E1410">
        <v>1</v>
      </c>
      <c r="F1410" t="s">
        <v>13850</v>
      </c>
      <c r="G1410">
        <v>2</v>
      </c>
      <c r="H1410" t="s">
        <v>13768</v>
      </c>
      <c r="I1410">
        <v>1</v>
      </c>
      <c r="J1410" t="s">
        <v>13799</v>
      </c>
      <c r="K1410" t="s">
        <v>13857</v>
      </c>
      <c r="L1410">
        <v>270107</v>
      </c>
      <c r="M1410" t="s">
        <v>13588</v>
      </c>
      <c r="N1410">
        <v>270107006</v>
      </c>
      <c r="O1410" t="s">
        <v>13613</v>
      </c>
      <c r="P1410">
        <v>18493.552168815942</v>
      </c>
      <c r="Q1410">
        <v>18419.793019674355</v>
      </c>
      <c r="R1410">
        <v>4169.190379745557</v>
      </c>
    </row>
    <row r="1411" spans="1:18" x14ac:dyDescent="0.25">
      <c r="A1411">
        <v>13</v>
      </c>
      <c r="B1411">
        <v>13105</v>
      </c>
      <c r="C1411" t="s">
        <v>10678</v>
      </c>
      <c r="D1411" t="s">
        <v>1836</v>
      </c>
      <c r="E1411">
        <v>2</v>
      </c>
      <c r="F1411" t="s">
        <v>13854</v>
      </c>
      <c r="G1411">
        <v>1</v>
      </c>
      <c r="H1411" t="s">
        <v>8278</v>
      </c>
      <c r="I1411">
        <v>1</v>
      </c>
      <c r="J1411" t="s">
        <v>13799</v>
      </c>
      <c r="K1411" t="s">
        <v>13851</v>
      </c>
      <c r="L1411">
        <v>270107</v>
      </c>
      <c r="M1411" t="s">
        <v>13588</v>
      </c>
      <c r="N1411">
        <v>270107006</v>
      </c>
      <c r="O1411" t="s">
        <v>13613</v>
      </c>
      <c r="P1411">
        <v>67588.375867977273</v>
      </c>
      <c r="Q1411">
        <v>40131.668510871597</v>
      </c>
      <c r="R1411">
        <v>38978.518419891763</v>
      </c>
    </row>
    <row r="1412" spans="1:18" x14ac:dyDescent="0.25">
      <c r="A1412">
        <v>13</v>
      </c>
      <c r="B1412">
        <v>13105</v>
      </c>
      <c r="C1412" t="s">
        <v>10678</v>
      </c>
      <c r="D1412" t="s">
        <v>1836</v>
      </c>
      <c r="E1412">
        <v>2</v>
      </c>
      <c r="F1412" t="s">
        <v>13854</v>
      </c>
      <c r="G1412">
        <v>1</v>
      </c>
      <c r="H1412" t="s">
        <v>8278</v>
      </c>
      <c r="I1412">
        <v>1</v>
      </c>
      <c r="J1412" t="s">
        <v>13799</v>
      </c>
      <c r="K1412" t="s">
        <v>13852</v>
      </c>
      <c r="L1412">
        <v>270107</v>
      </c>
      <c r="M1412" t="s">
        <v>13588</v>
      </c>
      <c r="N1412">
        <v>270107006</v>
      </c>
      <c r="O1412" t="s">
        <v>13613</v>
      </c>
      <c r="P1412">
        <v>0</v>
      </c>
      <c r="Q1412">
        <v>3548.4914956019452</v>
      </c>
      <c r="R1412">
        <v>1552.5190876385666</v>
      </c>
    </row>
    <row r="1413" spans="1:18" x14ac:dyDescent="0.25">
      <c r="A1413">
        <v>13</v>
      </c>
      <c r="B1413">
        <v>13105</v>
      </c>
      <c r="C1413" t="s">
        <v>10678</v>
      </c>
      <c r="D1413" t="s">
        <v>1836</v>
      </c>
      <c r="E1413">
        <v>3</v>
      </c>
      <c r="F1413" t="s">
        <v>13855</v>
      </c>
      <c r="G1413">
        <v>1</v>
      </c>
      <c r="H1413" t="s">
        <v>8278</v>
      </c>
      <c r="I1413">
        <v>1</v>
      </c>
      <c r="J1413" t="s">
        <v>13799</v>
      </c>
      <c r="K1413" t="s">
        <v>13851</v>
      </c>
      <c r="L1413">
        <v>270107</v>
      </c>
      <c r="M1413" t="s">
        <v>13588</v>
      </c>
      <c r="N1413">
        <v>270107006</v>
      </c>
      <c r="O1413" t="s">
        <v>13613</v>
      </c>
      <c r="P1413">
        <v>67588.375867977273</v>
      </c>
      <c r="Q1413">
        <v>40131.668510871597</v>
      </c>
      <c r="R1413">
        <v>36361.847127784778</v>
      </c>
    </row>
    <row r="1414" spans="1:18" x14ac:dyDescent="0.25">
      <c r="A1414">
        <v>13</v>
      </c>
      <c r="B1414">
        <v>13105</v>
      </c>
      <c r="C1414" t="s">
        <v>10678</v>
      </c>
      <c r="D1414" t="s">
        <v>1836</v>
      </c>
      <c r="E1414">
        <v>3</v>
      </c>
      <c r="F1414" t="s">
        <v>13855</v>
      </c>
      <c r="G1414">
        <v>1</v>
      </c>
      <c r="H1414" t="s">
        <v>8278</v>
      </c>
      <c r="I1414">
        <v>1</v>
      </c>
      <c r="J1414" t="s">
        <v>13799</v>
      </c>
      <c r="K1414" t="s">
        <v>13852</v>
      </c>
      <c r="L1414">
        <v>270107</v>
      </c>
      <c r="M1414" t="s">
        <v>13588</v>
      </c>
      <c r="N1414">
        <v>270107006</v>
      </c>
      <c r="O1414" t="s">
        <v>13613</v>
      </c>
      <c r="P1414">
        <v>0</v>
      </c>
      <c r="Q1414">
        <v>3548.4914956019452</v>
      </c>
      <c r="R1414">
        <v>4169.190379745557</v>
      </c>
    </row>
    <row r="1415" spans="1:18" x14ac:dyDescent="0.25">
      <c r="A1415">
        <v>13</v>
      </c>
      <c r="B1415">
        <v>13105</v>
      </c>
      <c r="C1415" t="s">
        <v>10678</v>
      </c>
      <c r="D1415" t="s">
        <v>1836</v>
      </c>
      <c r="E1415">
        <v>5</v>
      </c>
      <c r="F1415" t="s">
        <v>13856</v>
      </c>
      <c r="G1415">
        <v>2</v>
      </c>
      <c r="H1415" t="s">
        <v>13768</v>
      </c>
      <c r="I1415">
        <v>3</v>
      </c>
      <c r="J1415" t="s">
        <v>13804</v>
      </c>
      <c r="K1415" t="s">
        <v>13853</v>
      </c>
      <c r="L1415">
        <v>270107</v>
      </c>
      <c r="M1415" t="s">
        <v>13588</v>
      </c>
      <c r="N1415">
        <v>270107005</v>
      </c>
      <c r="O1415" t="s">
        <v>13608</v>
      </c>
      <c r="P1415">
        <v>49094.82369916133</v>
      </c>
      <c r="Q1415">
        <v>28584.878076248799</v>
      </c>
      <c r="R1415">
        <v>34809.328040146211</v>
      </c>
    </row>
    <row r="1416" spans="1:18" x14ac:dyDescent="0.25">
      <c r="A1416">
        <v>13</v>
      </c>
      <c r="B1416">
        <v>13105</v>
      </c>
      <c r="C1416" t="s">
        <v>10678</v>
      </c>
      <c r="D1416" t="s">
        <v>1836</v>
      </c>
      <c r="E1416">
        <v>5</v>
      </c>
      <c r="F1416" t="s">
        <v>13856</v>
      </c>
      <c r="G1416">
        <v>2</v>
      </c>
      <c r="H1416" t="s">
        <v>13768</v>
      </c>
      <c r="I1416">
        <v>3</v>
      </c>
      <c r="J1416" t="s">
        <v>13804</v>
      </c>
      <c r="K1416" t="s">
        <v>13857</v>
      </c>
      <c r="L1416">
        <v>270107</v>
      </c>
      <c r="M1416" t="s">
        <v>13588</v>
      </c>
      <c r="N1416">
        <v>270107005</v>
      </c>
      <c r="O1416" t="s">
        <v>13608</v>
      </c>
      <c r="P1416">
        <v>18493.552168815942</v>
      </c>
      <c r="Q1416">
        <v>0</v>
      </c>
      <c r="R1416">
        <v>5721.7094673841239</v>
      </c>
    </row>
    <row r="1417" spans="1:18" x14ac:dyDescent="0.25">
      <c r="A1417">
        <v>13</v>
      </c>
      <c r="B1417">
        <v>13106</v>
      </c>
      <c r="C1417" t="s">
        <v>10678</v>
      </c>
      <c r="D1417" t="s">
        <v>1839</v>
      </c>
      <c r="E1417">
        <v>1</v>
      </c>
      <c r="F1417" t="s">
        <v>13850</v>
      </c>
      <c r="G1417">
        <v>1</v>
      </c>
      <c r="H1417" t="s">
        <v>8278</v>
      </c>
      <c r="I1417">
        <v>1</v>
      </c>
      <c r="J1417" t="s">
        <v>13799</v>
      </c>
      <c r="K1417" t="s">
        <v>13851</v>
      </c>
      <c r="L1417">
        <v>270107</v>
      </c>
      <c r="M1417" t="s">
        <v>13588</v>
      </c>
      <c r="N1417">
        <v>270107006</v>
      </c>
      <c r="O1417" t="s">
        <v>13613</v>
      </c>
      <c r="P1417">
        <v>65020.23121387283</v>
      </c>
      <c r="Q1417">
        <v>39709.417145177074</v>
      </c>
      <c r="R1417">
        <v>45132.092804871667</v>
      </c>
    </row>
    <row r="1418" spans="1:18" x14ac:dyDescent="0.25">
      <c r="A1418">
        <v>13</v>
      </c>
      <c r="B1418">
        <v>13106</v>
      </c>
      <c r="C1418" t="s">
        <v>10678</v>
      </c>
      <c r="D1418" t="s">
        <v>1839</v>
      </c>
      <c r="E1418">
        <v>1</v>
      </c>
      <c r="F1418" t="s">
        <v>13850</v>
      </c>
      <c r="G1418">
        <v>2</v>
      </c>
      <c r="H1418" t="s">
        <v>13768</v>
      </c>
      <c r="I1418">
        <v>1</v>
      </c>
      <c r="J1418" t="s">
        <v>13799</v>
      </c>
      <c r="K1418" t="s">
        <v>13853</v>
      </c>
      <c r="L1418">
        <v>270107</v>
      </c>
      <c r="M1418" t="s">
        <v>13588</v>
      </c>
      <c r="N1418">
        <v>270107006</v>
      </c>
      <c r="O1418" t="s">
        <v>13613</v>
      </c>
      <c r="P1418">
        <v>65020.23121387283</v>
      </c>
      <c r="Q1418">
        <v>35618.79042034765</v>
      </c>
      <c r="R1418">
        <v>38092.988758588799</v>
      </c>
    </row>
    <row r="1419" spans="1:18" x14ac:dyDescent="0.25">
      <c r="A1419">
        <v>13</v>
      </c>
      <c r="B1419">
        <v>13106</v>
      </c>
      <c r="C1419" t="s">
        <v>10678</v>
      </c>
      <c r="D1419" t="s">
        <v>1839</v>
      </c>
      <c r="E1419">
        <v>1</v>
      </c>
      <c r="F1419" t="s">
        <v>13850</v>
      </c>
      <c r="G1419">
        <v>2</v>
      </c>
      <c r="H1419" t="s">
        <v>13768</v>
      </c>
      <c r="I1419">
        <v>1</v>
      </c>
      <c r="J1419" t="s">
        <v>13799</v>
      </c>
      <c r="K1419" t="s">
        <v>13857</v>
      </c>
      <c r="L1419">
        <v>270107</v>
      </c>
      <c r="M1419" t="s">
        <v>13588</v>
      </c>
      <c r="N1419">
        <v>270107006</v>
      </c>
      <c r="O1419" t="s">
        <v>13613</v>
      </c>
      <c r="P1419">
        <v>0</v>
      </c>
      <c r="Q1419">
        <v>4090.6267248294284</v>
      </c>
      <c r="R1419">
        <v>7039.1040462828723</v>
      </c>
    </row>
    <row r="1420" spans="1:18" x14ac:dyDescent="0.25">
      <c r="A1420">
        <v>13</v>
      </c>
      <c r="B1420">
        <v>13106</v>
      </c>
      <c r="C1420" t="s">
        <v>10678</v>
      </c>
      <c r="D1420" t="s">
        <v>1839</v>
      </c>
      <c r="E1420">
        <v>2</v>
      </c>
      <c r="F1420" t="s">
        <v>13854</v>
      </c>
      <c r="G1420">
        <v>1</v>
      </c>
      <c r="H1420" t="s">
        <v>8278</v>
      </c>
      <c r="I1420">
        <v>1</v>
      </c>
      <c r="J1420" t="s">
        <v>13799</v>
      </c>
      <c r="K1420" t="s">
        <v>13851</v>
      </c>
      <c r="L1420">
        <v>270107</v>
      </c>
      <c r="M1420" t="s">
        <v>13588</v>
      </c>
      <c r="N1420">
        <v>270107006</v>
      </c>
      <c r="O1420" t="s">
        <v>13613</v>
      </c>
      <c r="P1420">
        <v>65020.23121387283</v>
      </c>
      <c r="Q1420">
        <v>39709.417145177074</v>
      </c>
      <c r="R1420">
        <v>45132.092804871667</v>
      </c>
    </row>
    <row r="1421" spans="1:18" x14ac:dyDescent="0.25">
      <c r="A1421">
        <v>13</v>
      </c>
      <c r="B1421">
        <v>13106</v>
      </c>
      <c r="C1421" t="s">
        <v>10678</v>
      </c>
      <c r="D1421" t="s">
        <v>1839</v>
      </c>
      <c r="E1421">
        <v>3</v>
      </c>
      <c r="F1421" t="s">
        <v>13855</v>
      </c>
      <c r="G1421">
        <v>1</v>
      </c>
      <c r="H1421" t="s">
        <v>8278</v>
      </c>
      <c r="I1421">
        <v>1</v>
      </c>
      <c r="J1421" t="s">
        <v>13799</v>
      </c>
      <c r="K1421" t="s">
        <v>13851</v>
      </c>
      <c r="L1421">
        <v>270107</v>
      </c>
      <c r="M1421" t="s">
        <v>13588</v>
      </c>
      <c r="N1421">
        <v>270107006</v>
      </c>
      <c r="O1421" t="s">
        <v>13613</v>
      </c>
      <c r="P1421">
        <v>65020.23121387283</v>
      </c>
      <c r="Q1421">
        <v>39709.417145177074</v>
      </c>
      <c r="R1421">
        <v>45132.092804871667</v>
      </c>
    </row>
    <row r="1422" spans="1:18" x14ac:dyDescent="0.25">
      <c r="A1422">
        <v>13</v>
      </c>
      <c r="B1422">
        <v>13106</v>
      </c>
      <c r="C1422" t="s">
        <v>10678</v>
      </c>
      <c r="D1422" t="s">
        <v>1839</v>
      </c>
      <c r="E1422">
        <v>5</v>
      </c>
      <c r="F1422" t="s">
        <v>13856</v>
      </c>
      <c r="G1422">
        <v>2</v>
      </c>
      <c r="H1422" t="s">
        <v>13768</v>
      </c>
      <c r="I1422">
        <v>3</v>
      </c>
      <c r="J1422" t="s">
        <v>13804</v>
      </c>
      <c r="K1422" t="s">
        <v>13853</v>
      </c>
      <c r="L1422">
        <v>270107</v>
      </c>
      <c r="M1422" t="s">
        <v>13588</v>
      </c>
      <c r="N1422">
        <v>270107005</v>
      </c>
      <c r="O1422" t="s">
        <v>13608</v>
      </c>
      <c r="P1422">
        <v>46384.393063583811</v>
      </c>
      <c r="Q1422">
        <v>28293.880906446204</v>
      </c>
      <c r="R1422">
        <v>42923.148165458653</v>
      </c>
    </row>
    <row r="1423" spans="1:18" x14ac:dyDescent="0.25">
      <c r="A1423">
        <v>13</v>
      </c>
      <c r="B1423">
        <v>13106</v>
      </c>
      <c r="C1423" t="s">
        <v>10678</v>
      </c>
      <c r="D1423" t="s">
        <v>1839</v>
      </c>
      <c r="E1423">
        <v>5</v>
      </c>
      <c r="F1423" t="s">
        <v>13856</v>
      </c>
      <c r="G1423">
        <v>2</v>
      </c>
      <c r="H1423" t="s">
        <v>13768</v>
      </c>
      <c r="I1423">
        <v>3</v>
      </c>
      <c r="J1423" t="s">
        <v>13804</v>
      </c>
      <c r="K1423" t="s">
        <v>13857</v>
      </c>
      <c r="L1423">
        <v>270107</v>
      </c>
      <c r="M1423" t="s">
        <v>13588</v>
      </c>
      <c r="N1423">
        <v>270107005</v>
      </c>
      <c r="O1423" t="s">
        <v>13608</v>
      </c>
      <c r="P1423">
        <v>2277.4566473988439</v>
      </c>
      <c r="Q1423">
        <v>0</v>
      </c>
      <c r="R1423">
        <v>2208.9446394130186</v>
      </c>
    </row>
    <row r="1424" spans="1:18" x14ac:dyDescent="0.25">
      <c r="A1424">
        <v>13</v>
      </c>
      <c r="B1424">
        <v>13107</v>
      </c>
      <c r="C1424" t="s">
        <v>10678</v>
      </c>
      <c r="D1424" t="s">
        <v>1842</v>
      </c>
      <c r="E1424">
        <v>1</v>
      </c>
      <c r="F1424" t="s">
        <v>13850</v>
      </c>
      <c r="G1424">
        <v>1</v>
      </c>
      <c r="H1424" t="s">
        <v>8278</v>
      </c>
      <c r="I1424">
        <v>1</v>
      </c>
      <c r="J1424" t="s">
        <v>13799</v>
      </c>
      <c r="K1424" t="s">
        <v>13851</v>
      </c>
      <c r="L1424">
        <v>270107</v>
      </c>
      <c r="M1424" t="s">
        <v>13588</v>
      </c>
      <c r="N1424">
        <v>270107006</v>
      </c>
      <c r="O1424" t="s">
        <v>13613</v>
      </c>
      <c r="P1424">
        <v>48208.992094861664</v>
      </c>
      <c r="Q1424">
        <v>86092.802885553887</v>
      </c>
      <c r="R1424">
        <v>18304.308282843322</v>
      </c>
    </row>
    <row r="1425" spans="1:18" x14ac:dyDescent="0.25">
      <c r="A1425">
        <v>13</v>
      </c>
      <c r="B1425">
        <v>13107</v>
      </c>
      <c r="C1425" t="s">
        <v>10678</v>
      </c>
      <c r="D1425" t="s">
        <v>1842</v>
      </c>
      <c r="E1425">
        <v>1</v>
      </c>
      <c r="F1425" t="s">
        <v>13850</v>
      </c>
      <c r="G1425">
        <v>1</v>
      </c>
      <c r="H1425" t="s">
        <v>8278</v>
      </c>
      <c r="I1425">
        <v>1</v>
      </c>
      <c r="J1425" t="s">
        <v>13799</v>
      </c>
      <c r="K1425" t="s">
        <v>13852</v>
      </c>
      <c r="L1425">
        <v>270107</v>
      </c>
      <c r="M1425" t="s">
        <v>13588</v>
      </c>
      <c r="N1425">
        <v>270107006</v>
      </c>
      <c r="O1425" t="s">
        <v>13613</v>
      </c>
      <c r="P1425">
        <v>3882.5757575757575</v>
      </c>
      <c r="Q1425">
        <v>13773.773015812932</v>
      </c>
      <c r="R1425">
        <v>0</v>
      </c>
    </row>
    <row r="1426" spans="1:18" x14ac:dyDescent="0.25">
      <c r="A1426">
        <v>13</v>
      </c>
      <c r="B1426">
        <v>13107</v>
      </c>
      <c r="C1426" t="s">
        <v>10678</v>
      </c>
      <c r="D1426" t="s">
        <v>1842</v>
      </c>
      <c r="E1426">
        <v>1</v>
      </c>
      <c r="F1426" t="s">
        <v>13850</v>
      </c>
      <c r="G1426">
        <v>2</v>
      </c>
      <c r="H1426" t="s">
        <v>13768</v>
      </c>
      <c r="I1426">
        <v>1</v>
      </c>
      <c r="J1426" t="s">
        <v>13799</v>
      </c>
      <c r="K1426" t="s">
        <v>13853</v>
      </c>
      <c r="L1426">
        <v>270107</v>
      </c>
      <c r="M1426" t="s">
        <v>13588</v>
      </c>
      <c r="N1426">
        <v>270107006</v>
      </c>
      <c r="O1426" t="s">
        <v>13613</v>
      </c>
      <c r="P1426">
        <v>48208.992094861664</v>
      </c>
      <c r="Q1426">
        <v>73427.21083519097</v>
      </c>
      <c r="R1426">
        <v>14319.322506316788</v>
      </c>
    </row>
    <row r="1427" spans="1:18" x14ac:dyDescent="0.25">
      <c r="A1427">
        <v>13</v>
      </c>
      <c r="B1427">
        <v>13107</v>
      </c>
      <c r="C1427" t="s">
        <v>10678</v>
      </c>
      <c r="D1427" t="s">
        <v>1842</v>
      </c>
      <c r="E1427">
        <v>1</v>
      </c>
      <c r="F1427" t="s">
        <v>13850</v>
      </c>
      <c r="G1427">
        <v>2</v>
      </c>
      <c r="H1427" t="s">
        <v>13768</v>
      </c>
      <c r="I1427">
        <v>1</v>
      </c>
      <c r="J1427" t="s">
        <v>13799</v>
      </c>
      <c r="K1427" t="s">
        <v>13857</v>
      </c>
      <c r="L1427">
        <v>270107</v>
      </c>
      <c r="M1427" t="s">
        <v>13588</v>
      </c>
      <c r="N1427">
        <v>270107006</v>
      </c>
      <c r="O1427" t="s">
        <v>13613</v>
      </c>
      <c r="P1427">
        <v>3882.5757575757575</v>
      </c>
      <c r="Q1427">
        <v>26439.365066175837</v>
      </c>
      <c r="R1427">
        <v>3984.9857765265369</v>
      </c>
    </row>
    <row r="1428" spans="1:18" x14ac:dyDescent="0.25">
      <c r="A1428">
        <v>13</v>
      </c>
      <c r="B1428">
        <v>13107</v>
      </c>
      <c r="C1428" t="s">
        <v>10678</v>
      </c>
      <c r="D1428" t="s">
        <v>1842</v>
      </c>
      <c r="E1428">
        <v>2</v>
      </c>
      <c r="F1428" t="s">
        <v>13854</v>
      </c>
      <c r="G1428">
        <v>1</v>
      </c>
      <c r="H1428" t="s">
        <v>8278</v>
      </c>
      <c r="I1428">
        <v>1</v>
      </c>
      <c r="J1428" t="s">
        <v>13799</v>
      </c>
      <c r="K1428" t="s">
        <v>13851</v>
      </c>
      <c r="L1428">
        <v>270107</v>
      </c>
      <c r="M1428" t="s">
        <v>13588</v>
      </c>
      <c r="N1428">
        <v>270107006</v>
      </c>
      <c r="O1428" t="s">
        <v>13613</v>
      </c>
      <c r="P1428">
        <v>48208.992094861664</v>
      </c>
      <c r="Q1428">
        <v>92979.689393460358</v>
      </c>
      <c r="R1428">
        <v>18304.308282843322</v>
      </c>
    </row>
    <row r="1429" spans="1:18" x14ac:dyDescent="0.25">
      <c r="A1429">
        <v>13</v>
      </c>
      <c r="B1429">
        <v>13107</v>
      </c>
      <c r="C1429" t="s">
        <v>10678</v>
      </c>
      <c r="D1429" t="s">
        <v>1842</v>
      </c>
      <c r="E1429">
        <v>2</v>
      </c>
      <c r="F1429" t="s">
        <v>13854</v>
      </c>
      <c r="G1429">
        <v>1</v>
      </c>
      <c r="H1429" t="s">
        <v>8278</v>
      </c>
      <c r="I1429">
        <v>1</v>
      </c>
      <c r="J1429" t="s">
        <v>13799</v>
      </c>
      <c r="K1429" t="s">
        <v>13852</v>
      </c>
      <c r="L1429">
        <v>270107</v>
      </c>
      <c r="M1429" t="s">
        <v>13588</v>
      </c>
      <c r="N1429">
        <v>270107006</v>
      </c>
      <c r="O1429" t="s">
        <v>13613</v>
      </c>
      <c r="P1429">
        <v>3882.5757575757575</v>
      </c>
      <c r="Q1429">
        <v>6886.8865079064662</v>
      </c>
      <c r="R1429">
        <v>0</v>
      </c>
    </row>
    <row r="1430" spans="1:18" x14ac:dyDescent="0.25">
      <c r="A1430">
        <v>13</v>
      </c>
      <c r="B1430">
        <v>13107</v>
      </c>
      <c r="C1430" t="s">
        <v>10678</v>
      </c>
      <c r="D1430" t="s">
        <v>1842</v>
      </c>
      <c r="E1430">
        <v>3</v>
      </c>
      <c r="F1430" t="s">
        <v>13855</v>
      </c>
      <c r="G1430">
        <v>1</v>
      </c>
      <c r="H1430" t="s">
        <v>8278</v>
      </c>
      <c r="I1430">
        <v>1</v>
      </c>
      <c r="J1430" t="s">
        <v>13799</v>
      </c>
      <c r="K1430" t="s">
        <v>13851</v>
      </c>
      <c r="L1430">
        <v>270107</v>
      </c>
      <c r="M1430" t="s">
        <v>13588</v>
      </c>
      <c r="N1430">
        <v>270107006</v>
      </c>
      <c r="O1430" t="s">
        <v>13613</v>
      </c>
      <c r="P1430">
        <v>48208.992094861664</v>
      </c>
      <c r="Q1430">
        <v>86092.802885553887</v>
      </c>
      <c r="R1430">
        <v>18304.308282843322</v>
      </c>
    </row>
    <row r="1431" spans="1:18" x14ac:dyDescent="0.25">
      <c r="A1431">
        <v>13</v>
      </c>
      <c r="B1431">
        <v>13107</v>
      </c>
      <c r="C1431" t="s">
        <v>10678</v>
      </c>
      <c r="D1431" t="s">
        <v>1842</v>
      </c>
      <c r="E1431">
        <v>3</v>
      </c>
      <c r="F1431" t="s">
        <v>13855</v>
      </c>
      <c r="G1431">
        <v>1</v>
      </c>
      <c r="H1431" t="s">
        <v>8278</v>
      </c>
      <c r="I1431">
        <v>1</v>
      </c>
      <c r="J1431" t="s">
        <v>13799</v>
      </c>
      <c r="K1431" t="s">
        <v>13852</v>
      </c>
      <c r="L1431">
        <v>270107</v>
      </c>
      <c r="M1431" t="s">
        <v>13588</v>
      </c>
      <c r="N1431">
        <v>270107006</v>
      </c>
      <c r="O1431" t="s">
        <v>13613</v>
      </c>
      <c r="P1431">
        <v>3882.5757575757575</v>
      </c>
      <c r="Q1431">
        <v>13773.773015812932</v>
      </c>
      <c r="R1431">
        <v>0</v>
      </c>
    </row>
    <row r="1432" spans="1:18" x14ac:dyDescent="0.25">
      <c r="A1432">
        <v>13</v>
      </c>
      <c r="B1432">
        <v>13107</v>
      </c>
      <c r="C1432" t="s">
        <v>10678</v>
      </c>
      <c r="D1432" t="s">
        <v>1842</v>
      </c>
      <c r="E1432">
        <v>5</v>
      </c>
      <c r="F1432" t="s">
        <v>13856</v>
      </c>
      <c r="G1432">
        <v>2</v>
      </c>
      <c r="H1432" t="s">
        <v>13768</v>
      </c>
      <c r="I1432">
        <v>3</v>
      </c>
      <c r="J1432" t="s">
        <v>13804</v>
      </c>
      <c r="K1432" t="s">
        <v>13853</v>
      </c>
      <c r="L1432">
        <v>270107</v>
      </c>
      <c r="M1432" t="s">
        <v>13588</v>
      </c>
      <c r="N1432">
        <v>270107005</v>
      </c>
      <c r="O1432" t="s">
        <v>13608</v>
      </c>
      <c r="P1432">
        <v>52091.567852437416</v>
      </c>
      <c r="Q1432">
        <v>67706.263014189011</v>
      </c>
      <c r="R1432">
        <v>18304.308282843322</v>
      </c>
    </row>
    <row r="1433" spans="1:18" x14ac:dyDescent="0.25">
      <c r="A1433">
        <v>13</v>
      </c>
      <c r="B1433">
        <v>13107</v>
      </c>
      <c r="C1433" t="s">
        <v>10678</v>
      </c>
      <c r="D1433" t="s">
        <v>1842</v>
      </c>
      <c r="E1433">
        <v>5</v>
      </c>
      <c r="F1433" t="s">
        <v>13856</v>
      </c>
      <c r="G1433">
        <v>2</v>
      </c>
      <c r="H1433" t="s">
        <v>13768</v>
      </c>
      <c r="I1433">
        <v>3</v>
      </c>
      <c r="J1433" t="s">
        <v>13804</v>
      </c>
      <c r="K1433" t="s">
        <v>13857</v>
      </c>
      <c r="L1433">
        <v>270107</v>
      </c>
      <c r="M1433" t="s">
        <v>13588</v>
      </c>
      <c r="N1433">
        <v>270107005</v>
      </c>
      <c r="O1433" t="s">
        <v>13608</v>
      </c>
      <c r="P1433">
        <v>0</v>
      </c>
      <c r="Q1433">
        <v>5247.4666602958951</v>
      </c>
      <c r="R1433">
        <v>0</v>
      </c>
    </row>
    <row r="1434" spans="1:18" x14ac:dyDescent="0.25">
      <c r="A1434">
        <v>13</v>
      </c>
      <c r="B1434">
        <v>13108</v>
      </c>
      <c r="C1434" t="s">
        <v>10678</v>
      </c>
      <c r="D1434" t="s">
        <v>847</v>
      </c>
      <c r="E1434">
        <v>1</v>
      </c>
      <c r="F1434" t="s">
        <v>13850</v>
      </c>
      <c r="G1434">
        <v>1</v>
      </c>
      <c r="H1434" t="s">
        <v>8278</v>
      </c>
      <c r="I1434">
        <v>1</v>
      </c>
      <c r="J1434" t="s">
        <v>13799</v>
      </c>
      <c r="K1434" t="s">
        <v>13851</v>
      </c>
      <c r="L1434">
        <v>270107</v>
      </c>
      <c r="M1434" t="s">
        <v>13588</v>
      </c>
      <c r="N1434">
        <v>270107006</v>
      </c>
      <c r="O1434" t="s">
        <v>13613</v>
      </c>
      <c r="P1434">
        <v>26616.8938275892</v>
      </c>
      <c r="Q1434">
        <v>36907.949842913658</v>
      </c>
      <c r="R1434">
        <v>73693.015200299706</v>
      </c>
    </row>
    <row r="1435" spans="1:18" x14ac:dyDescent="0.25">
      <c r="A1435">
        <v>13</v>
      </c>
      <c r="B1435">
        <v>13108</v>
      </c>
      <c r="C1435" t="s">
        <v>10678</v>
      </c>
      <c r="D1435" t="s">
        <v>847</v>
      </c>
      <c r="E1435">
        <v>1</v>
      </c>
      <c r="F1435" t="s">
        <v>13850</v>
      </c>
      <c r="G1435">
        <v>1</v>
      </c>
      <c r="H1435" t="s">
        <v>8278</v>
      </c>
      <c r="I1435">
        <v>1</v>
      </c>
      <c r="J1435" t="s">
        <v>13799</v>
      </c>
      <c r="K1435" t="s">
        <v>13852</v>
      </c>
      <c r="L1435">
        <v>270107</v>
      </c>
      <c r="M1435" t="s">
        <v>13588</v>
      </c>
      <c r="N1435">
        <v>270107006</v>
      </c>
      <c r="O1435" t="s">
        <v>13613</v>
      </c>
      <c r="P1435">
        <v>22814.480423647885</v>
      </c>
      <c r="Q1435">
        <v>0</v>
      </c>
      <c r="R1435">
        <v>0</v>
      </c>
    </row>
    <row r="1436" spans="1:18" x14ac:dyDescent="0.25">
      <c r="A1436">
        <v>13</v>
      </c>
      <c r="B1436">
        <v>13108</v>
      </c>
      <c r="C1436" t="s">
        <v>10678</v>
      </c>
      <c r="D1436" t="s">
        <v>847</v>
      </c>
      <c r="E1436">
        <v>1</v>
      </c>
      <c r="F1436" t="s">
        <v>13850</v>
      </c>
      <c r="G1436">
        <v>2</v>
      </c>
      <c r="H1436" t="s">
        <v>13768</v>
      </c>
      <c r="I1436">
        <v>1</v>
      </c>
      <c r="J1436" t="s">
        <v>13799</v>
      </c>
      <c r="K1436" t="s">
        <v>13853</v>
      </c>
      <c r="L1436">
        <v>270107</v>
      </c>
      <c r="M1436" t="s">
        <v>13588</v>
      </c>
      <c r="N1436">
        <v>270107006</v>
      </c>
      <c r="O1436" t="s">
        <v>13613</v>
      </c>
      <c r="P1436">
        <v>19328.934803368349</v>
      </c>
      <c r="Q1436">
        <v>32560.927299398438</v>
      </c>
      <c r="R1436">
        <v>56496.953538871909</v>
      </c>
    </row>
    <row r="1437" spans="1:18" x14ac:dyDescent="0.25">
      <c r="A1437">
        <v>13</v>
      </c>
      <c r="B1437">
        <v>13108</v>
      </c>
      <c r="C1437" t="s">
        <v>10678</v>
      </c>
      <c r="D1437" t="s">
        <v>847</v>
      </c>
      <c r="E1437">
        <v>1</v>
      </c>
      <c r="F1437" t="s">
        <v>13850</v>
      </c>
      <c r="G1437">
        <v>2</v>
      </c>
      <c r="H1437" t="s">
        <v>13768</v>
      </c>
      <c r="I1437">
        <v>1</v>
      </c>
      <c r="J1437" t="s">
        <v>13799</v>
      </c>
      <c r="K1437" t="s">
        <v>13857</v>
      </c>
      <c r="L1437">
        <v>270107</v>
      </c>
      <c r="M1437" t="s">
        <v>13588</v>
      </c>
      <c r="N1437">
        <v>270107006</v>
      </c>
      <c r="O1437" t="s">
        <v>13613</v>
      </c>
      <c r="P1437">
        <v>30102.439447868739</v>
      </c>
      <c r="Q1437">
        <v>4347.0225435152306</v>
      </c>
      <c r="R1437">
        <v>17196.061661427804</v>
      </c>
    </row>
    <row r="1438" spans="1:18" x14ac:dyDescent="0.25">
      <c r="A1438">
        <v>13</v>
      </c>
      <c r="B1438">
        <v>13108</v>
      </c>
      <c r="C1438" t="s">
        <v>10678</v>
      </c>
      <c r="D1438" t="s">
        <v>847</v>
      </c>
      <c r="E1438">
        <v>2</v>
      </c>
      <c r="F1438" t="s">
        <v>13854</v>
      </c>
      <c r="G1438">
        <v>1</v>
      </c>
      <c r="H1438" t="s">
        <v>8278</v>
      </c>
      <c r="I1438">
        <v>1</v>
      </c>
      <c r="J1438" t="s">
        <v>13799</v>
      </c>
      <c r="K1438" t="s">
        <v>13851</v>
      </c>
      <c r="L1438">
        <v>270107</v>
      </c>
      <c r="M1438" t="s">
        <v>13588</v>
      </c>
      <c r="N1438">
        <v>270107006</v>
      </c>
      <c r="O1438" t="s">
        <v>13613</v>
      </c>
      <c r="P1438">
        <v>26616.8938275892</v>
      </c>
      <c r="Q1438">
        <v>36907.949842913658</v>
      </c>
      <c r="R1438">
        <v>73693.015200299706</v>
      </c>
    </row>
    <row r="1439" spans="1:18" x14ac:dyDescent="0.25">
      <c r="A1439">
        <v>13</v>
      </c>
      <c r="B1439">
        <v>13108</v>
      </c>
      <c r="C1439" t="s">
        <v>10678</v>
      </c>
      <c r="D1439" t="s">
        <v>847</v>
      </c>
      <c r="E1439">
        <v>2</v>
      </c>
      <c r="F1439" t="s">
        <v>13854</v>
      </c>
      <c r="G1439">
        <v>1</v>
      </c>
      <c r="H1439" t="s">
        <v>8278</v>
      </c>
      <c r="I1439">
        <v>1</v>
      </c>
      <c r="J1439" t="s">
        <v>13799</v>
      </c>
      <c r="K1439" t="s">
        <v>13852</v>
      </c>
      <c r="L1439">
        <v>270107</v>
      </c>
      <c r="M1439" t="s">
        <v>13588</v>
      </c>
      <c r="N1439">
        <v>270107006</v>
      </c>
      <c r="O1439" t="s">
        <v>13613</v>
      </c>
      <c r="P1439">
        <v>22814.480423647885</v>
      </c>
      <c r="Q1439">
        <v>0</v>
      </c>
      <c r="R1439">
        <v>0</v>
      </c>
    </row>
    <row r="1440" spans="1:18" x14ac:dyDescent="0.25">
      <c r="A1440">
        <v>13</v>
      </c>
      <c r="B1440">
        <v>13108</v>
      </c>
      <c r="C1440" t="s">
        <v>10678</v>
      </c>
      <c r="D1440" t="s">
        <v>847</v>
      </c>
      <c r="E1440">
        <v>3</v>
      </c>
      <c r="F1440" t="s">
        <v>13855</v>
      </c>
      <c r="G1440">
        <v>1</v>
      </c>
      <c r="H1440" t="s">
        <v>8278</v>
      </c>
      <c r="I1440">
        <v>1</v>
      </c>
      <c r="J1440" t="s">
        <v>13799</v>
      </c>
      <c r="K1440" t="s">
        <v>13851</v>
      </c>
      <c r="L1440">
        <v>270107</v>
      </c>
      <c r="M1440" t="s">
        <v>13588</v>
      </c>
      <c r="N1440">
        <v>270107006</v>
      </c>
      <c r="O1440" t="s">
        <v>13613</v>
      </c>
      <c r="P1440">
        <v>26616.8938275892</v>
      </c>
      <c r="Q1440">
        <v>36907.949842913658</v>
      </c>
      <c r="R1440">
        <v>73693.015200299706</v>
      </c>
    </row>
    <row r="1441" spans="1:18" x14ac:dyDescent="0.25">
      <c r="A1441">
        <v>13</v>
      </c>
      <c r="B1441">
        <v>13108</v>
      </c>
      <c r="C1441" t="s">
        <v>10678</v>
      </c>
      <c r="D1441" t="s">
        <v>847</v>
      </c>
      <c r="E1441">
        <v>3</v>
      </c>
      <c r="F1441" t="s">
        <v>13855</v>
      </c>
      <c r="G1441">
        <v>1</v>
      </c>
      <c r="H1441" t="s">
        <v>8278</v>
      </c>
      <c r="I1441">
        <v>1</v>
      </c>
      <c r="J1441" t="s">
        <v>13799</v>
      </c>
      <c r="K1441" t="s">
        <v>13852</v>
      </c>
      <c r="L1441">
        <v>270107</v>
      </c>
      <c r="M1441" t="s">
        <v>13588</v>
      </c>
      <c r="N1441">
        <v>270107006</v>
      </c>
      <c r="O1441" t="s">
        <v>13613</v>
      </c>
      <c r="P1441">
        <v>22814.480423647885</v>
      </c>
      <c r="Q1441">
        <v>0</v>
      </c>
      <c r="R1441">
        <v>0</v>
      </c>
    </row>
    <row r="1442" spans="1:18" x14ac:dyDescent="0.25">
      <c r="A1442">
        <v>13</v>
      </c>
      <c r="B1442">
        <v>13108</v>
      </c>
      <c r="C1442" t="s">
        <v>10678</v>
      </c>
      <c r="D1442" t="s">
        <v>847</v>
      </c>
      <c r="E1442">
        <v>5</v>
      </c>
      <c r="F1442" t="s">
        <v>13856</v>
      </c>
      <c r="G1442">
        <v>2</v>
      </c>
      <c r="H1442" t="s">
        <v>13768</v>
      </c>
      <c r="I1442">
        <v>3</v>
      </c>
      <c r="J1442" t="s">
        <v>13804</v>
      </c>
      <c r="K1442" t="s">
        <v>13853</v>
      </c>
      <c r="L1442">
        <v>270107</v>
      </c>
      <c r="M1442" t="s">
        <v>13588</v>
      </c>
      <c r="N1442">
        <v>270107005</v>
      </c>
      <c r="O1442" t="s">
        <v>13608</v>
      </c>
      <c r="P1442">
        <v>42143.415227016238</v>
      </c>
      <c r="Q1442">
        <v>2980.5245657366254</v>
      </c>
      <c r="R1442">
        <v>58405.126200261962</v>
      </c>
    </row>
    <row r="1443" spans="1:18" x14ac:dyDescent="0.25">
      <c r="A1443">
        <v>13</v>
      </c>
      <c r="B1443">
        <v>13108</v>
      </c>
      <c r="C1443" t="s">
        <v>10678</v>
      </c>
      <c r="D1443" t="s">
        <v>847</v>
      </c>
      <c r="E1443">
        <v>5</v>
      </c>
      <c r="F1443" t="s">
        <v>13856</v>
      </c>
      <c r="G1443">
        <v>2</v>
      </c>
      <c r="H1443" t="s">
        <v>13768</v>
      </c>
      <c r="I1443">
        <v>3</v>
      </c>
      <c r="J1443" t="s">
        <v>13804</v>
      </c>
      <c r="K1443" t="s">
        <v>13857</v>
      </c>
      <c r="L1443">
        <v>270107</v>
      </c>
      <c r="M1443" t="s">
        <v>13588</v>
      </c>
      <c r="N1443">
        <v>270107005</v>
      </c>
      <c r="O1443" t="s">
        <v>13608</v>
      </c>
      <c r="P1443">
        <v>7287.9590242208524</v>
      </c>
      <c r="Q1443">
        <v>0</v>
      </c>
      <c r="R1443">
        <v>15287.889000037745</v>
      </c>
    </row>
    <row r="1444" spans="1:18" x14ac:dyDescent="0.25">
      <c r="A1444">
        <v>13</v>
      </c>
      <c r="B1444">
        <v>13109</v>
      </c>
      <c r="C1444" t="s">
        <v>10678</v>
      </c>
      <c r="D1444" t="s">
        <v>1847</v>
      </c>
      <c r="E1444">
        <v>1</v>
      </c>
      <c r="F1444" t="s">
        <v>13850</v>
      </c>
      <c r="G1444">
        <v>1</v>
      </c>
      <c r="H1444" t="s">
        <v>8278</v>
      </c>
      <c r="I1444">
        <v>1</v>
      </c>
      <c r="J1444" t="s">
        <v>13799</v>
      </c>
      <c r="K1444" t="s">
        <v>13851</v>
      </c>
      <c r="L1444">
        <v>270107</v>
      </c>
      <c r="M1444" t="s">
        <v>13588</v>
      </c>
      <c r="N1444">
        <v>270107006</v>
      </c>
      <c r="O1444" t="s">
        <v>13613</v>
      </c>
      <c r="P1444">
        <v>48668.331252600918</v>
      </c>
      <c r="Q1444">
        <v>0</v>
      </c>
      <c r="R1444">
        <v>50691.315245333812</v>
      </c>
    </row>
    <row r="1445" spans="1:18" x14ac:dyDescent="0.25">
      <c r="A1445">
        <v>13</v>
      </c>
      <c r="B1445">
        <v>13109</v>
      </c>
      <c r="C1445" t="s">
        <v>10678</v>
      </c>
      <c r="D1445" t="s">
        <v>1847</v>
      </c>
      <c r="E1445">
        <v>1</v>
      </c>
      <c r="F1445" t="s">
        <v>13850</v>
      </c>
      <c r="G1445">
        <v>2</v>
      </c>
      <c r="H1445" t="s">
        <v>13768</v>
      </c>
      <c r="I1445">
        <v>1</v>
      </c>
      <c r="J1445" t="s">
        <v>13799</v>
      </c>
      <c r="K1445" t="s">
        <v>13853</v>
      </c>
      <c r="L1445">
        <v>270107</v>
      </c>
      <c r="M1445" t="s">
        <v>13588</v>
      </c>
      <c r="N1445">
        <v>270107006</v>
      </c>
      <c r="O1445" t="s">
        <v>13613</v>
      </c>
      <c r="P1445">
        <v>62419.891801914273</v>
      </c>
      <c r="Q1445">
        <v>0</v>
      </c>
      <c r="R1445">
        <v>48039.793550429451</v>
      </c>
    </row>
    <row r="1446" spans="1:18" x14ac:dyDescent="0.25">
      <c r="A1446">
        <v>13</v>
      </c>
      <c r="B1446">
        <v>13109</v>
      </c>
      <c r="C1446" t="s">
        <v>10678</v>
      </c>
      <c r="D1446" t="s">
        <v>1847</v>
      </c>
      <c r="E1446">
        <v>1</v>
      </c>
      <c r="F1446" t="s">
        <v>13850</v>
      </c>
      <c r="G1446">
        <v>2</v>
      </c>
      <c r="H1446" t="s">
        <v>13768</v>
      </c>
      <c r="I1446">
        <v>1</v>
      </c>
      <c r="J1446" t="s">
        <v>13799</v>
      </c>
      <c r="K1446" t="s">
        <v>13857</v>
      </c>
      <c r="L1446">
        <v>270107</v>
      </c>
      <c r="M1446" t="s">
        <v>13588</v>
      </c>
      <c r="N1446">
        <v>270107006</v>
      </c>
      <c r="O1446" t="s">
        <v>13613</v>
      </c>
      <c r="P1446">
        <v>0</v>
      </c>
      <c r="Q1446">
        <v>0</v>
      </c>
      <c r="R1446">
        <v>2651.5216949043661</v>
      </c>
    </row>
    <row r="1447" spans="1:18" x14ac:dyDescent="0.25">
      <c r="A1447">
        <v>13</v>
      </c>
      <c r="B1447">
        <v>13109</v>
      </c>
      <c r="C1447" t="s">
        <v>10678</v>
      </c>
      <c r="D1447" t="s">
        <v>1847</v>
      </c>
      <c r="E1447">
        <v>2</v>
      </c>
      <c r="F1447" t="s">
        <v>13854</v>
      </c>
      <c r="G1447">
        <v>1</v>
      </c>
      <c r="H1447" t="s">
        <v>8278</v>
      </c>
      <c r="I1447">
        <v>1</v>
      </c>
      <c r="J1447" t="s">
        <v>13799</v>
      </c>
      <c r="K1447" t="s">
        <v>13851</v>
      </c>
      <c r="L1447">
        <v>270107</v>
      </c>
      <c r="M1447" t="s">
        <v>13588</v>
      </c>
      <c r="N1447">
        <v>270107006</v>
      </c>
      <c r="O1447" t="s">
        <v>13613</v>
      </c>
      <c r="P1447">
        <v>48668.331252600918</v>
      </c>
      <c r="Q1447">
        <v>0</v>
      </c>
      <c r="R1447">
        <v>50691.315245333812</v>
      </c>
    </row>
    <row r="1448" spans="1:18" x14ac:dyDescent="0.25">
      <c r="A1448">
        <v>13</v>
      </c>
      <c r="B1448">
        <v>13109</v>
      </c>
      <c r="C1448" t="s">
        <v>10678</v>
      </c>
      <c r="D1448" t="s">
        <v>1847</v>
      </c>
      <c r="E1448">
        <v>3</v>
      </c>
      <c r="F1448" t="s">
        <v>13855</v>
      </c>
      <c r="G1448">
        <v>1</v>
      </c>
      <c r="H1448" t="s">
        <v>8278</v>
      </c>
      <c r="I1448">
        <v>1</v>
      </c>
      <c r="J1448" t="s">
        <v>13799</v>
      </c>
      <c r="K1448" t="s">
        <v>13851</v>
      </c>
      <c r="L1448">
        <v>270107</v>
      </c>
      <c r="M1448" t="s">
        <v>13588</v>
      </c>
      <c r="N1448">
        <v>270107006</v>
      </c>
      <c r="O1448" t="s">
        <v>13613</v>
      </c>
      <c r="P1448">
        <v>48668.331252600918</v>
      </c>
      <c r="Q1448">
        <v>0</v>
      </c>
      <c r="R1448">
        <v>50691.315245333812</v>
      </c>
    </row>
    <row r="1449" spans="1:18" x14ac:dyDescent="0.25">
      <c r="A1449">
        <v>13</v>
      </c>
      <c r="B1449">
        <v>13109</v>
      </c>
      <c r="C1449" t="s">
        <v>10678</v>
      </c>
      <c r="D1449" t="s">
        <v>1847</v>
      </c>
      <c r="E1449">
        <v>5</v>
      </c>
      <c r="F1449" t="s">
        <v>13856</v>
      </c>
      <c r="G1449">
        <v>2</v>
      </c>
      <c r="H1449" t="s">
        <v>13768</v>
      </c>
      <c r="I1449">
        <v>3</v>
      </c>
      <c r="J1449" t="s">
        <v>13804</v>
      </c>
      <c r="K1449" t="s">
        <v>13853</v>
      </c>
      <c r="L1449">
        <v>270107</v>
      </c>
      <c r="M1449" t="s">
        <v>13588</v>
      </c>
      <c r="N1449">
        <v>270107005</v>
      </c>
      <c r="O1449" t="s">
        <v>13608</v>
      </c>
      <c r="P1449">
        <v>62419.891801914273</v>
      </c>
      <c r="Q1449">
        <v>0</v>
      </c>
      <c r="R1449">
        <v>50691.315245333812</v>
      </c>
    </row>
    <row r="1450" spans="1:18" x14ac:dyDescent="0.25">
      <c r="A1450">
        <v>13</v>
      </c>
      <c r="B1450">
        <v>13110</v>
      </c>
      <c r="C1450" t="s">
        <v>10678</v>
      </c>
      <c r="D1450" t="s">
        <v>1850</v>
      </c>
      <c r="E1450">
        <v>1</v>
      </c>
      <c r="F1450" t="s">
        <v>13850</v>
      </c>
      <c r="G1450">
        <v>1</v>
      </c>
      <c r="H1450" t="s">
        <v>8278</v>
      </c>
      <c r="I1450">
        <v>1</v>
      </c>
      <c r="J1450" t="s">
        <v>13799</v>
      </c>
      <c r="K1450" t="s">
        <v>13851</v>
      </c>
      <c r="L1450">
        <v>270107</v>
      </c>
      <c r="M1450" t="s">
        <v>13588</v>
      </c>
      <c r="N1450">
        <v>270107006</v>
      </c>
      <c r="O1450" t="s">
        <v>13613</v>
      </c>
      <c r="P1450">
        <v>57628.468181539778</v>
      </c>
      <c r="Q1450">
        <v>47961.135864748125</v>
      </c>
      <c r="R1450">
        <v>60726.15292270435</v>
      </c>
    </row>
    <row r="1451" spans="1:18" x14ac:dyDescent="0.25">
      <c r="A1451">
        <v>13</v>
      </c>
      <c r="B1451">
        <v>13110</v>
      </c>
      <c r="C1451" t="s">
        <v>10678</v>
      </c>
      <c r="D1451" t="s">
        <v>1850</v>
      </c>
      <c r="E1451">
        <v>1</v>
      </c>
      <c r="F1451" t="s">
        <v>13850</v>
      </c>
      <c r="G1451">
        <v>1</v>
      </c>
      <c r="H1451" t="s">
        <v>8278</v>
      </c>
      <c r="I1451">
        <v>1</v>
      </c>
      <c r="J1451" t="s">
        <v>13799</v>
      </c>
      <c r="K1451" t="s">
        <v>13852</v>
      </c>
      <c r="L1451">
        <v>270107</v>
      </c>
      <c r="M1451" t="s">
        <v>13588</v>
      </c>
      <c r="N1451">
        <v>270107006</v>
      </c>
      <c r="O1451" t="s">
        <v>13613</v>
      </c>
      <c r="P1451">
        <v>10661.787223617321</v>
      </c>
      <c r="Q1451">
        <v>1844.4405012378868</v>
      </c>
      <c r="R1451">
        <v>0</v>
      </c>
    </row>
    <row r="1452" spans="1:18" x14ac:dyDescent="0.25">
      <c r="A1452">
        <v>13</v>
      </c>
      <c r="B1452">
        <v>13110</v>
      </c>
      <c r="C1452" t="s">
        <v>10678</v>
      </c>
      <c r="D1452" t="s">
        <v>1850</v>
      </c>
      <c r="E1452">
        <v>1</v>
      </c>
      <c r="F1452" t="s">
        <v>13850</v>
      </c>
      <c r="G1452">
        <v>2</v>
      </c>
      <c r="H1452" t="s">
        <v>13768</v>
      </c>
      <c r="I1452">
        <v>1</v>
      </c>
      <c r="J1452" t="s">
        <v>13799</v>
      </c>
      <c r="K1452" t="s">
        <v>13853</v>
      </c>
      <c r="L1452">
        <v>270107</v>
      </c>
      <c r="M1452" t="s">
        <v>13588</v>
      </c>
      <c r="N1452">
        <v>270107006</v>
      </c>
      <c r="O1452" t="s">
        <v>13613</v>
      </c>
      <c r="P1452">
        <v>57628.468181539778</v>
      </c>
      <c r="Q1452">
        <v>40964.65499586588</v>
      </c>
      <c r="R1452">
        <v>56465.929117189917</v>
      </c>
    </row>
    <row r="1453" spans="1:18" x14ac:dyDescent="0.25">
      <c r="A1453">
        <v>13</v>
      </c>
      <c r="B1453">
        <v>13110</v>
      </c>
      <c r="C1453" t="s">
        <v>10678</v>
      </c>
      <c r="D1453" t="s">
        <v>1850</v>
      </c>
      <c r="E1453">
        <v>1</v>
      </c>
      <c r="F1453" t="s">
        <v>13850</v>
      </c>
      <c r="G1453">
        <v>2</v>
      </c>
      <c r="H1453" t="s">
        <v>13768</v>
      </c>
      <c r="I1453">
        <v>1</v>
      </c>
      <c r="J1453" t="s">
        <v>13799</v>
      </c>
      <c r="K1453" t="s">
        <v>13857</v>
      </c>
      <c r="L1453">
        <v>270107</v>
      </c>
      <c r="M1453" t="s">
        <v>13588</v>
      </c>
      <c r="N1453">
        <v>270107006</v>
      </c>
      <c r="O1453" t="s">
        <v>13613</v>
      </c>
      <c r="P1453">
        <v>10661.787223617321</v>
      </c>
      <c r="Q1453">
        <v>8840.9213701201297</v>
      </c>
      <c r="R1453">
        <v>4260.2238055144371</v>
      </c>
    </row>
    <row r="1454" spans="1:18" x14ac:dyDescent="0.25">
      <c r="A1454">
        <v>13</v>
      </c>
      <c r="B1454">
        <v>13110</v>
      </c>
      <c r="C1454" t="s">
        <v>10678</v>
      </c>
      <c r="D1454" t="s">
        <v>1850</v>
      </c>
      <c r="E1454">
        <v>2</v>
      </c>
      <c r="F1454" t="s">
        <v>13854</v>
      </c>
      <c r="G1454">
        <v>1</v>
      </c>
      <c r="H1454" t="s">
        <v>8278</v>
      </c>
      <c r="I1454">
        <v>1</v>
      </c>
      <c r="J1454" t="s">
        <v>13799</v>
      </c>
      <c r="K1454" t="s">
        <v>13851</v>
      </c>
      <c r="L1454">
        <v>270107</v>
      </c>
      <c r="M1454" t="s">
        <v>13588</v>
      </c>
      <c r="N1454">
        <v>270107006</v>
      </c>
      <c r="O1454" t="s">
        <v>13613</v>
      </c>
      <c r="P1454">
        <v>58179.702333557907</v>
      </c>
      <c r="Q1454">
        <v>49805.576365986009</v>
      </c>
      <c r="R1454">
        <v>60726.15292270435</v>
      </c>
    </row>
    <row r="1455" spans="1:18" x14ac:dyDescent="0.25">
      <c r="A1455">
        <v>13</v>
      </c>
      <c r="B1455">
        <v>13110</v>
      </c>
      <c r="C1455" t="s">
        <v>10678</v>
      </c>
      <c r="D1455" t="s">
        <v>1850</v>
      </c>
      <c r="E1455">
        <v>2</v>
      </c>
      <c r="F1455" t="s">
        <v>13854</v>
      </c>
      <c r="G1455">
        <v>1</v>
      </c>
      <c r="H1455" t="s">
        <v>8278</v>
      </c>
      <c r="I1455">
        <v>1</v>
      </c>
      <c r="J1455" t="s">
        <v>13799</v>
      </c>
      <c r="K1455" t="s">
        <v>13852</v>
      </c>
      <c r="L1455">
        <v>270107</v>
      </c>
      <c r="M1455" t="s">
        <v>13588</v>
      </c>
      <c r="N1455">
        <v>270107006</v>
      </c>
      <c r="O1455" t="s">
        <v>13613</v>
      </c>
      <c r="P1455">
        <v>10110.553071599192</v>
      </c>
      <c r="Q1455">
        <v>0</v>
      </c>
      <c r="R1455">
        <v>0</v>
      </c>
    </row>
    <row r="1456" spans="1:18" x14ac:dyDescent="0.25">
      <c r="A1456">
        <v>13</v>
      </c>
      <c r="B1456">
        <v>13110</v>
      </c>
      <c r="C1456" t="s">
        <v>10678</v>
      </c>
      <c r="D1456" t="s">
        <v>1850</v>
      </c>
      <c r="E1456">
        <v>3</v>
      </c>
      <c r="F1456" t="s">
        <v>13855</v>
      </c>
      <c r="G1456">
        <v>1</v>
      </c>
      <c r="H1456" t="s">
        <v>8278</v>
      </c>
      <c r="I1456">
        <v>1</v>
      </c>
      <c r="J1456" t="s">
        <v>13799</v>
      </c>
      <c r="K1456" t="s">
        <v>13851</v>
      </c>
      <c r="L1456">
        <v>270107</v>
      </c>
      <c r="M1456" t="s">
        <v>13588</v>
      </c>
      <c r="N1456">
        <v>270107006</v>
      </c>
      <c r="O1456" t="s">
        <v>13613</v>
      </c>
      <c r="P1456">
        <v>57628.468181539778</v>
      </c>
      <c r="Q1456">
        <v>47961.135864748125</v>
      </c>
      <c r="R1456">
        <v>60726.15292270435</v>
      </c>
    </row>
    <row r="1457" spans="1:18" x14ac:dyDescent="0.25">
      <c r="A1457">
        <v>13</v>
      </c>
      <c r="B1457">
        <v>13110</v>
      </c>
      <c r="C1457" t="s">
        <v>10678</v>
      </c>
      <c r="D1457" t="s">
        <v>1850</v>
      </c>
      <c r="E1457">
        <v>3</v>
      </c>
      <c r="F1457" t="s">
        <v>13855</v>
      </c>
      <c r="G1457">
        <v>1</v>
      </c>
      <c r="H1457" t="s">
        <v>8278</v>
      </c>
      <c r="I1457">
        <v>1</v>
      </c>
      <c r="J1457" t="s">
        <v>13799</v>
      </c>
      <c r="K1457" t="s">
        <v>13852</v>
      </c>
      <c r="L1457">
        <v>270107</v>
      </c>
      <c r="M1457" t="s">
        <v>13588</v>
      </c>
      <c r="N1457">
        <v>270107006</v>
      </c>
      <c r="O1457" t="s">
        <v>13613</v>
      </c>
      <c r="P1457">
        <v>10661.787223617321</v>
      </c>
      <c r="Q1457">
        <v>1844.4405012378868</v>
      </c>
      <c r="R1457">
        <v>0</v>
      </c>
    </row>
    <row r="1458" spans="1:18" x14ac:dyDescent="0.25">
      <c r="A1458">
        <v>13</v>
      </c>
      <c r="B1458">
        <v>13110</v>
      </c>
      <c r="C1458" t="s">
        <v>10678</v>
      </c>
      <c r="D1458" t="s">
        <v>1850</v>
      </c>
      <c r="E1458">
        <v>5</v>
      </c>
      <c r="F1458" t="s">
        <v>13856</v>
      </c>
      <c r="G1458">
        <v>2</v>
      </c>
      <c r="H1458" t="s">
        <v>13768</v>
      </c>
      <c r="I1458">
        <v>3</v>
      </c>
      <c r="J1458" t="s">
        <v>13804</v>
      </c>
      <c r="K1458" t="s">
        <v>13853</v>
      </c>
      <c r="L1458">
        <v>270107</v>
      </c>
      <c r="M1458" t="s">
        <v>13588</v>
      </c>
      <c r="N1458">
        <v>270107005</v>
      </c>
      <c r="O1458" t="s">
        <v>13608</v>
      </c>
      <c r="P1458">
        <v>67739.02125313897</v>
      </c>
      <c r="Q1458">
        <v>33516.97902095379</v>
      </c>
      <c r="R1458">
        <v>60726.15292270435</v>
      </c>
    </row>
    <row r="1459" spans="1:18" x14ac:dyDescent="0.25">
      <c r="A1459">
        <v>13</v>
      </c>
      <c r="B1459">
        <v>13110</v>
      </c>
      <c r="C1459" t="s">
        <v>10678</v>
      </c>
      <c r="D1459" t="s">
        <v>1850</v>
      </c>
      <c r="E1459">
        <v>5</v>
      </c>
      <c r="F1459" t="s">
        <v>13856</v>
      </c>
      <c r="G1459">
        <v>2</v>
      </c>
      <c r="H1459" t="s">
        <v>13768</v>
      </c>
      <c r="I1459">
        <v>3</v>
      </c>
      <c r="J1459" t="s">
        <v>13804</v>
      </c>
      <c r="K1459" t="s">
        <v>13857</v>
      </c>
      <c r="L1459">
        <v>270107</v>
      </c>
      <c r="M1459" t="s">
        <v>13588</v>
      </c>
      <c r="N1459">
        <v>270107005</v>
      </c>
      <c r="O1459" t="s">
        <v>13608</v>
      </c>
      <c r="P1459">
        <v>0</v>
      </c>
      <c r="Q1459">
        <v>1178.607410097346</v>
      </c>
      <c r="R1459">
        <v>0</v>
      </c>
    </row>
    <row r="1460" spans="1:18" x14ac:dyDescent="0.25">
      <c r="A1460">
        <v>13</v>
      </c>
      <c r="B1460">
        <v>13111</v>
      </c>
      <c r="C1460" t="s">
        <v>10678</v>
      </c>
      <c r="D1460" t="s">
        <v>1853</v>
      </c>
      <c r="E1460">
        <v>1</v>
      </c>
      <c r="F1460" t="s">
        <v>13850</v>
      </c>
      <c r="G1460">
        <v>1</v>
      </c>
      <c r="H1460" t="s">
        <v>8278</v>
      </c>
      <c r="I1460">
        <v>1</v>
      </c>
      <c r="J1460" t="s">
        <v>13799</v>
      </c>
      <c r="K1460" t="s">
        <v>13851</v>
      </c>
      <c r="L1460">
        <v>270107</v>
      </c>
      <c r="M1460" t="s">
        <v>13588</v>
      </c>
      <c r="N1460">
        <v>270107006</v>
      </c>
      <c r="O1460" t="s">
        <v>13613</v>
      </c>
      <c r="P1460">
        <v>48992.016275700502</v>
      </c>
      <c r="Q1460">
        <v>22183.279000759023</v>
      </c>
      <c r="R1460">
        <v>36265.85567584505</v>
      </c>
    </row>
    <row r="1461" spans="1:18" x14ac:dyDescent="0.25">
      <c r="A1461">
        <v>13</v>
      </c>
      <c r="B1461">
        <v>13111</v>
      </c>
      <c r="C1461" t="s">
        <v>10678</v>
      </c>
      <c r="D1461" t="s">
        <v>1853</v>
      </c>
      <c r="E1461">
        <v>1</v>
      </c>
      <c r="F1461" t="s">
        <v>13850</v>
      </c>
      <c r="G1461">
        <v>1</v>
      </c>
      <c r="H1461" t="s">
        <v>8278</v>
      </c>
      <c r="I1461">
        <v>1</v>
      </c>
      <c r="J1461" t="s">
        <v>13799</v>
      </c>
      <c r="K1461" t="s">
        <v>13852</v>
      </c>
      <c r="L1461">
        <v>270107</v>
      </c>
      <c r="M1461" t="s">
        <v>13588</v>
      </c>
      <c r="N1461">
        <v>270107006</v>
      </c>
      <c r="O1461" t="s">
        <v>13613</v>
      </c>
      <c r="P1461">
        <v>20837.828673592059</v>
      </c>
      <c r="Q1461">
        <v>5849.2638980443908</v>
      </c>
      <c r="R1461">
        <v>0</v>
      </c>
    </row>
    <row r="1462" spans="1:18" x14ac:dyDescent="0.25">
      <c r="A1462">
        <v>13</v>
      </c>
      <c r="B1462">
        <v>13111</v>
      </c>
      <c r="C1462" t="s">
        <v>10678</v>
      </c>
      <c r="D1462" t="s">
        <v>1853</v>
      </c>
      <c r="E1462">
        <v>1</v>
      </c>
      <c r="F1462" t="s">
        <v>13850</v>
      </c>
      <c r="G1462">
        <v>2</v>
      </c>
      <c r="H1462" t="s">
        <v>13768</v>
      </c>
      <c r="I1462">
        <v>1</v>
      </c>
      <c r="J1462" t="s">
        <v>13799</v>
      </c>
      <c r="K1462" t="s">
        <v>13853</v>
      </c>
      <c r="L1462">
        <v>270107</v>
      </c>
      <c r="M1462" t="s">
        <v>13588</v>
      </c>
      <c r="N1462">
        <v>270107006</v>
      </c>
      <c r="O1462" t="s">
        <v>13613</v>
      </c>
      <c r="P1462">
        <v>23541.19786689683</v>
      </c>
      <c r="Q1462">
        <v>12600.92582779491</v>
      </c>
      <c r="R1462">
        <v>31579.650267495501</v>
      </c>
    </row>
    <row r="1463" spans="1:18" x14ac:dyDescent="0.25">
      <c r="A1463">
        <v>13</v>
      </c>
      <c r="B1463">
        <v>13111</v>
      </c>
      <c r="C1463" t="s">
        <v>10678</v>
      </c>
      <c r="D1463" t="s">
        <v>1853</v>
      </c>
      <c r="E1463">
        <v>1</v>
      </c>
      <c r="F1463" t="s">
        <v>13850</v>
      </c>
      <c r="G1463">
        <v>2</v>
      </c>
      <c r="H1463" t="s">
        <v>13768</v>
      </c>
      <c r="I1463">
        <v>1</v>
      </c>
      <c r="J1463" t="s">
        <v>13799</v>
      </c>
      <c r="K1463" t="s">
        <v>13857</v>
      </c>
      <c r="L1463">
        <v>270107</v>
      </c>
      <c r="M1463" t="s">
        <v>13588</v>
      </c>
      <c r="N1463">
        <v>270107006</v>
      </c>
      <c r="O1463" t="s">
        <v>13613</v>
      </c>
      <c r="P1463">
        <v>46288.647082395735</v>
      </c>
      <c r="Q1463">
        <v>15431.617071008504</v>
      </c>
      <c r="R1463">
        <v>4686.2054083495468</v>
      </c>
    </row>
    <row r="1464" spans="1:18" x14ac:dyDescent="0.25">
      <c r="A1464">
        <v>13</v>
      </c>
      <c r="B1464">
        <v>13111</v>
      </c>
      <c r="C1464" t="s">
        <v>10678</v>
      </c>
      <c r="D1464" t="s">
        <v>1853</v>
      </c>
      <c r="E1464">
        <v>2</v>
      </c>
      <c r="F1464" t="s">
        <v>13854</v>
      </c>
      <c r="G1464">
        <v>1</v>
      </c>
      <c r="H1464" t="s">
        <v>8278</v>
      </c>
      <c r="I1464">
        <v>1</v>
      </c>
      <c r="J1464" t="s">
        <v>13799</v>
      </c>
      <c r="K1464" t="s">
        <v>13851</v>
      </c>
      <c r="L1464">
        <v>270107</v>
      </c>
      <c r="M1464" t="s">
        <v>13588</v>
      </c>
      <c r="N1464">
        <v>270107006</v>
      </c>
      <c r="O1464" t="s">
        <v>13613</v>
      </c>
      <c r="P1464">
        <v>68556.764588021324</v>
      </c>
      <c r="Q1464">
        <v>28032.542898803415</v>
      </c>
      <c r="R1464">
        <v>36265.85567584505</v>
      </c>
    </row>
    <row r="1465" spans="1:18" x14ac:dyDescent="0.25">
      <c r="A1465">
        <v>13</v>
      </c>
      <c r="B1465">
        <v>13111</v>
      </c>
      <c r="C1465" t="s">
        <v>10678</v>
      </c>
      <c r="D1465" t="s">
        <v>1853</v>
      </c>
      <c r="E1465">
        <v>2</v>
      </c>
      <c r="F1465" t="s">
        <v>13854</v>
      </c>
      <c r="G1465">
        <v>1</v>
      </c>
      <c r="H1465" t="s">
        <v>8278</v>
      </c>
      <c r="I1465">
        <v>1</v>
      </c>
      <c r="J1465" t="s">
        <v>13799</v>
      </c>
      <c r="K1465" t="s">
        <v>13852</v>
      </c>
      <c r="L1465">
        <v>270107</v>
      </c>
      <c r="M1465" t="s">
        <v>13588</v>
      </c>
      <c r="N1465">
        <v>270107006</v>
      </c>
      <c r="O1465" t="s">
        <v>13613</v>
      </c>
      <c r="P1465">
        <v>1273.0803612712309</v>
      </c>
      <c r="Q1465">
        <v>0</v>
      </c>
      <c r="R1465">
        <v>0</v>
      </c>
    </row>
    <row r="1466" spans="1:18" x14ac:dyDescent="0.25">
      <c r="A1466">
        <v>13</v>
      </c>
      <c r="B1466">
        <v>13111</v>
      </c>
      <c r="C1466" t="s">
        <v>10678</v>
      </c>
      <c r="D1466" t="s">
        <v>1853</v>
      </c>
      <c r="E1466">
        <v>3</v>
      </c>
      <c r="F1466" t="s">
        <v>13855</v>
      </c>
      <c r="G1466">
        <v>1</v>
      </c>
      <c r="H1466" t="s">
        <v>8278</v>
      </c>
      <c r="I1466">
        <v>1</v>
      </c>
      <c r="J1466" t="s">
        <v>13799</v>
      </c>
      <c r="K1466" t="s">
        <v>13851</v>
      </c>
      <c r="L1466">
        <v>270107</v>
      </c>
      <c r="M1466" t="s">
        <v>13588</v>
      </c>
      <c r="N1466">
        <v>270107006</v>
      </c>
      <c r="O1466" t="s">
        <v>13613</v>
      </c>
      <c r="P1466">
        <v>48992.016275700502</v>
      </c>
      <c r="Q1466">
        <v>22183.279000759023</v>
      </c>
      <c r="R1466">
        <v>36265.85567584505</v>
      </c>
    </row>
    <row r="1467" spans="1:18" x14ac:dyDescent="0.25">
      <c r="A1467">
        <v>13</v>
      </c>
      <c r="B1467">
        <v>13111</v>
      </c>
      <c r="C1467" t="s">
        <v>10678</v>
      </c>
      <c r="D1467" t="s">
        <v>1853</v>
      </c>
      <c r="E1467">
        <v>3</v>
      </c>
      <c r="F1467" t="s">
        <v>13855</v>
      </c>
      <c r="G1467">
        <v>1</v>
      </c>
      <c r="H1467" t="s">
        <v>8278</v>
      </c>
      <c r="I1467">
        <v>1</v>
      </c>
      <c r="J1467" t="s">
        <v>13799</v>
      </c>
      <c r="K1467" t="s">
        <v>13852</v>
      </c>
      <c r="L1467">
        <v>270107</v>
      </c>
      <c r="M1467" t="s">
        <v>13588</v>
      </c>
      <c r="N1467">
        <v>270107006</v>
      </c>
      <c r="O1467" t="s">
        <v>13613</v>
      </c>
      <c r="P1467">
        <v>20837.828673592059</v>
      </c>
      <c r="Q1467">
        <v>5849.2638980443908</v>
      </c>
      <c r="R1467">
        <v>0</v>
      </c>
    </row>
    <row r="1468" spans="1:18" x14ac:dyDescent="0.25">
      <c r="A1468">
        <v>13</v>
      </c>
      <c r="B1468">
        <v>13111</v>
      </c>
      <c r="C1468" t="s">
        <v>10678</v>
      </c>
      <c r="D1468" t="s">
        <v>1853</v>
      </c>
      <c r="E1468">
        <v>5</v>
      </c>
      <c r="F1468" t="s">
        <v>13856</v>
      </c>
      <c r="G1468">
        <v>2</v>
      </c>
      <c r="H1468" t="s">
        <v>13768</v>
      </c>
      <c r="I1468">
        <v>3</v>
      </c>
      <c r="J1468" t="s">
        <v>13804</v>
      </c>
      <c r="K1468" t="s">
        <v>13853</v>
      </c>
      <c r="L1468">
        <v>270107</v>
      </c>
      <c r="M1468" t="s">
        <v>13588</v>
      </c>
      <c r="N1468">
        <v>270107005</v>
      </c>
      <c r="O1468" t="s">
        <v>13608</v>
      </c>
      <c r="P1468">
        <v>20837.828673592059</v>
      </c>
      <c r="Q1468">
        <v>18450.1897258393</v>
      </c>
      <c r="R1468">
        <v>36265.85567584505</v>
      </c>
    </row>
    <row r="1469" spans="1:18" x14ac:dyDescent="0.25">
      <c r="A1469">
        <v>13</v>
      </c>
      <c r="B1469">
        <v>13111</v>
      </c>
      <c r="C1469" t="s">
        <v>10678</v>
      </c>
      <c r="D1469" t="s">
        <v>1853</v>
      </c>
      <c r="E1469">
        <v>5</v>
      </c>
      <c r="F1469" t="s">
        <v>13856</v>
      </c>
      <c r="G1469">
        <v>2</v>
      </c>
      <c r="H1469" t="s">
        <v>13768</v>
      </c>
      <c r="I1469">
        <v>3</v>
      </c>
      <c r="J1469" t="s">
        <v>13804</v>
      </c>
      <c r="K1469" t="s">
        <v>13857</v>
      </c>
      <c r="L1469">
        <v>270107</v>
      </c>
      <c r="M1469" t="s">
        <v>13588</v>
      </c>
      <c r="N1469">
        <v>270107005</v>
      </c>
      <c r="O1469" t="s">
        <v>13608</v>
      </c>
      <c r="P1469">
        <v>19564.748312320829</v>
      </c>
      <c r="Q1469">
        <v>2562.7517927075096</v>
      </c>
      <c r="R1469">
        <v>0</v>
      </c>
    </row>
    <row r="1470" spans="1:18" x14ac:dyDescent="0.25">
      <c r="A1470">
        <v>13</v>
      </c>
      <c r="B1470">
        <v>13112</v>
      </c>
      <c r="C1470" t="s">
        <v>10678</v>
      </c>
      <c r="D1470" t="s">
        <v>1856</v>
      </c>
      <c r="E1470">
        <v>1</v>
      </c>
      <c r="F1470" t="s">
        <v>13850</v>
      </c>
      <c r="G1470">
        <v>1</v>
      </c>
      <c r="H1470" t="s">
        <v>8278</v>
      </c>
      <c r="I1470">
        <v>1</v>
      </c>
      <c r="J1470" t="s">
        <v>13799</v>
      </c>
      <c r="K1470" t="s">
        <v>13851</v>
      </c>
      <c r="L1470">
        <v>270107</v>
      </c>
      <c r="M1470" t="s">
        <v>13588</v>
      </c>
      <c r="N1470">
        <v>270107006</v>
      </c>
      <c r="O1470" t="s">
        <v>13613</v>
      </c>
      <c r="P1470">
        <v>66510.783907092497</v>
      </c>
      <c r="Q1470">
        <v>97317.208129421953</v>
      </c>
      <c r="R1470">
        <v>43649.383705850472</v>
      </c>
    </row>
    <row r="1471" spans="1:18" x14ac:dyDescent="0.25">
      <c r="A1471">
        <v>13</v>
      </c>
      <c r="B1471">
        <v>13112</v>
      </c>
      <c r="C1471" t="s">
        <v>10678</v>
      </c>
      <c r="D1471" t="s">
        <v>1856</v>
      </c>
      <c r="E1471">
        <v>1</v>
      </c>
      <c r="F1471" t="s">
        <v>13850</v>
      </c>
      <c r="G1471">
        <v>1</v>
      </c>
      <c r="H1471" t="s">
        <v>8278</v>
      </c>
      <c r="I1471">
        <v>1</v>
      </c>
      <c r="J1471" t="s">
        <v>13799</v>
      </c>
      <c r="K1471" t="s">
        <v>13852</v>
      </c>
      <c r="L1471">
        <v>270107</v>
      </c>
      <c r="M1471" t="s">
        <v>13588</v>
      </c>
      <c r="N1471">
        <v>270107006</v>
      </c>
      <c r="O1471" t="s">
        <v>13613</v>
      </c>
      <c r="P1471">
        <v>0</v>
      </c>
      <c r="Q1471">
        <v>6692.3141509740472</v>
      </c>
      <c r="R1471">
        <v>4438.5367933731468</v>
      </c>
    </row>
    <row r="1472" spans="1:18" x14ac:dyDescent="0.25">
      <c r="A1472">
        <v>13</v>
      </c>
      <c r="B1472">
        <v>13112</v>
      </c>
      <c r="C1472" t="s">
        <v>10678</v>
      </c>
      <c r="D1472" t="s">
        <v>1856</v>
      </c>
      <c r="E1472">
        <v>1</v>
      </c>
      <c r="F1472" t="s">
        <v>13850</v>
      </c>
      <c r="G1472">
        <v>2</v>
      </c>
      <c r="H1472" t="s">
        <v>13768</v>
      </c>
      <c r="I1472">
        <v>1</v>
      </c>
      <c r="J1472" t="s">
        <v>13799</v>
      </c>
      <c r="K1472" t="s">
        <v>13853</v>
      </c>
      <c r="L1472">
        <v>270107</v>
      </c>
      <c r="M1472" t="s">
        <v>13588</v>
      </c>
      <c r="N1472">
        <v>270107006</v>
      </c>
      <c r="O1472" t="s">
        <v>13613</v>
      </c>
      <c r="P1472">
        <v>56267.109083367897</v>
      </c>
      <c r="Q1472">
        <v>64855.657332374089</v>
      </c>
      <c r="R1472">
        <v>23077.374309794865</v>
      </c>
    </row>
    <row r="1473" spans="1:18" x14ac:dyDescent="0.25">
      <c r="A1473">
        <v>13</v>
      </c>
      <c r="B1473">
        <v>13112</v>
      </c>
      <c r="C1473" t="s">
        <v>10678</v>
      </c>
      <c r="D1473" t="s">
        <v>1856</v>
      </c>
      <c r="E1473">
        <v>1</v>
      </c>
      <c r="F1473" t="s">
        <v>13850</v>
      </c>
      <c r="G1473">
        <v>2</v>
      </c>
      <c r="H1473" t="s">
        <v>13768</v>
      </c>
      <c r="I1473">
        <v>1</v>
      </c>
      <c r="J1473" t="s">
        <v>13799</v>
      </c>
      <c r="K1473" t="s">
        <v>13857</v>
      </c>
      <c r="L1473">
        <v>270107</v>
      </c>
      <c r="M1473" t="s">
        <v>13588</v>
      </c>
      <c r="N1473">
        <v>270107006</v>
      </c>
      <c r="O1473" t="s">
        <v>13613</v>
      </c>
      <c r="P1473">
        <v>10243.674823724596</v>
      </c>
      <c r="Q1473">
        <v>39153.864948021917</v>
      </c>
      <c r="R1473">
        <v>25010.546189428758</v>
      </c>
    </row>
    <row r="1474" spans="1:18" x14ac:dyDescent="0.25">
      <c r="A1474">
        <v>13</v>
      </c>
      <c r="B1474">
        <v>13112</v>
      </c>
      <c r="C1474" t="s">
        <v>10678</v>
      </c>
      <c r="D1474" t="s">
        <v>1856</v>
      </c>
      <c r="E1474">
        <v>2</v>
      </c>
      <c r="F1474" t="s">
        <v>13854</v>
      </c>
      <c r="G1474">
        <v>1</v>
      </c>
      <c r="H1474" t="s">
        <v>8278</v>
      </c>
      <c r="I1474">
        <v>1</v>
      </c>
      <c r="J1474" t="s">
        <v>13799</v>
      </c>
      <c r="K1474" t="s">
        <v>13851</v>
      </c>
      <c r="L1474">
        <v>270107</v>
      </c>
      <c r="M1474" t="s">
        <v>13588</v>
      </c>
      <c r="N1474">
        <v>270107006</v>
      </c>
      <c r="O1474" t="s">
        <v>13613</v>
      </c>
      <c r="P1474">
        <v>66510.783907092497</v>
      </c>
      <c r="Q1474">
        <v>100546.68641662222</v>
      </c>
      <c r="R1474">
        <v>43649.383705850472</v>
      </c>
    </row>
    <row r="1475" spans="1:18" x14ac:dyDescent="0.25">
      <c r="A1475">
        <v>13</v>
      </c>
      <c r="B1475">
        <v>13112</v>
      </c>
      <c r="C1475" t="s">
        <v>10678</v>
      </c>
      <c r="D1475" t="s">
        <v>1856</v>
      </c>
      <c r="E1475">
        <v>2</v>
      </c>
      <c r="F1475" t="s">
        <v>13854</v>
      </c>
      <c r="G1475">
        <v>1</v>
      </c>
      <c r="H1475" t="s">
        <v>8278</v>
      </c>
      <c r="I1475">
        <v>1</v>
      </c>
      <c r="J1475" t="s">
        <v>13799</v>
      </c>
      <c r="K1475" t="s">
        <v>13852</v>
      </c>
      <c r="L1475">
        <v>270107</v>
      </c>
      <c r="M1475" t="s">
        <v>13588</v>
      </c>
      <c r="N1475">
        <v>270107006</v>
      </c>
      <c r="O1475" t="s">
        <v>13613</v>
      </c>
      <c r="P1475">
        <v>0</v>
      </c>
      <c r="Q1475">
        <v>3462.8358637737997</v>
      </c>
      <c r="R1475">
        <v>4438.5367933731468</v>
      </c>
    </row>
    <row r="1476" spans="1:18" x14ac:dyDescent="0.25">
      <c r="A1476">
        <v>13</v>
      </c>
      <c r="B1476">
        <v>13112</v>
      </c>
      <c r="C1476" t="s">
        <v>10678</v>
      </c>
      <c r="D1476" t="s">
        <v>1856</v>
      </c>
      <c r="E1476">
        <v>3</v>
      </c>
      <c r="F1476" t="s">
        <v>13855</v>
      </c>
      <c r="G1476">
        <v>1</v>
      </c>
      <c r="H1476" t="s">
        <v>8278</v>
      </c>
      <c r="I1476">
        <v>1</v>
      </c>
      <c r="J1476" t="s">
        <v>13799</v>
      </c>
      <c r="K1476" t="s">
        <v>13851</v>
      </c>
      <c r="L1476">
        <v>270107</v>
      </c>
      <c r="M1476" t="s">
        <v>13588</v>
      </c>
      <c r="N1476">
        <v>270107006</v>
      </c>
      <c r="O1476" t="s">
        <v>13613</v>
      </c>
      <c r="P1476">
        <v>66510.783907092497</v>
      </c>
      <c r="Q1476">
        <v>97317.208129421953</v>
      </c>
      <c r="R1476">
        <v>43649.383705850472</v>
      </c>
    </row>
    <row r="1477" spans="1:18" x14ac:dyDescent="0.25">
      <c r="A1477">
        <v>13</v>
      </c>
      <c r="B1477">
        <v>13112</v>
      </c>
      <c r="C1477" t="s">
        <v>10678</v>
      </c>
      <c r="D1477" t="s">
        <v>1856</v>
      </c>
      <c r="E1477">
        <v>3</v>
      </c>
      <c r="F1477" t="s">
        <v>13855</v>
      </c>
      <c r="G1477">
        <v>1</v>
      </c>
      <c r="H1477" t="s">
        <v>8278</v>
      </c>
      <c r="I1477">
        <v>1</v>
      </c>
      <c r="J1477" t="s">
        <v>13799</v>
      </c>
      <c r="K1477" t="s">
        <v>13852</v>
      </c>
      <c r="L1477">
        <v>270107</v>
      </c>
      <c r="M1477" t="s">
        <v>13588</v>
      </c>
      <c r="N1477">
        <v>270107006</v>
      </c>
      <c r="O1477" t="s">
        <v>13613</v>
      </c>
      <c r="P1477">
        <v>0</v>
      </c>
      <c r="Q1477">
        <v>6692.3141509740472</v>
      </c>
      <c r="R1477">
        <v>4438.5367933731468</v>
      </c>
    </row>
    <row r="1478" spans="1:18" x14ac:dyDescent="0.25">
      <c r="A1478">
        <v>13</v>
      </c>
      <c r="B1478">
        <v>13112</v>
      </c>
      <c r="C1478" t="s">
        <v>10678</v>
      </c>
      <c r="D1478" t="s">
        <v>1856</v>
      </c>
      <c r="E1478">
        <v>5</v>
      </c>
      <c r="F1478" t="s">
        <v>13856</v>
      </c>
      <c r="G1478">
        <v>2</v>
      </c>
      <c r="H1478" t="s">
        <v>13768</v>
      </c>
      <c r="I1478">
        <v>3</v>
      </c>
      <c r="J1478" t="s">
        <v>13804</v>
      </c>
      <c r="K1478" t="s">
        <v>13853</v>
      </c>
      <c r="L1478">
        <v>270107</v>
      </c>
      <c r="M1478" t="s">
        <v>13588</v>
      </c>
      <c r="N1478">
        <v>270107005</v>
      </c>
      <c r="O1478" t="s">
        <v>13608</v>
      </c>
      <c r="P1478">
        <v>50784.944006636251</v>
      </c>
      <c r="Q1478">
        <v>73040.378858804572</v>
      </c>
      <c r="R1478">
        <v>39547.454085240519</v>
      </c>
    </row>
    <row r="1479" spans="1:18" x14ac:dyDescent="0.25">
      <c r="A1479">
        <v>13</v>
      </c>
      <c r="B1479">
        <v>13112</v>
      </c>
      <c r="C1479" t="s">
        <v>10678</v>
      </c>
      <c r="D1479" t="s">
        <v>1856</v>
      </c>
      <c r="E1479">
        <v>5</v>
      </c>
      <c r="F1479" t="s">
        <v>13856</v>
      </c>
      <c r="G1479">
        <v>2</v>
      </c>
      <c r="H1479" t="s">
        <v>13768</v>
      </c>
      <c r="I1479">
        <v>3</v>
      </c>
      <c r="J1479" t="s">
        <v>13804</v>
      </c>
      <c r="K1479" t="s">
        <v>13857</v>
      </c>
      <c r="L1479">
        <v>270107</v>
      </c>
      <c r="M1479" t="s">
        <v>13588</v>
      </c>
      <c r="N1479">
        <v>270107005</v>
      </c>
      <c r="O1479" t="s">
        <v>13608</v>
      </c>
      <c r="P1479">
        <v>0</v>
      </c>
      <c r="Q1479">
        <v>5134.9274354274648</v>
      </c>
      <c r="R1479">
        <v>8540.4664139831057</v>
      </c>
    </row>
    <row r="1480" spans="1:18" x14ac:dyDescent="0.25">
      <c r="A1480">
        <v>13</v>
      </c>
      <c r="B1480">
        <v>13113</v>
      </c>
      <c r="C1480" t="s">
        <v>10678</v>
      </c>
      <c r="D1480" t="s">
        <v>1859</v>
      </c>
      <c r="E1480">
        <v>1</v>
      </c>
      <c r="F1480" t="s">
        <v>13850</v>
      </c>
      <c r="G1480">
        <v>1</v>
      </c>
      <c r="H1480" t="s">
        <v>8278</v>
      </c>
      <c r="I1480">
        <v>1</v>
      </c>
      <c r="J1480" t="s">
        <v>13799</v>
      </c>
      <c r="K1480" t="s">
        <v>13851</v>
      </c>
      <c r="L1480">
        <v>270107</v>
      </c>
      <c r="M1480" t="s">
        <v>13588</v>
      </c>
      <c r="N1480">
        <v>270107006</v>
      </c>
      <c r="O1480" t="s">
        <v>13613</v>
      </c>
      <c r="P1480">
        <v>71956.749905935008</v>
      </c>
      <c r="Q1480">
        <v>34868.825826498796</v>
      </c>
      <c r="R1480">
        <v>47655.994401529962</v>
      </c>
    </row>
    <row r="1481" spans="1:18" x14ac:dyDescent="0.25">
      <c r="A1481">
        <v>13</v>
      </c>
      <c r="B1481">
        <v>13113</v>
      </c>
      <c r="C1481" t="s">
        <v>10678</v>
      </c>
      <c r="D1481" t="s">
        <v>1859</v>
      </c>
      <c r="E1481">
        <v>1</v>
      </c>
      <c r="F1481" t="s">
        <v>13850</v>
      </c>
      <c r="G1481">
        <v>2</v>
      </c>
      <c r="H1481" t="s">
        <v>13768</v>
      </c>
      <c r="I1481">
        <v>1</v>
      </c>
      <c r="J1481" t="s">
        <v>13799</v>
      </c>
      <c r="K1481" t="s">
        <v>13853</v>
      </c>
      <c r="L1481">
        <v>270107</v>
      </c>
      <c r="M1481" t="s">
        <v>13588</v>
      </c>
      <c r="N1481">
        <v>270107006</v>
      </c>
      <c r="O1481" t="s">
        <v>13613</v>
      </c>
      <c r="P1481">
        <v>59556.013228508622</v>
      </c>
      <c r="Q1481">
        <v>31660.446903952372</v>
      </c>
      <c r="R1481">
        <v>47655.994401529962</v>
      </c>
    </row>
    <row r="1482" spans="1:18" x14ac:dyDescent="0.25">
      <c r="A1482">
        <v>13</v>
      </c>
      <c r="B1482">
        <v>13113</v>
      </c>
      <c r="C1482" t="s">
        <v>10678</v>
      </c>
      <c r="D1482" t="s">
        <v>1859</v>
      </c>
      <c r="E1482">
        <v>1</v>
      </c>
      <c r="F1482" t="s">
        <v>13850</v>
      </c>
      <c r="G1482">
        <v>2</v>
      </c>
      <c r="H1482" t="s">
        <v>13768</v>
      </c>
      <c r="I1482">
        <v>1</v>
      </c>
      <c r="J1482" t="s">
        <v>13799</v>
      </c>
      <c r="K1482" t="s">
        <v>13857</v>
      </c>
      <c r="L1482">
        <v>270107</v>
      </c>
      <c r="M1482" t="s">
        <v>13588</v>
      </c>
      <c r="N1482">
        <v>270107006</v>
      </c>
      <c r="O1482" t="s">
        <v>13613</v>
      </c>
      <c r="P1482">
        <v>12400.736677426381</v>
      </c>
      <c r="Q1482">
        <v>3208.3789225464261</v>
      </c>
      <c r="R1482">
        <v>0</v>
      </c>
    </row>
    <row r="1483" spans="1:18" x14ac:dyDescent="0.25">
      <c r="A1483">
        <v>13</v>
      </c>
      <c r="B1483">
        <v>13113</v>
      </c>
      <c r="C1483" t="s">
        <v>10678</v>
      </c>
      <c r="D1483" t="s">
        <v>1859</v>
      </c>
      <c r="E1483">
        <v>2</v>
      </c>
      <c r="F1483" t="s">
        <v>13854</v>
      </c>
      <c r="G1483">
        <v>1</v>
      </c>
      <c r="H1483" t="s">
        <v>8278</v>
      </c>
      <c r="I1483">
        <v>1</v>
      </c>
      <c r="J1483" t="s">
        <v>13799</v>
      </c>
      <c r="K1483" t="s">
        <v>13851</v>
      </c>
      <c r="L1483">
        <v>270107</v>
      </c>
      <c r="M1483" t="s">
        <v>13588</v>
      </c>
      <c r="N1483">
        <v>270107006</v>
      </c>
      <c r="O1483" t="s">
        <v>13613</v>
      </c>
      <c r="P1483">
        <v>71956.749905935008</v>
      </c>
      <c r="Q1483">
        <v>34868.825826498796</v>
      </c>
      <c r="R1483">
        <v>47655.994401529962</v>
      </c>
    </row>
    <row r="1484" spans="1:18" x14ac:dyDescent="0.25">
      <c r="A1484">
        <v>13</v>
      </c>
      <c r="B1484">
        <v>13113</v>
      </c>
      <c r="C1484" t="s">
        <v>10678</v>
      </c>
      <c r="D1484" t="s">
        <v>1859</v>
      </c>
      <c r="E1484">
        <v>3</v>
      </c>
      <c r="F1484" t="s">
        <v>13855</v>
      </c>
      <c r="G1484">
        <v>1</v>
      </c>
      <c r="H1484" t="s">
        <v>8278</v>
      </c>
      <c r="I1484">
        <v>1</v>
      </c>
      <c r="J1484" t="s">
        <v>13799</v>
      </c>
      <c r="K1484" t="s">
        <v>13851</v>
      </c>
      <c r="L1484">
        <v>270107</v>
      </c>
      <c r="M1484" t="s">
        <v>13588</v>
      </c>
      <c r="N1484">
        <v>270107006</v>
      </c>
      <c r="O1484" t="s">
        <v>13613</v>
      </c>
      <c r="P1484">
        <v>71956.749905935008</v>
      </c>
      <c r="Q1484">
        <v>34868.825826498796</v>
      </c>
      <c r="R1484">
        <v>47655.994401529962</v>
      </c>
    </row>
    <row r="1485" spans="1:18" x14ac:dyDescent="0.25">
      <c r="A1485">
        <v>13</v>
      </c>
      <c r="B1485">
        <v>13113</v>
      </c>
      <c r="C1485" t="s">
        <v>10678</v>
      </c>
      <c r="D1485" t="s">
        <v>1859</v>
      </c>
      <c r="E1485">
        <v>5</v>
      </c>
      <c r="F1485" t="s">
        <v>13856</v>
      </c>
      <c r="G1485">
        <v>2</v>
      </c>
      <c r="H1485" t="s">
        <v>13768</v>
      </c>
      <c r="I1485">
        <v>3</v>
      </c>
      <c r="J1485" t="s">
        <v>13804</v>
      </c>
      <c r="K1485" t="s">
        <v>13853</v>
      </c>
      <c r="L1485">
        <v>270107</v>
      </c>
      <c r="M1485" t="s">
        <v>13588</v>
      </c>
      <c r="N1485">
        <v>270107005</v>
      </c>
      <c r="O1485" t="s">
        <v>13608</v>
      </c>
      <c r="P1485">
        <v>71956.749905935008</v>
      </c>
      <c r="Q1485">
        <v>20564.346481120527</v>
      </c>
      <c r="R1485">
        <v>47655.994401529962</v>
      </c>
    </row>
    <row r="1486" spans="1:18" x14ac:dyDescent="0.25">
      <c r="A1486">
        <v>13</v>
      </c>
      <c r="B1486">
        <v>13113</v>
      </c>
      <c r="C1486" t="s">
        <v>10678</v>
      </c>
      <c r="D1486" t="s">
        <v>1859</v>
      </c>
      <c r="E1486">
        <v>5</v>
      </c>
      <c r="F1486" t="s">
        <v>13856</v>
      </c>
      <c r="G1486">
        <v>2</v>
      </c>
      <c r="H1486" t="s">
        <v>13768</v>
      </c>
      <c r="I1486">
        <v>3</v>
      </c>
      <c r="J1486" t="s">
        <v>13804</v>
      </c>
      <c r="K1486" t="s">
        <v>13857</v>
      </c>
      <c r="L1486">
        <v>270107</v>
      </c>
      <c r="M1486" t="s">
        <v>13588</v>
      </c>
      <c r="N1486">
        <v>270107005</v>
      </c>
      <c r="O1486" t="s">
        <v>13608</v>
      </c>
      <c r="P1486">
        <v>0</v>
      </c>
      <c r="Q1486">
        <v>4679.3425777389948</v>
      </c>
      <c r="R1486">
        <v>0</v>
      </c>
    </row>
    <row r="1487" spans="1:18" x14ac:dyDescent="0.25">
      <c r="A1487">
        <v>13</v>
      </c>
      <c r="B1487">
        <v>13114</v>
      </c>
      <c r="C1487" t="s">
        <v>10678</v>
      </c>
      <c r="D1487" t="s">
        <v>1862</v>
      </c>
      <c r="E1487">
        <v>1</v>
      </c>
      <c r="F1487" t="s">
        <v>13850</v>
      </c>
      <c r="G1487">
        <v>1</v>
      </c>
      <c r="H1487" t="s">
        <v>8278</v>
      </c>
      <c r="I1487">
        <v>1</v>
      </c>
      <c r="J1487" t="s">
        <v>13799</v>
      </c>
      <c r="K1487" t="s">
        <v>13851</v>
      </c>
      <c r="L1487">
        <v>270107</v>
      </c>
      <c r="M1487" t="s">
        <v>13588</v>
      </c>
      <c r="N1487">
        <v>270107006</v>
      </c>
      <c r="O1487" t="s">
        <v>13613</v>
      </c>
      <c r="P1487">
        <v>66853.359456811813</v>
      </c>
      <c r="Q1487">
        <v>51591.360663579588</v>
      </c>
      <c r="R1487">
        <v>87117.284777507026</v>
      </c>
    </row>
    <row r="1488" spans="1:18" x14ac:dyDescent="0.25">
      <c r="A1488">
        <v>13</v>
      </c>
      <c r="B1488">
        <v>13114</v>
      </c>
      <c r="C1488" t="s">
        <v>10678</v>
      </c>
      <c r="D1488" t="s">
        <v>1862</v>
      </c>
      <c r="E1488">
        <v>1</v>
      </c>
      <c r="F1488" t="s">
        <v>13850</v>
      </c>
      <c r="G1488">
        <v>1</v>
      </c>
      <c r="H1488" t="s">
        <v>8278</v>
      </c>
      <c r="I1488">
        <v>1</v>
      </c>
      <c r="J1488" t="s">
        <v>13799</v>
      </c>
      <c r="K1488" t="s">
        <v>13852</v>
      </c>
      <c r="L1488">
        <v>270107</v>
      </c>
      <c r="M1488" t="s">
        <v>13588</v>
      </c>
      <c r="N1488">
        <v>270107006</v>
      </c>
      <c r="O1488" t="s">
        <v>13613</v>
      </c>
      <c r="P1488">
        <v>0</v>
      </c>
      <c r="Q1488">
        <v>1941.4424874910164</v>
      </c>
      <c r="R1488">
        <v>0</v>
      </c>
    </row>
    <row r="1489" spans="1:18" x14ac:dyDescent="0.25">
      <c r="A1489">
        <v>13</v>
      </c>
      <c r="B1489">
        <v>13114</v>
      </c>
      <c r="C1489" t="s">
        <v>10678</v>
      </c>
      <c r="D1489" t="s">
        <v>1862</v>
      </c>
      <c r="E1489">
        <v>1</v>
      </c>
      <c r="F1489" t="s">
        <v>13850</v>
      </c>
      <c r="G1489">
        <v>2</v>
      </c>
      <c r="H1489" t="s">
        <v>13768</v>
      </c>
      <c r="I1489">
        <v>1</v>
      </c>
      <c r="J1489" t="s">
        <v>13799</v>
      </c>
      <c r="K1489" t="s">
        <v>13853</v>
      </c>
      <c r="L1489">
        <v>270107</v>
      </c>
      <c r="M1489" t="s">
        <v>13588</v>
      </c>
      <c r="N1489">
        <v>270107006</v>
      </c>
      <c r="O1489" t="s">
        <v>13613</v>
      </c>
      <c r="P1489">
        <v>63126.710130729996</v>
      </c>
      <c r="Q1489">
        <v>43879.178054796685</v>
      </c>
      <c r="R1489">
        <v>83819.686580263777</v>
      </c>
    </row>
    <row r="1490" spans="1:18" x14ac:dyDescent="0.25">
      <c r="A1490">
        <v>13</v>
      </c>
      <c r="B1490">
        <v>13114</v>
      </c>
      <c r="C1490" t="s">
        <v>10678</v>
      </c>
      <c r="D1490" t="s">
        <v>1862</v>
      </c>
      <c r="E1490">
        <v>1</v>
      </c>
      <c r="F1490" t="s">
        <v>13850</v>
      </c>
      <c r="G1490">
        <v>2</v>
      </c>
      <c r="H1490" t="s">
        <v>13768</v>
      </c>
      <c r="I1490">
        <v>1</v>
      </c>
      <c r="J1490" t="s">
        <v>13799</v>
      </c>
      <c r="K1490" t="s">
        <v>13857</v>
      </c>
      <c r="L1490">
        <v>270107</v>
      </c>
      <c r="M1490" t="s">
        <v>13588</v>
      </c>
      <c r="N1490">
        <v>270107006</v>
      </c>
      <c r="O1490" t="s">
        <v>13613</v>
      </c>
      <c r="P1490">
        <v>3726.6493260818161</v>
      </c>
      <c r="Q1490">
        <v>9653.6250962739196</v>
      </c>
      <c r="R1490">
        <v>3297.598197243256</v>
      </c>
    </row>
    <row r="1491" spans="1:18" x14ac:dyDescent="0.25">
      <c r="A1491">
        <v>13</v>
      </c>
      <c r="B1491">
        <v>13114</v>
      </c>
      <c r="C1491" t="s">
        <v>10678</v>
      </c>
      <c r="D1491" t="s">
        <v>1862</v>
      </c>
      <c r="E1491">
        <v>2</v>
      </c>
      <c r="F1491" t="s">
        <v>13854</v>
      </c>
      <c r="G1491">
        <v>1</v>
      </c>
      <c r="H1491" t="s">
        <v>8278</v>
      </c>
      <c r="I1491">
        <v>1</v>
      </c>
      <c r="J1491" t="s">
        <v>13799</v>
      </c>
      <c r="K1491" t="s">
        <v>13851</v>
      </c>
      <c r="L1491">
        <v>270107</v>
      </c>
      <c r="M1491" t="s">
        <v>13588</v>
      </c>
      <c r="N1491">
        <v>270107006</v>
      </c>
      <c r="O1491" t="s">
        <v>13613</v>
      </c>
      <c r="P1491">
        <v>66853.359456811813</v>
      </c>
      <c r="Q1491">
        <v>53532.803151070606</v>
      </c>
      <c r="R1491">
        <v>87117.284777507026</v>
      </c>
    </row>
    <row r="1492" spans="1:18" x14ac:dyDescent="0.25">
      <c r="A1492">
        <v>13</v>
      </c>
      <c r="B1492">
        <v>13114</v>
      </c>
      <c r="C1492" t="s">
        <v>10678</v>
      </c>
      <c r="D1492" t="s">
        <v>1862</v>
      </c>
      <c r="E1492">
        <v>3</v>
      </c>
      <c r="F1492" t="s">
        <v>13855</v>
      </c>
      <c r="G1492">
        <v>1</v>
      </c>
      <c r="H1492" t="s">
        <v>8278</v>
      </c>
      <c r="I1492">
        <v>1</v>
      </c>
      <c r="J1492" t="s">
        <v>13799</v>
      </c>
      <c r="K1492" t="s">
        <v>13851</v>
      </c>
      <c r="L1492">
        <v>270107</v>
      </c>
      <c r="M1492" t="s">
        <v>13588</v>
      </c>
      <c r="N1492">
        <v>270107006</v>
      </c>
      <c r="O1492" t="s">
        <v>13613</v>
      </c>
      <c r="P1492">
        <v>66853.359456811813</v>
      </c>
      <c r="Q1492">
        <v>51591.360663579588</v>
      </c>
      <c r="R1492">
        <v>87117.284777507026</v>
      </c>
    </row>
    <row r="1493" spans="1:18" x14ac:dyDescent="0.25">
      <c r="A1493">
        <v>13</v>
      </c>
      <c r="B1493">
        <v>13114</v>
      </c>
      <c r="C1493" t="s">
        <v>10678</v>
      </c>
      <c r="D1493" t="s">
        <v>1862</v>
      </c>
      <c r="E1493">
        <v>3</v>
      </c>
      <c r="F1493" t="s">
        <v>13855</v>
      </c>
      <c r="G1493">
        <v>1</v>
      </c>
      <c r="H1493" t="s">
        <v>8278</v>
      </c>
      <c r="I1493">
        <v>1</v>
      </c>
      <c r="J1493" t="s">
        <v>13799</v>
      </c>
      <c r="K1493" t="s">
        <v>13852</v>
      </c>
      <c r="L1493">
        <v>270107</v>
      </c>
      <c r="M1493" t="s">
        <v>13588</v>
      </c>
      <c r="N1493">
        <v>270107006</v>
      </c>
      <c r="O1493" t="s">
        <v>13613</v>
      </c>
      <c r="P1493">
        <v>0</v>
      </c>
      <c r="Q1493">
        <v>1941.4424874910164</v>
      </c>
      <c r="R1493">
        <v>0</v>
      </c>
    </row>
    <row r="1494" spans="1:18" x14ac:dyDescent="0.25">
      <c r="A1494">
        <v>13</v>
      </c>
      <c r="B1494">
        <v>13114</v>
      </c>
      <c r="C1494" t="s">
        <v>10678</v>
      </c>
      <c r="D1494" t="s">
        <v>1862</v>
      </c>
      <c r="E1494">
        <v>5</v>
      </c>
      <c r="F1494" t="s">
        <v>13856</v>
      </c>
      <c r="G1494">
        <v>2</v>
      </c>
      <c r="H1494" t="s">
        <v>13768</v>
      </c>
      <c r="I1494">
        <v>3</v>
      </c>
      <c r="J1494" t="s">
        <v>13804</v>
      </c>
      <c r="K1494" t="s">
        <v>13853</v>
      </c>
      <c r="L1494">
        <v>270107</v>
      </c>
      <c r="M1494" t="s">
        <v>13588</v>
      </c>
      <c r="N1494">
        <v>270107005</v>
      </c>
      <c r="O1494" t="s">
        <v>13608</v>
      </c>
      <c r="P1494">
        <v>55120.764787352637</v>
      </c>
      <c r="Q1494">
        <v>28386.234621689138</v>
      </c>
      <c r="R1494">
        <v>81492.352574673059</v>
      </c>
    </row>
    <row r="1495" spans="1:18" x14ac:dyDescent="0.25">
      <c r="A1495">
        <v>13</v>
      </c>
      <c r="B1495">
        <v>13114</v>
      </c>
      <c r="C1495" t="s">
        <v>10678</v>
      </c>
      <c r="D1495" t="s">
        <v>1862</v>
      </c>
      <c r="E1495">
        <v>5</v>
      </c>
      <c r="F1495" t="s">
        <v>13856</v>
      </c>
      <c r="G1495">
        <v>2</v>
      </c>
      <c r="H1495" t="s">
        <v>13768</v>
      </c>
      <c r="I1495">
        <v>3</v>
      </c>
      <c r="J1495" t="s">
        <v>13804</v>
      </c>
      <c r="K1495" t="s">
        <v>13857</v>
      </c>
      <c r="L1495">
        <v>270107</v>
      </c>
      <c r="M1495" t="s">
        <v>13588</v>
      </c>
      <c r="N1495">
        <v>270107005</v>
      </c>
      <c r="O1495" t="s">
        <v>13608</v>
      </c>
      <c r="P1495">
        <v>3726.6493260818161</v>
      </c>
      <c r="Q1495">
        <v>2294.2824770397297</v>
      </c>
      <c r="R1495">
        <v>5624.9322028339839</v>
      </c>
    </row>
    <row r="1496" spans="1:18" x14ac:dyDescent="0.25">
      <c r="A1496">
        <v>13</v>
      </c>
      <c r="B1496">
        <v>13115</v>
      </c>
      <c r="C1496" t="s">
        <v>10678</v>
      </c>
      <c r="D1496" t="s">
        <v>1865</v>
      </c>
      <c r="E1496">
        <v>1</v>
      </c>
      <c r="F1496" t="s">
        <v>13850</v>
      </c>
      <c r="G1496">
        <v>1</v>
      </c>
      <c r="H1496" t="s">
        <v>8278</v>
      </c>
      <c r="I1496">
        <v>1</v>
      </c>
      <c r="J1496" t="s">
        <v>13799</v>
      </c>
      <c r="K1496" t="s">
        <v>13851</v>
      </c>
      <c r="L1496">
        <v>270107</v>
      </c>
      <c r="M1496" t="s">
        <v>13588</v>
      </c>
      <c r="N1496">
        <v>270107006</v>
      </c>
      <c r="O1496" t="s">
        <v>13613</v>
      </c>
      <c r="P1496">
        <v>54103.128438924694</v>
      </c>
      <c r="Q1496">
        <v>48462.630335505804</v>
      </c>
      <c r="R1496">
        <v>22657.936024388666</v>
      </c>
    </row>
    <row r="1497" spans="1:18" x14ac:dyDescent="0.25">
      <c r="A1497">
        <v>13</v>
      </c>
      <c r="B1497">
        <v>13115</v>
      </c>
      <c r="C1497" t="s">
        <v>10678</v>
      </c>
      <c r="D1497" t="s">
        <v>1865</v>
      </c>
      <c r="E1497">
        <v>1</v>
      </c>
      <c r="F1497" t="s">
        <v>13850</v>
      </c>
      <c r="G1497">
        <v>2</v>
      </c>
      <c r="H1497" t="s">
        <v>13768</v>
      </c>
      <c r="I1497">
        <v>1</v>
      </c>
      <c r="J1497" t="s">
        <v>13799</v>
      </c>
      <c r="K1497" t="s">
        <v>13853</v>
      </c>
      <c r="L1497">
        <v>270107</v>
      </c>
      <c r="M1497" t="s">
        <v>13588</v>
      </c>
      <c r="N1497">
        <v>270107006</v>
      </c>
      <c r="O1497" t="s">
        <v>13613</v>
      </c>
      <c r="P1497">
        <v>34171.120892941362</v>
      </c>
      <c r="Q1497">
        <v>42800.671211783549</v>
      </c>
      <c r="R1497">
        <v>22657.936024388666</v>
      </c>
    </row>
    <row r="1498" spans="1:18" x14ac:dyDescent="0.25">
      <c r="A1498">
        <v>13</v>
      </c>
      <c r="B1498">
        <v>13115</v>
      </c>
      <c r="C1498" t="s">
        <v>10678</v>
      </c>
      <c r="D1498" t="s">
        <v>1865</v>
      </c>
      <c r="E1498">
        <v>1</v>
      </c>
      <c r="F1498" t="s">
        <v>13850</v>
      </c>
      <c r="G1498">
        <v>2</v>
      </c>
      <c r="H1498" t="s">
        <v>13768</v>
      </c>
      <c r="I1498">
        <v>1</v>
      </c>
      <c r="J1498" t="s">
        <v>13799</v>
      </c>
      <c r="K1498" t="s">
        <v>13857</v>
      </c>
      <c r="L1498">
        <v>270107</v>
      </c>
      <c r="M1498" t="s">
        <v>13588</v>
      </c>
      <c r="N1498">
        <v>270107006</v>
      </c>
      <c r="O1498" t="s">
        <v>13613</v>
      </c>
      <c r="P1498">
        <v>19932.007545983335</v>
      </c>
      <c r="Q1498">
        <v>5661.9591237222576</v>
      </c>
      <c r="R1498">
        <v>0</v>
      </c>
    </row>
    <row r="1499" spans="1:18" x14ac:dyDescent="0.25">
      <c r="A1499">
        <v>13</v>
      </c>
      <c r="B1499">
        <v>13115</v>
      </c>
      <c r="C1499" t="s">
        <v>10678</v>
      </c>
      <c r="D1499" t="s">
        <v>1865</v>
      </c>
      <c r="E1499">
        <v>2</v>
      </c>
      <c r="F1499" t="s">
        <v>13854</v>
      </c>
      <c r="G1499">
        <v>1</v>
      </c>
      <c r="H1499" t="s">
        <v>8278</v>
      </c>
      <c r="I1499">
        <v>1</v>
      </c>
      <c r="J1499" t="s">
        <v>13799</v>
      </c>
      <c r="K1499" t="s">
        <v>13851</v>
      </c>
      <c r="L1499">
        <v>270107</v>
      </c>
      <c r="M1499" t="s">
        <v>13588</v>
      </c>
      <c r="N1499">
        <v>270107006</v>
      </c>
      <c r="O1499" t="s">
        <v>13613</v>
      </c>
      <c r="P1499">
        <v>54103.128438924694</v>
      </c>
      <c r="Q1499">
        <v>48462.630335505804</v>
      </c>
      <c r="R1499">
        <v>22657.936024388666</v>
      </c>
    </row>
    <row r="1500" spans="1:18" x14ac:dyDescent="0.25">
      <c r="A1500">
        <v>13</v>
      </c>
      <c r="B1500">
        <v>13115</v>
      </c>
      <c r="C1500" t="s">
        <v>10678</v>
      </c>
      <c r="D1500" t="s">
        <v>1865</v>
      </c>
      <c r="E1500">
        <v>3</v>
      </c>
      <c r="F1500" t="s">
        <v>13855</v>
      </c>
      <c r="G1500">
        <v>1</v>
      </c>
      <c r="H1500" t="s">
        <v>8278</v>
      </c>
      <c r="I1500">
        <v>1</v>
      </c>
      <c r="J1500" t="s">
        <v>13799</v>
      </c>
      <c r="K1500" t="s">
        <v>13851</v>
      </c>
      <c r="L1500">
        <v>270107</v>
      </c>
      <c r="M1500" t="s">
        <v>13588</v>
      </c>
      <c r="N1500">
        <v>270107006</v>
      </c>
      <c r="O1500" t="s">
        <v>13613</v>
      </c>
      <c r="P1500">
        <v>54103.128438924694</v>
      </c>
      <c r="Q1500">
        <v>48462.630335505804</v>
      </c>
      <c r="R1500">
        <v>22657.936024388666</v>
      </c>
    </row>
    <row r="1501" spans="1:18" x14ac:dyDescent="0.25">
      <c r="A1501">
        <v>13</v>
      </c>
      <c r="B1501">
        <v>13115</v>
      </c>
      <c r="C1501" t="s">
        <v>10678</v>
      </c>
      <c r="D1501" t="s">
        <v>1865</v>
      </c>
      <c r="E1501">
        <v>5</v>
      </c>
      <c r="F1501" t="s">
        <v>13856</v>
      </c>
      <c r="G1501">
        <v>2</v>
      </c>
      <c r="H1501" t="s">
        <v>13768</v>
      </c>
      <c r="I1501">
        <v>3</v>
      </c>
      <c r="J1501" t="s">
        <v>13804</v>
      </c>
      <c r="K1501" t="s">
        <v>13853</v>
      </c>
      <c r="L1501">
        <v>270107</v>
      </c>
      <c r="M1501" t="s">
        <v>13588</v>
      </c>
      <c r="N1501">
        <v>270107005</v>
      </c>
      <c r="O1501" t="s">
        <v>13608</v>
      </c>
      <c r="P1501">
        <v>34171.120892941362</v>
      </c>
      <c r="Q1501">
        <v>27645.373287947568</v>
      </c>
      <c r="R1501">
        <v>22657.936024388666</v>
      </c>
    </row>
    <row r="1502" spans="1:18" x14ac:dyDescent="0.25">
      <c r="A1502">
        <v>13</v>
      </c>
      <c r="B1502">
        <v>13115</v>
      </c>
      <c r="C1502" t="s">
        <v>10678</v>
      </c>
      <c r="D1502" t="s">
        <v>1865</v>
      </c>
      <c r="E1502">
        <v>5</v>
      </c>
      <c r="F1502" t="s">
        <v>13856</v>
      </c>
      <c r="G1502">
        <v>2</v>
      </c>
      <c r="H1502" t="s">
        <v>13768</v>
      </c>
      <c r="I1502">
        <v>3</v>
      </c>
      <c r="J1502" t="s">
        <v>13804</v>
      </c>
      <c r="K1502" t="s">
        <v>13857</v>
      </c>
      <c r="L1502">
        <v>270107</v>
      </c>
      <c r="M1502" t="s">
        <v>13588</v>
      </c>
      <c r="N1502">
        <v>270107005</v>
      </c>
      <c r="O1502" t="s">
        <v>13608</v>
      </c>
      <c r="P1502">
        <v>0</v>
      </c>
      <c r="Q1502">
        <v>6461.4710618546997</v>
      </c>
      <c r="R1502">
        <v>0</v>
      </c>
    </row>
    <row r="1503" spans="1:18" x14ac:dyDescent="0.25">
      <c r="A1503">
        <v>13</v>
      </c>
      <c r="B1503">
        <v>13116</v>
      </c>
      <c r="C1503" t="s">
        <v>10678</v>
      </c>
      <c r="D1503" t="s">
        <v>1868</v>
      </c>
      <c r="E1503">
        <v>1</v>
      </c>
      <c r="F1503" t="s">
        <v>13850</v>
      </c>
      <c r="G1503">
        <v>1</v>
      </c>
      <c r="H1503" t="s">
        <v>8278</v>
      </c>
      <c r="I1503">
        <v>1</v>
      </c>
      <c r="J1503" t="s">
        <v>13799</v>
      </c>
      <c r="K1503" t="s">
        <v>13851</v>
      </c>
      <c r="L1503">
        <v>270107</v>
      </c>
      <c r="M1503" t="s">
        <v>13588</v>
      </c>
      <c r="N1503">
        <v>270107006</v>
      </c>
      <c r="O1503" t="s">
        <v>13613</v>
      </c>
      <c r="P1503">
        <v>67276.971332701141</v>
      </c>
      <c r="Q1503">
        <v>88525.134185401927</v>
      </c>
      <c r="R1503">
        <v>26983.75401765907</v>
      </c>
    </row>
    <row r="1504" spans="1:18" x14ac:dyDescent="0.25">
      <c r="A1504">
        <v>13</v>
      </c>
      <c r="B1504">
        <v>13116</v>
      </c>
      <c r="C1504" t="s">
        <v>10678</v>
      </c>
      <c r="D1504" t="s">
        <v>1868</v>
      </c>
      <c r="E1504">
        <v>1</v>
      </c>
      <c r="F1504" t="s">
        <v>13850</v>
      </c>
      <c r="G1504">
        <v>2</v>
      </c>
      <c r="H1504" t="s">
        <v>13768</v>
      </c>
      <c r="I1504">
        <v>1</v>
      </c>
      <c r="J1504" t="s">
        <v>13799</v>
      </c>
      <c r="K1504" t="s">
        <v>13853</v>
      </c>
      <c r="L1504">
        <v>270107</v>
      </c>
      <c r="M1504" t="s">
        <v>13588</v>
      </c>
      <c r="N1504">
        <v>270107006</v>
      </c>
      <c r="O1504" t="s">
        <v>13613</v>
      </c>
      <c r="P1504">
        <v>67276.971332701141</v>
      </c>
      <c r="Q1504">
        <v>88525.134185401927</v>
      </c>
      <c r="R1504">
        <v>26983.75401765907</v>
      </c>
    </row>
    <row r="1505" spans="1:18" x14ac:dyDescent="0.25">
      <c r="A1505">
        <v>13</v>
      </c>
      <c r="B1505">
        <v>13116</v>
      </c>
      <c r="C1505" t="s">
        <v>10678</v>
      </c>
      <c r="D1505" t="s">
        <v>1868</v>
      </c>
      <c r="E1505">
        <v>2</v>
      </c>
      <c r="F1505" t="s">
        <v>13854</v>
      </c>
      <c r="G1505">
        <v>1</v>
      </c>
      <c r="H1505" t="s">
        <v>8278</v>
      </c>
      <c r="I1505">
        <v>1</v>
      </c>
      <c r="J1505" t="s">
        <v>13799</v>
      </c>
      <c r="K1505" t="s">
        <v>13851</v>
      </c>
      <c r="L1505">
        <v>270107</v>
      </c>
      <c r="M1505" t="s">
        <v>13588</v>
      </c>
      <c r="N1505">
        <v>270107006</v>
      </c>
      <c r="O1505" t="s">
        <v>13613</v>
      </c>
      <c r="P1505">
        <v>67276.971332701141</v>
      </c>
      <c r="Q1505">
        <v>88525.134185401927</v>
      </c>
      <c r="R1505">
        <v>26983.75401765907</v>
      </c>
    </row>
    <row r="1506" spans="1:18" x14ac:dyDescent="0.25">
      <c r="A1506">
        <v>13</v>
      </c>
      <c r="B1506">
        <v>13116</v>
      </c>
      <c r="C1506" t="s">
        <v>10678</v>
      </c>
      <c r="D1506" t="s">
        <v>1868</v>
      </c>
      <c r="E1506">
        <v>3</v>
      </c>
      <c r="F1506" t="s">
        <v>13855</v>
      </c>
      <c r="G1506">
        <v>1</v>
      </c>
      <c r="H1506" t="s">
        <v>8278</v>
      </c>
      <c r="I1506">
        <v>1</v>
      </c>
      <c r="J1506" t="s">
        <v>13799</v>
      </c>
      <c r="K1506" t="s">
        <v>13851</v>
      </c>
      <c r="L1506">
        <v>270107</v>
      </c>
      <c r="M1506" t="s">
        <v>13588</v>
      </c>
      <c r="N1506">
        <v>270107006</v>
      </c>
      <c r="O1506" t="s">
        <v>13613</v>
      </c>
      <c r="P1506">
        <v>67276.971332701141</v>
      </c>
      <c r="Q1506">
        <v>88525.134185401927</v>
      </c>
      <c r="R1506">
        <v>26983.75401765907</v>
      </c>
    </row>
    <row r="1507" spans="1:18" x14ac:dyDescent="0.25">
      <c r="A1507">
        <v>13</v>
      </c>
      <c r="B1507">
        <v>13116</v>
      </c>
      <c r="C1507" t="s">
        <v>10678</v>
      </c>
      <c r="D1507" t="s">
        <v>1868</v>
      </c>
      <c r="E1507">
        <v>5</v>
      </c>
      <c r="F1507" t="s">
        <v>13856</v>
      </c>
      <c r="G1507">
        <v>2</v>
      </c>
      <c r="H1507" t="s">
        <v>13768</v>
      </c>
      <c r="I1507">
        <v>3</v>
      </c>
      <c r="J1507" t="s">
        <v>13804</v>
      </c>
      <c r="K1507" t="s">
        <v>13853</v>
      </c>
      <c r="L1507">
        <v>270107</v>
      </c>
      <c r="M1507" t="s">
        <v>13588</v>
      </c>
      <c r="N1507">
        <v>270107005</v>
      </c>
      <c r="O1507" t="s">
        <v>13608</v>
      </c>
      <c r="P1507">
        <v>67276.971332701141</v>
      </c>
      <c r="Q1507">
        <v>53416.984881865246</v>
      </c>
      <c r="R1507">
        <v>19678.179278555326</v>
      </c>
    </row>
    <row r="1508" spans="1:18" x14ac:dyDescent="0.25">
      <c r="A1508">
        <v>13</v>
      </c>
      <c r="B1508">
        <v>13116</v>
      </c>
      <c r="C1508" t="s">
        <v>10678</v>
      </c>
      <c r="D1508" t="s">
        <v>1868</v>
      </c>
      <c r="E1508">
        <v>5</v>
      </c>
      <c r="F1508" t="s">
        <v>13856</v>
      </c>
      <c r="G1508">
        <v>2</v>
      </c>
      <c r="H1508" t="s">
        <v>13768</v>
      </c>
      <c r="I1508">
        <v>3</v>
      </c>
      <c r="J1508" t="s">
        <v>13804</v>
      </c>
      <c r="K1508" t="s">
        <v>13857</v>
      </c>
      <c r="L1508">
        <v>270107</v>
      </c>
      <c r="M1508" t="s">
        <v>13588</v>
      </c>
      <c r="N1508">
        <v>270107005</v>
      </c>
      <c r="O1508" t="s">
        <v>13608</v>
      </c>
      <c r="P1508">
        <v>0</v>
      </c>
      <c r="Q1508">
        <v>0</v>
      </c>
      <c r="R1508">
        <v>7305.5747391037448</v>
      </c>
    </row>
    <row r="1509" spans="1:18" x14ac:dyDescent="0.25">
      <c r="A1509">
        <v>13</v>
      </c>
      <c r="B1509">
        <v>13117</v>
      </c>
      <c r="C1509" t="s">
        <v>10678</v>
      </c>
      <c r="D1509" t="s">
        <v>1871</v>
      </c>
      <c r="E1509">
        <v>1</v>
      </c>
      <c r="F1509" t="s">
        <v>13850</v>
      </c>
      <c r="G1509">
        <v>1</v>
      </c>
      <c r="H1509" t="s">
        <v>8278</v>
      </c>
      <c r="I1509">
        <v>1</v>
      </c>
      <c r="J1509" t="s">
        <v>13799</v>
      </c>
      <c r="K1509" t="s">
        <v>13851</v>
      </c>
      <c r="L1509">
        <v>270107</v>
      </c>
      <c r="M1509" t="s">
        <v>13588</v>
      </c>
      <c r="N1509">
        <v>270107006</v>
      </c>
      <c r="O1509" t="s">
        <v>13613</v>
      </c>
      <c r="P1509">
        <v>62360.624704212023</v>
      </c>
      <c r="Q1509">
        <v>38381.972222659322</v>
      </c>
      <c r="R1509">
        <v>40241.511148988771</v>
      </c>
    </row>
    <row r="1510" spans="1:18" x14ac:dyDescent="0.25">
      <c r="A1510">
        <v>13</v>
      </c>
      <c r="B1510">
        <v>13117</v>
      </c>
      <c r="C1510" t="s">
        <v>10678</v>
      </c>
      <c r="D1510" t="s">
        <v>1871</v>
      </c>
      <c r="E1510">
        <v>1</v>
      </c>
      <c r="F1510" t="s">
        <v>13850</v>
      </c>
      <c r="G1510">
        <v>1</v>
      </c>
      <c r="H1510" t="s">
        <v>8278</v>
      </c>
      <c r="I1510">
        <v>1</v>
      </c>
      <c r="J1510" t="s">
        <v>13799</v>
      </c>
      <c r="K1510" t="s">
        <v>13852</v>
      </c>
      <c r="L1510">
        <v>270107</v>
      </c>
      <c r="M1510" t="s">
        <v>13588</v>
      </c>
      <c r="N1510">
        <v>270107006</v>
      </c>
      <c r="O1510" t="s">
        <v>13613</v>
      </c>
      <c r="P1510">
        <v>7657.3592049219124</v>
      </c>
      <c r="Q1510">
        <v>0</v>
      </c>
      <c r="R1510">
        <v>7100.4954801618824</v>
      </c>
    </row>
    <row r="1511" spans="1:18" x14ac:dyDescent="0.25">
      <c r="A1511">
        <v>13</v>
      </c>
      <c r="B1511">
        <v>13117</v>
      </c>
      <c r="C1511" t="s">
        <v>10678</v>
      </c>
      <c r="D1511" t="s">
        <v>1871</v>
      </c>
      <c r="E1511">
        <v>1</v>
      </c>
      <c r="F1511" t="s">
        <v>13850</v>
      </c>
      <c r="G1511">
        <v>2</v>
      </c>
      <c r="H1511" t="s">
        <v>13768</v>
      </c>
      <c r="I1511">
        <v>1</v>
      </c>
      <c r="J1511" t="s">
        <v>13799</v>
      </c>
      <c r="K1511" t="s">
        <v>13853</v>
      </c>
      <c r="L1511">
        <v>270107</v>
      </c>
      <c r="M1511" t="s">
        <v>13588</v>
      </c>
      <c r="N1511">
        <v>270107006</v>
      </c>
      <c r="O1511" t="s">
        <v>13613</v>
      </c>
      <c r="P1511">
        <v>62360.624704212023</v>
      </c>
      <c r="Q1511">
        <v>25328.935318127918</v>
      </c>
      <c r="R1511">
        <v>37687.068503998067</v>
      </c>
    </row>
    <row r="1512" spans="1:18" x14ac:dyDescent="0.25">
      <c r="A1512">
        <v>13</v>
      </c>
      <c r="B1512">
        <v>13117</v>
      </c>
      <c r="C1512" t="s">
        <v>10678</v>
      </c>
      <c r="D1512" t="s">
        <v>1871</v>
      </c>
      <c r="E1512">
        <v>1</v>
      </c>
      <c r="F1512" t="s">
        <v>13850</v>
      </c>
      <c r="G1512">
        <v>2</v>
      </c>
      <c r="H1512" t="s">
        <v>13768</v>
      </c>
      <c r="I1512">
        <v>1</v>
      </c>
      <c r="J1512" t="s">
        <v>13799</v>
      </c>
      <c r="K1512" t="s">
        <v>13857</v>
      </c>
      <c r="L1512">
        <v>270107</v>
      </c>
      <c r="M1512" t="s">
        <v>13588</v>
      </c>
      <c r="N1512">
        <v>270107006</v>
      </c>
      <c r="O1512" t="s">
        <v>13613</v>
      </c>
      <c r="P1512">
        <v>7657.3592049219124</v>
      </c>
      <c r="Q1512">
        <v>13053.036904531409</v>
      </c>
      <c r="R1512">
        <v>9654.9381251525829</v>
      </c>
    </row>
    <row r="1513" spans="1:18" x14ac:dyDescent="0.25">
      <c r="A1513">
        <v>13</v>
      </c>
      <c r="B1513">
        <v>13117</v>
      </c>
      <c r="C1513" t="s">
        <v>10678</v>
      </c>
      <c r="D1513" t="s">
        <v>1871</v>
      </c>
      <c r="E1513">
        <v>2</v>
      </c>
      <c r="F1513" t="s">
        <v>13854</v>
      </c>
      <c r="G1513">
        <v>1</v>
      </c>
      <c r="H1513" t="s">
        <v>8278</v>
      </c>
      <c r="I1513">
        <v>1</v>
      </c>
      <c r="J1513" t="s">
        <v>13799</v>
      </c>
      <c r="K1513" t="s">
        <v>13851</v>
      </c>
      <c r="L1513">
        <v>270107</v>
      </c>
      <c r="M1513" t="s">
        <v>13588</v>
      </c>
      <c r="N1513">
        <v>270107006</v>
      </c>
      <c r="O1513" t="s">
        <v>13613</v>
      </c>
      <c r="P1513">
        <v>70017.983909133938</v>
      </c>
      <c r="Q1513">
        <v>38381.972222659322</v>
      </c>
      <c r="R1513">
        <v>47342.006629150652</v>
      </c>
    </row>
    <row r="1514" spans="1:18" x14ac:dyDescent="0.25">
      <c r="A1514">
        <v>13</v>
      </c>
      <c r="B1514">
        <v>13117</v>
      </c>
      <c r="C1514" t="s">
        <v>10678</v>
      </c>
      <c r="D1514" t="s">
        <v>1871</v>
      </c>
      <c r="E1514">
        <v>3</v>
      </c>
      <c r="F1514" t="s">
        <v>13855</v>
      </c>
      <c r="G1514">
        <v>1</v>
      </c>
      <c r="H1514" t="s">
        <v>8278</v>
      </c>
      <c r="I1514">
        <v>1</v>
      </c>
      <c r="J1514" t="s">
        <v>13799</v>
      </c>
      <c r="K1514" t="s">
        <v>13851</v>
      </c>
      <c r="L1514">
        <v>270107</v>
      </c>
      <c r="M1514" t="s">
        <v>13588</v>
      </c>
      <c r="N1514">
        <v>270107006</v>
      </c>
      <c r="O1514" t="s">
        <v>13613</v>
      </c>
      <c r="P1514">
        <v>62360.624704212023</v>
      </c>
      <c r="Q1514">
        <v>38381.972222659322</v>
      </c>
      <c r="R1514">
        <v>40241.511148988771</v>
      </c>
    </row>
    <row r="1515" spans="1:18" x14ac:dyDescent="0.25">
      <c r="A1515">
        <v>13</v>
      </c>
      <c r="B1515">
        <v>13117</v>
      </c>
      <c r="C1515" t="s">
        <v>10678</v>
      </c>
      <c r="D1515" t="s">
        <v>1871</v>
      </c>
      <c r="E1515">
        <v>3</v>
      </c>
      <c r="F1515" t="s">
        <v>13855</v>
      </c>
      <c r="G1515">
        <v>1</v>
      </c>
      <c r="H1515" t="s">
        <v>8278</v>
      </c>
      <c r="I1515">
        <v>1</v>
      </c>
      <c r="J1515" t="s">
        <v>13799</v>
      </c>
      <c r="K1515" t="s">
        <v>13852</v>
      </c>
      <c r="L1515">
        <v>270107</v>
      </c>
      <c r="M1515" t="s">
        <v>13588</v>
      </c>
      <c r="N1515">
        <v>270107006</v>
      </c>
      <c r="O1515" t="s">
        <v>13613</v>
      </c>
      <c r="P1515">
        <v>7657.3592049219124</v>
      </c>
      <c r="Q1515">
        <v>0</v>
      </c>
      <c r="R1515">
        <v>7100.4954801618824</v>
      </c>
    </row>
    <row r="1516" spans="1:18" x14ac:dyDescent="0.25">
      <c r="A1516">
        <v>13</v>
      </c>
      <c r="B1516">
        <v>13117</v>
      </c>
      <c r="C1516" t="s">
        <v>10678</v>
      </c>
      <c r="D1516" t="s">
        <v>1871</v>
      </c>
      <c r="E1516">
        <v>5</v>
      </c>
      <c r="F1516" t="s">
        <v>13856</v>
      </c>
      <c r="G1516">
        <v>2</v>
      </c>
      <c r="H1516" t="s">
        <v>13768</v>
      </c>
      <c r="I1516">
        <v>3</v>
      </c>
      <c r="J1516" t="s">
        <v>13804</v>
      </c>
      <c r="K1516" t="s">
        <v>13853</v>
      </c>
      <c r="L1516">
        <v>270107</v>
      </c>
      <c r="M1516" t="s">
        <v>13588</v>
      </c>
      <c r="N1516">
        <v>270107005</v>
      </c>
      <c r="O1516" t="s">
        <v>13608</v>
      </c>
      <c r="P1516">
        <v>19693.327023189777</v>
      </c>
      <c r="Q1516">
        <v>22432.587363995703</v>
      </c>
      <c r="R1516">
        <v>47342.006629150652</v>
      </c>
    </row>
    <row r="1517" spans="1:18" x14ac:dyDescent="0.25">
      <c r="A1517">
        <v>13</v>
      </c>
      <c r="B1517">
        <v>13117</v>
      </c>
      <c r="C1517" t="s">
        <v>10678</v>
      </c>
      <c r="D1517" t="s">
        <v>1871</v>
      </c>
      <c r="E1517">
        <v>5</v>
      </c>
      <c r="F1517" t="s">
        <v>13856</v>
      </c>
      <c r="G1517">
        <v>2</v>
      </c>
      <c r="H1517" t="s">
        <v>13768</v>
      </c>
      <c r="I1517">
        <v>3</v>
      </c>
      <c r="J1517" t="s">
        <v>13804</v>
      </c>
      <c r="K1517" t="s">
        <v>13857</v>
      </c>
      <c r="L1517">
        <v>270107</v>
      </c>
      <c r="M1517" t="s">
        <v>13588</v>
      </c>
      <c r="N1517">
        <v>270107005</v>
      </c>
      <c r="O1517" t="s">
        <v>13608</v>
      </c>
      <c r="P1517">
        <v>0</v>
      </c>
      <c r="Q1517">
        <v>5407.9884856371873</v>
      </c>
      <c r="R1517">
        <v>0</v>
      </c>
    </row>
    <row r="1518" spans="1:18" x14ac:dyDescent="0.25">
      <c r="A1518">
        <v>13</v>
      </c>
      <c r="B1518">
        <v>13118</v>
      </c>
      <c r="C1518" t="s">
        <v>10678</v>
      </c>
      <c r="D1518" t="s">
        <v>1874</v>
      </c>
      <c r="E1518">
        <v>1</v>
      </c>
      <c r="F1518" t="s">
        <v>13850</v>
      </c>
      <c r="G1518">
        <v>1</v>
      </c>
      <c r="H1518" t="s">
        <v>8278</v>
      </c>
      <c r="I1518">
        <v>1</v>
      </c>
      <c r="J1518" t="s">
        <v>13799</v>
      </c>
      <c r="K1518" t="s">
        <v>13851</v>
      </c>
      <c r="L1518">
        <v>270107</v>
      </c>
      <c r="M1518" t="s">
        <v>13588</v>
      </c>
      <c r="N1518">
        <v>270107006</v>
      </c>
      <c r="O1518" t="s">
        <v>13613</v>
      </c>
      <c r="P1518">
        <v>65822.329716302789</v>
      </c>
      <c r="Q1518">
        <v>66888.790905991584</v>
      </c>
      <c r="R1518">
        <v>90294.024655580433</v>
      </c>
    </row>
    <row r="1519" spans="1:18" x14ac:dyDescent="0.25">
      <c r="A1519">
        <v>13</v>
      </c>
      <c r="B1519">
        <v>13118</v>
      </c>
      <c r="C1519" t="s">
        <v>10678</v>
      </c>
      <c r="D1519" t="s">
        <v>1874</v>
      </c>
      <c r="E1519">
        <v>1</v>
      </c>
      <c r="F1519" t="s">
        <v>13850</v>
      </c>
      <c r="G1519">
        <v>1</v>
      </c>
      <c r="H1519" t="s">
        <v>8278</v>
      </c>
      <c r="I1519">
        <v>1</v>
      </c>
      <c r="J1519" t="s">
        <v>13799</v>
      </c>
      <c r="K1519" t="s">
        <v>13852</v>
      </c>
      <c r="L1519">
        <v>270107</v>
      </c>
      <c r="M1519" t="s">
        <v>13588</v>
      </c>
      <c r="N1519">
        <v>270107006</v>
      </c>
      <c r="O1519" t="s">
        <v>13613</v>
      </c>
      <c r="P1519">
        <v>0</v>
      </c>
      <c r="Q1519">
        <v>3678.567314977784</v>
      </c>
      <c r="R1519">
        <v>0</v>
      </c>
    </row>
    <row r="1520" spans="1:18" x14ac:dyDescent="0.25">
      <c r="A1520">
        <v>13</v>
      </c>
      <c r="B1520">
        <v>13118</v>
      </c>
      <c r="C1520" t="s">
        <v>10678</v>
      </c>
      <c r="D1520" t="s">
        <v>1874</v>
      </c>
      <c r="E1520">
        <v>1</v>
      </c>
      <c r="F1520" t="s">
        <v>13850</v>
      </c>
      <c r="G1520">
        <v>2</v>
      </c>
      <c r="H1520" t="s">
        <v>13768</v>
      </c>
      <c r="I1520">
        <v>1</v>
      </c>
      <c r="J1520" t="s">
        <v>13799</v>
      </c>
      <c r="K1520" t="s">
        <v>13853</v>
      </c>
      <c r="L1520">
        <v>270107</v>
      </c>
      <c r="M1520" t="s">
        <v>13588</v>
      </c>
      <c r="N1520">
        <v>270107006</v>
      </c>
      <c r="O1520" t="s">
        <v>13613</v>
      </c>
      <c r="P1520">
        <v>48406.654464635903</v>
      </c>
      <c r="Q1520">
        <v>33714.72978570516</v>
      </c>
      <c r="R1520">
        <v>78589.61182038195</v>
      </c>
    </row>
    <row r="1521" spans="1:18" x14ac:dyDescent="0.25">
      <c r="A1521">
        <v>13</v>
      </c>
      <c r="B1521">
        <v>13118</v>
      </c>
      <c r="C1521" t="s">
        <v>10678</v>
      </c>
      <c r="D1521" t="s">
        <v>1874</v>
      </c>
      <c r="E1521">
        <v>1</v>
      </c>
      <c r="F1521" t="s">
        <v>13850</v>
      </c>
      <c r="G1521">
        <v>2</v>
      </c>
      <c r="H1521" t="s">
        <v>13768</v>
      </c>
      <c r="I1521">
        <v>1</v>
      </c>
      <c r="J1521" t="s">
        <v>13799</v>
      </c>
      <c r="K1521" t="s">
        <v>13857</v>
      </c>
      <c r="L1521">
        <v>270107</v>
      </c>
      <c r="M1521" t="s">
        <v>13588</v>
      </c>
      <c r="N1521">
        <v>270107006</v>
      </c>
      <c r="O1521" t="s">
        <v>13613</v>
      </c>
      <c r="P1521">
        <v>17415.675251666886</v>
      </c>
      <c r="Q1521">
        <v>36852.628435264196</v>
      </c>
      <c r="R1521">
        <v>9729.707151419967</v>
      </c>
    </row>
    <row r="1522" spans="1:18" x14ac:dyDescent="0.25">
      <c r="A1522">
        <v>13</v>
      </c>
      <c r="B1522">
        <v>13118</v>
      </c>
      <c r="C1522" t="s">
        <v>10678</v>
      </c>
      <c r="D1522" t="s">
        <v>1874</v>
      </c>
      <c r="E1522">
        <v>2</v>
      </c>
      <c r="F1522" t="s">
        <v>13854</v>
      </c>
      <c r="G1522">
        <v>1</v>
      </c>
      <c r="H1522" t="s">
        <v>8278</v>
      </c>
      <c r="I1522">
        <v>1</v>
      </c>
      <c r="J1522" t="s">
        <v>13799</v>
      </c>
      <c r="K1522" t="s">
        <v>13851</v>
      </c>
      <c r="L1522">
        <v>270107</v>
      </c>
      <c r="M1522" t="s">
        <v>13588</v>
      </c>
      <c r="N1522">
        <v>270107006</v>
      </c>
      <c r="O1522" t="s">
        <v>13613</v>
      </c>
      <c r="P1522">
        <v>65822.329716302789</v>
      </c>
      <c r="Q1522">
        <v>70567.358220969356</v>
      </c>
      <c r="R1522">
        <v>90294.024655580433</v>
      </c>
    </row>
    <row r="1523" spans="1:18" x14ac:dyDescent="0.25">
      <c r="A1523">
        <v>13</v>
      </c>
      <c r="B1523">
        <v>13118</v>
      </c>
      <c r="C1523" t="s">
        <v>10678</v>
      </c>
      <c r="D1523" t="s">
        <v>1874</v>
      </c>
      <c r="E1523">
        <v>3</v>
      </c>
      <c r="F1523" t="s">
        <v>13855</v>
      </c>
      <c r="G1523">
        <v>1</v>
      </c>
      <c r="H1523" t="s">
        <v>8278</v>
      </c>
      <c r="I1523">
        <v>1</v>
      </c>
      <c r="J1523" t="s">
        <v>13799</v>
      </c>
      <c r="K1523" t="s">
        <v>13851</v>
      </c>
      <c r="L1523">
        <v>270107</v>
      </c>
      <c r="M1523" t="s">
        <v>13588</v>
      </c>
      <c r="N1523">
        <v>270107006</v>
      </c>
      <c r="O1523" t="s">
        <v>13613</v>
      </c>
      <c r="P1523">
        <v>65822.329716302789</v>
      </c>
      <c r="Q1523">
        <v>66888.790905991584</v>
      </c>
      <c r="R1523">
        <v>90294.024655580433</v>
      </c>
    </row>
    <row r="1524" spans="1:18" x14ac:dyDescent="0.25">
      <c r="A1524">
        <v>13</v>
      </c>
      <c r="B1524">
        <v>13118</v>
      </c>
      <c r="C1524" t="s">
        <v>10678</v>
      </c>
      <c r="D1524" t="s">
        <v>1874</v>
      </c>
      <c r="E1524">
        <v>3</v>
      </c>
      <c r="F1524" t="s">
        <v>13855</v>
      </c>
      <c r="G1524">
        <v>1</v>
      </c>
      <c r="H1524" t="s">
        <v>8278</v>
      </c>
      <c r="I1524">
        <v>1</v>
      </c>
      <c r="J1524" t="s">
        <v>13799</v>
      </c>
      <c r="K1524" t="s">
        <v>13852</v>
      </c>
      <c r="L1524">
        <v>270107</v>
      </c>
      <c r="M1524" t="s">
        <v>13588</v>
      </c>
      <c r="N1524">
        <v>270107006</v>
      </c>
      <c r="O1524" t="s">
        <v>13613</v>
      </c>
      <c r="P1524">
        <v>0</v>
      </c>
      <c r="Q1524">
        <v>3678.567314977784</v>
      </c>
      <c r="R1524">
        <v>0</v>
      </c>
    </row>
    <row r="1525" spans="1:18" x14ac:dyDescent="0.25">
      <c r="A1525">
        <v>13</v>
      </c>
      <c r="B1525">
        <v>13118</v>
      </c>
      <c r="C1525" t="s">
        <v>10678</v>
      </c>
      <c r="D1525" t="s">
        <v>1874</v>
      </c>
      <c r="E1525">
        <v>5</v>
      </c>
      <c r="F1525" t="s">
        <v>13856</v>
      </c>
      <c r="G1525">
        <v>2</v>
      </c>
      <c r="H1525" t="s">
        <v>13768</v>
      </c>
      <c r="I1525">
        <v>3</v>
      </c>
      <c r="J1525" t="s">
        <v>13804</v>
      </c>
      <c r="K1525" t="s">
        <v>13853</v>
      </c>
      <c r="L1525">
        <v>270107</v>
      </c>
      <c r="M1525" t="s">
        <v>13588</v>
      </c>
      <c r="N1525">
        <v>270107005</v>
      </c>
      <c r="O1525" t="s">
        <v>13608</v>
      </c>
      <c r="P1525">
        <v>47511.112563733819</v>
      </c>
      <c r="Q1525">
        <v>44342.81566558245</v>
      </c>
      <c r="R1525">
        <v>71426.641161001782</v>
      </c>
    </row>
    <row r="1526" spans="1:18" x14ac:dyDescent="0.25">
      <c r="A1526">
        <v>13</v>
      </c>
      <c r="B1526">
        <v>13118</v>
      </c>
      <c r="C1526" t="s">
        <v>10678</v>
      </c>
      <c r="D1526" t="s">
        <v>1874</v>
      </c>
      <c r="E1526">
        <v>5</v>
      </c>
      <c r="F1526" t="s">
        <v>13856</v>
      </c>
      <c r="G1526">
        <v>2</v>
      </c>
      <c r="H1526" t="s">
        <v>13768</v>
      </c>
      <c r="I1526">
        <v>3</v>
      </c>
      <c r="J1526" t="s">
        <v>13804</v>
      </c>
      <c r="K1526" t="s">
        <v>13857</v>
      </c>
      <c r="L1526">
        <v>270107</v>
      </c>
      <c r="M1526" t="s">
        <v>13588</v>
      </c>
      <c r="N1526">
        <v>270107005</v>
      </c>
      <c r="O1526" t="s">
        <v>13608</v>
      </c>
      <c r="P1526">
        <v>0</v>
      </c>
      <c r="Q1526">
        <v>4386.3264679777676</v>
      </c>
      <c r="R1526">
        <v>5302.945390617273</v>
      </c>
    </row>
    <row r="1527" spans="1:18" x14ac:dyDescent="0.25">
      <c r="A1527">
        <v>13</v>
      </c>
      <c r="B1527">
        <v>13119</v>
      </c>
      <c r="C1527" t="s">
        <v>10678</v>
      </c>
      <c r="D1527" t="s">
        <v>1877</v>
      </c>
      <c r="E1527">
        <v>1</v>
      </c>
      <c r="F1527" t="s">
        <v>13850</v>
      </c>
      <c r="G1527">
        <v>1</v>
      </c>
      <c r="H1527" t="s">
        <v>8278</v>
      </c>
      <c r="I1527">
        <v>1</v>
      </c>
      <c r="J1527" t="s">
        <v>13799</v>
      </c>
      <c r="K1527" t="s">
        <v>13851</v>
      </c>
      <c r="L1527">
        <v>270107</v>
      </c>
      <c r="M1527" t="s">
        <v>13588</v>
      </c>
      <c r="N1527">
        <v>270107006</v>
      </c>
      <c r="O1527" t="s">
        <v>13613</v>
      </c>
      <c r="P1527">
        <v>57408.324074990742</v>
      </c>
      <c r="Q1527">
        <v>66517.242495993894</v>
      </c>
      <c r="R1527">
        <v>75539.998646484673</v>
      </c>
    </row>
    <row r="1528" spans="1:18" x14ac:dyDescent="0.25">
      <c r="A1528">
        <v>13</v>
      </c>
      <c r="B1528">
        <v>13119</v>
      </c>
      <c r="C1528" t="s">
        <v>10678</v>
      </c>
      <c r="D1528" t="s">
        <v>1877</v>
      </c>
      <c r="E1528">
        <v>1</v>
      </c>
      <c r="F1528" t="s">
        <v>13850</v>
      </c>
      <c r="G1528">
        <v>1</v>
      </c>
      <c r="H1528" t="s">
        <v>8278</v>
      </c>
      <c r="I1528">
        <v>1</v>
      </c>
      <c r="J1528" t="s">
        <v>13799</v>
      </c>
      <c r="K1528" t="s">
        <v>13852</v>
      </c>
      <c r="L1528">
        <v>270107</v>
      </c>
      <c r="M1528" t="s">
        <v>13588</v>
      </c>
      <c r="N1528">
        <v>270107006</v>
      </c>
      <c r="O1528" t="s">
        <v>13613</v>
      </c>
      <c r="P1528">
        <v>3254.5365878699213</v>
      </c>
      <c r="Q1528">
        <v>5851.7652075460301</v>
      </c>
      <c r="R1528">
        <v>1293.5280291296433</v>
      </c>
    </row>
    <row r="1529" spans="1:18" x14ac:dyDescent="0.25">
      <c r="A1529">
        <v>13</v>
      </c>
      <c r="B1529">
        <v>13119</v>
      </c>
      <c r="C1529" t="s">
        <v>10678</v>
      </c>
      <c r="D1529" t="s">
        <v>1877</v>
      </c>
      <c r="E1529">
        <v>1</v>
      </c>
      <c r="F1529" t="s">
        <v>13850</v>
      </c>
      <c r="G1529">
        <v>2</v>
      </c>
      <c r="H1529" t="s">
        <v>13768</v>
      </c>
      <c r="I1529">
        <v>1</v>
      </c>
      <c r="J1529" t="s">
        <v>13799</v>
      </c>
      <c r="K1529" t="s">
        <v>13853</v>
      </c>
      <c r="L1529">
        <v>270107</v>
      </c>
      <c r="M1529" t="s">
        <v>13588</v>
      </c>
      <c r="N1529">
        <v>270107006</v>
      </c>
      <c r="O1529" t="s">
        <v>13613</v>
      </c>
      <c r="P1529">
        <v>52695.919362586028</v>
      </c>
      <c r="Q1529">
        <v>60374.051082167927</v>
      </c>
      <c r="R1529">
        <v>66401.014125109665</v>
      </c>
    </row>
    <row r="1530" spans="1:18" x14ac:dyDescent="0.25">
      <c r="A1530">
        <v>13</v>
      </c>
      <c r="B1530">
        <v>13119</v>
      </c>
      <c r="C1530" t="s">
        <v>10678</v>
      </c>
      <c r="D1530" t="s">
        <v>1877</v>
      </c>
      <c r="E1530">
        <v>1</v>
      </c>
      <c r="F1530" t="s">
        <v>13850</v>
      </c>
      <c r="G1530">
        <v>2</v>
      </c>
      <c r="H1530" t="s">
        <v>13768</v>
      </c>
      <c r="I1530">
        <v>1</v>
      </c>
      <c r="J1530" t="s">
        <v>13799</v>
      </c>
      <c r="K1530" t="s">
        <v>13857</v>
      </c>
      <c r="L1530">
        <v>270107</v>
      </c>
      <c r="M1530" t="s">
        <v>13588</v>
      </c>
      <c r="N1530">
        <v>270107006</v>
      </c>
      <c r="O1530" t="s">
        <v>13613</v>
      </c>
      <c r="P1530">
        <v>7966.9413002746332</v>
      </c>
      <c r="Q1530">
        <v>11994.956621371972</v>
      </c>
      <c r="R1530">
        <v>10432.512550504607</v>
      </c>
    </row>
    <row r="1531" spans="1:18" x14ac:dyDescent="0.25">
      <c r="A1531">
        <v>13</v>
      </c>
      <c r="B1531">
        <v>13119</v>
      </c>
      <c r="C1531" t="s">
        <v>10678</v>
      </c>
      <c r="D1531" t="s">
        <v>1877</v>
      </c>
      <c r="E1531">
        <v>2</v>
      </c>
      <c r="F1531" t="s">
        <v>13854</v>
      </c>
      <c r="G1531">
        <v>1</v>
      </c>
      <c r="H1531" t="s">
        <v>8278</v>
      </c>
      <c r="I1531">
        <v>1</v>
      </c>
      <c r="J1531" t="s">
        <v>13799</v>
      </c>
      <c r="K1531" t="s">
        <v>13851</v>
      </c>
      <c r="L1531">
        <v>270107</v>
      </c>
      <c r="M1531" t="s">
        <v>13588</v>
      </c>
      <c r="N1531">
        <v>270107006</v>
      </c>
      <c r="O1531" t="s">
        <v>13613</v>
      </c>
      <c r="P1531">
        <v>60662.860662860665</v>
      </c>
      <c r="Q1531">
        <v>72369.00770353993</v>
      </c>
      <c r="R1531">
        <v>76833.52667561431</v>
      </c>
    </row>
    <row r="1532" spans="1:18" x14ac:dyDescent="0.25">
      <c r="A1532">
        <v>13</v>
      </c>
      <c r="B1532">
        <v>13119</v>
      </c>
      <c r="C1532" t="s">
        <v>10678</v>
      </c>
      <c r="D1532" t="s">
        <v>1877</v>
      </c>
      <c r="E1532">
        <v>3</v>
      </c>
      <c r="F1532" t="s">
        <v>13855</v>
      </c>
      <c r="G1532">
        <v>1</v>
      </c>
      <c r="H1532" t="s">
        <v>8278</v>
      </c>
      <c r="I1532">
        <v>1</v>
      </c>
      <c r="J1532" t="s">
        <v>13799</v>
      </c>
      <c r="K1532" t="s">
        <v>13851</v>
      </c>
      <c r="L1532">
        <v>270107</v>
      </c>
      <c r="M1532" t="s">
        <v>13588</v>
      </c>
      <c r="N1532">
        <v>270107006</v>
      </c>
      <c r="O1532" t="s">
        <v>13613</v>
      </c>
      <c r="P1532">
        <v>57408.324074990742</v>
      </c>
      <c r="Q1532">
        <v>66517.242495993894</v>
      </c>
      <c r="R1532">
        <v>75539.998646484673</v>
      </c>
    </row>
    <row r="1533" spans="1:18" x14ac:dyDescent="0.25">
      <c r="A1533">
        <v>13</v>
      </c>
      <c r="B1533">
        <v>13119</v>
      </c>
      <c r="C1533" t="s">
        <v>10678</v>
      </c>
      <c r="D1533" t="s">
        <v>1877</v>
      </c>
      <c r="E1533">
        <v>3</v>
      </c>
      <c r="F1533" t="s">
        <v>13855</v>
      </c>
      <c r="G1533">
        <v>1</v>
      </c>
      <c r="H1533" t="s">
        <v>8278</v>
      </c>
      <c r="I1533">
        <v>1</v>
      </c>
      <c r="J1533" t="s">
        <v>13799</v>
      </c>
      <c r="K1533" t="s">
        <v>13852</v>
      </c>
      <c r="L1533">
        <v>270107</v>
      </c>
      <c r="M1533" t="s">
        <v>13588</v>
      </c>
      <c r="N1533">
        <v>270107006</v>
      </c>
      <c r="O1533" t="s">
        <v>13613</v>
      </c>
      <c r="P1533">
        <v>3254.5365878699213</v>
      </c>
      <c r="Q1533">
        <v>5851.7652075460301</v>
      </c>
      <c r="R1533">
        <v>1293.5280291296433</v>
      </c>
    </row>
    <row r="1534" spans="1:18" x14ac:dyDescent="0.25">
      <c r="A1534">
        <v>13</v>
      </c>
      <c r="B1534">
        <v>13119</v>
      </c>
      <c r="C1534" t="s">
        <v>10678</v>
      </c>
      <c r="D1534" t="s">
        <v>1877</v>
      </c>
      <c r="E1534">
        <v>5</v>
      </c>
      <c r="F1534" t="s">
        <v>13856</v>
      </c>
      <c r="G1534">
        <v>2</v>
      </c>
      <c r="H1534" t="s">
        <v>13768</v>
      </c>
      <c r="I1534">
        <v>3</v>
      </c>
      <c r="J1534" t="s">
        <v>13804</v>
      </c>
      <c r="K1534" t="s">
        <v>13853</v>
      </c>
      <c r="L1534">
        <v>270107</v>
      </c>
      <c r="M1534" t="s">
        <v>13588</v>
      </c>
      <c r="N1534">
        <v>270107005</v>
      </c>
      <c r="O1534" t="s">
        <v>13608</v>
      </c>
      <c r="P1534">
        <v>51452.918119584785</v>
      </c>
      <c r="Q1534">
        <v>41566.74323842609</v>
      </c>
      <c r="R1534">
        <v>66386.810875318435</v>
      </c>
    </row>
    <row r="1535" spans="1:18" x14ac:dyDescent="0.25">
      <c r="A1535">
        <v>13</v>
      </c>
      <c r="B1535">
        <v>13119</v>
      </c>
      <c r="C1535" t="s">
        <v>10678</v>
      </c>
      <c r="D1535" t="s">
        <v>1877</v>
      </c>
      <c r="E1535">
        <v>5</v>
      </c>
      <c r="F1535" t="s">
        <v>13856</v>
      </c>
      <c r="G1535">
        <v>2</v>
      </c>
      <c r="H1535" t="s">
        <v>13768</v>
      </c>
      <c r="I1535">
        <v>3</v>
      </c>
      <c r="J1535" t="s">
        <v>13804</v>
      </c>
      <c r="K1535" t="s">
        <v>13857</v>
      </c>
      <c r="L1535">
        <v>270107</v>
      </c>
      <c r="M1535" t="s">
        <v>13588</v>
      </c>
      <c r="N1535">
        <v>270107005</v>
      </c>
      <c r="O1535" t="s">
        <v>13608</v>
      </c>
      <c r="P1535">
        <v>1141.4344747678081</v>
      </c>
      <c r="Q1535">
        <v>1098.6634191639769</v>
      </c>
      <c r="R1535">
        <v>7709.1195163862903</v>
      </c>
    </row>
    <row r="1536" spans="1:18" x14ac:dyDescent="0.25">
      <c r="A1536">
        <v>13</v>
      </c>
      <c r="B1536">
        <v>13120</v>
      </c>
      <c r="C1536" t="s">
        <v>10678</v>
      </c>
      <c r="D1536" t="s">
        <v>1880</v>
      </c>
      <c r="E1536">
        <v>1</v>
      </c>
      <c r="F1536" t="s">
        <v>13850</v>
      </c>
      <c r="G1536">
        <v>1</v>
      </c>
      <c r="H1536" t="s">
        <v>8278</v>
      </c>
      <c r="I1536">
        <v>1</v>
      </c>
      <c r="J1536" t="s">
        <v>13799</v>
      </c>
      <c r="K1536" t="s">
        <v>13851</v>
      </c>
      <c r="L1536">
        <v>270107</v>
      </c>
      <c r="M1536" t="s">
        <v>13588</v>
      </c>
      <c r="N1536">
        <v>270107006</v>
      </c>
      <c r="O1536" t="s">
        <v>13613</v>
      </c>
      <c r="P1536">
        <v>61755.727368691332</v>
      </c>
      <c r="Q1536">
        <v>33793.612700455124</v>
      </c>
      <c r="R1536">
        <v>60101.197691560599</v>
      </c>
    </row>
    <row r="1537" spans="1:18" x14ac:dyDescent="0.25">
      <c r="A1537">
        <v>13</v>
      </c>
      <c r="B1537">
        <v>13120</v>
      </c>
      <c r="C1537" t="s">
        <v>10678</v>
      </c>
      <c r="D1537" t="s">
        <v>1880</v>
      </c>
      <c r="E1537">
        <v>1</v>
      </c>
      <c r="F1537" t="s">
        <v>13850</v>
      </c>
      <c r="G1537">
        <v>1</v>
      </c>
      <c r="H1537" t="s">
        <v>8278</v>
      </c>
      <c r="I1537">
        <v>1</v>
      </c>
      <c r="J1537" t="s">
        <v>13799</v>
      </c>
      <c r="K1537" t="s">
        <v>13852</v>
      </c>
      <c r="L1537">
        <v>270107</v>
      </c>
      <c r="M1537" t="s">
        <v>13588</v>
      </c>
      <c r="N1537">
        <v>270107006</v>
      </c>
      <c r="O1537" t="s">
        <v>13613</v>
      </c>
      <c r="P1537">
        <v>0</v>
      </c>
      <c r="Q1537">
        <v>0</v>
      </c>
      <c r="R1537">
        <v>2260.4788585945512</v>
      </c>
    </row>
    <row r="1538" spans="1:18" x14ac:dyDescent="0.25">
      <c r="A1538">
        <v>13</v>
      </c>
      <c r="B1538">
        <v>13120</v>
      </c>
      <c r="C1538" t="s">
        <v>10678</v>
      </c>
      <c r="D1538" t="s">
        <v>1880</v>
      </c>
      <c r="E1538">
        <v>1</v>
      </c>
      <c r="F1538" t="s">
        <v>13850</v>
      </c>
      <c r="G1538">
        <v>2</v>
      </c>
      <c r="H1538" t="s">
        <v>13768</v>
      </c>
      <c r="I1538">
        <v>1</v>
      </c>
      <c r="J1538" t="s">
        <v>13799</v>
      </c>
      <c r="K1538" t="s">
        <v>13853</v>
      </c>
      <c r="L1538">
        <v>270107</v>
      </c>
      <c r="M1538" t="s">
        <v>13588</v>
      </c>
      <c r="N1538">
        <v>270107006</v>
      </c>
      <c r="O1538" t="s">
        <v>13613</v>
      </c>
      <c r="P1538">
        <v>61755.727368691332</v>
      </c>
      <c r="Q1538">
        <v>29982.093000700272</v>
      </c>
      <c r="R1538">
        <v>36863.879955845812</v>
      </c>
    </row>
    <row r="1539" spans="1:18" x14ac:dyDescent="0.25">
      <c r="A1539">
        <v>13</v>
      </c>
      <c r="B1539">
        <v>13120</v>
      </c>
      <c r="C1539" t="s">
        <v>10678</v>
      </c>
      <c r="D1539" t="s">
        <v>1880</v>
      </c>
      <c r="E1539">
        <v>1</v>
      </c>
      <c r="F1539" t="s">
        <v>13850</v>
      </c>
      <c r="G1539">
        <v>2</v>
      </c>
      <c r="H1539" t="s">
        <v>13768</v>
      </c>
      <c r="I1539">
        <v>1</v>
      </c>
      <c r="J1539" t="s">
        <v>13799</v>
      </c>
      <c r="K1539" t="s">
        <v>13857</v>
      </c>
      <c r="L1539">
        <v>270107</v>
      </c>
      <c r="M1539" t="s">
        <v>13588</v>
      </c>
      <c r="N1539">
        <v>270107006</v>
      </c>
      <c r="O1539" t="s">
        <v>13613</v>
      </c>
      <c r="P1539">
        <v>0</v>
      </c>
      <c r="Q1539">
        <v>3811.5196997548605</v>
      </c>
      <c r="R1539">
        <v>25497.79659430934</v>
      </c>
    </row>
    <row r="1540" spans="1:18" x14ac:dyDescent="0.25">
      <c r="A1540">
        <v>13</v>
      </c>
      <c r="B1540">
        <v>13120</v>
      </c>
      <c r="C1540" t="s">
        <v>10678</v>
      </c>
      <c r="D1540" t="s">
        <v>1880</v>
      </c>
      <c r="E1540">
        <v>2</v>
      </c>
      <c r="F1540" t="s">
        <v>13854</v>
      </c>
      <c r="G1540">
        <v>1</v>
      </c>
      <c r="H1540" t="s">
        <v>8278</v>
      </c>
      <c r="I1540">
        <v>1</v>
      </c>
      <c r="J1540" t="s">
        <v>13799</v>
      </c>
      <c r="K1540" t="s">
        <v>13851</v>
      </c>
      <c r="L1540">
        <v>270107</v>
      </c>
      <c r="M1540" t="s">
        <v>13588</v>
      </c>
      <c r="N1540">
        <v>270107006</v>
      </c>
      <c r="O1540" t="s">
        <v>13613</v>
      </c>
      <c r="P1540">
        <v>61755.727368691332</v>
      </c>
      <c r="Q1540">
        <v>33793.612700455124</v>
      </c>
      <c r="R1540">
        <v>62361.676550155156</v>
      </c>
    </row>
    <row r="1541" spans="1:18" x14ac:dyDescent="0.25">
      <c r="A1541">
        <v>13</v>
      </c>
      <c r="B1541">
        <v>13120</v>
      </c>
      <c r="C1541" t="s">
        <v>10678</v>
      </c>
      <c r="D1541" t="s">
        <v>1880</v>
      </c>
      <c r="E1541">
        <v>3</v>
      </c>
      <c r="F1541" t="s">
        <v>13855</v>
      </c>
      <c r="G1541">
        <v>1</v>
      </c>
      <c r="H1541" t="s">
        <v>8278</v>
      </c>
      <c r="I1541">
        <v>1</v>
      </c>
      <c r="J1541" t="s">
        <v>13799</v>
      </c>
      <c r="K1541" t="s">
        <v>13851</v>
      </c>
      <c r="L1541">
        <v>270107</v>
      </c>
      <c r="M1541" t="s">
        <v>13588</v>
      </c>
      <c r="N1541">
        <v>270107006</v>
      </c>
      <c r="O1541" t="s">
        <v>13613</v>
      </c>
      <c r="P1541">
        <v>61755.727368691332</v>
      </c>
      <c r="Q1541">
        <v>33793.612700455124</v>
      </c>
      <c r="R1541">
        <v>60101.197691560599</v>
      </c>
    </row>
    <row r="1542" spans="1:18" x14ac:dyDescent="0.25">
      <c r="A1542">
        <v>13</v>
      </c>
      <c r="B1542">
        <v>13120</v>
      </c>
      <c r="C1542" t="s">
        <v>10678</v>
      </c>
      <c r="D1542" t="s">
        <v>1880</v>
      </c>
      <c r="E1542">
        <v>3</v>
      </c>
      <c r="F1542" t="s">
        <v>13855</v>
      </c>
      <c r="G1542">
        <v>1</v>
      </c>
      <c r="H1542" t="s">
        <v>8278</v>
      </c>
      <c r="I1542">
        <v>1</v>
      </c>
      <c r="J1542" t="s">
        <v>13799</v>
      </c>
      <c r="K1542" t="s">
        <v>13852</v>
      </c>
      <c r="L1542">
        <v>270107</v>
      </c>
      <c r="M1542" t="s">
        <v>13588</v>
      </c>
      <c r="N1542">
        <v>270107006</v>
      </c>
      <c r="O1542" t="s">
        <v>13613</v>
      </c>
      <c r="P1542">
        <v>0</v>
      </c>
      <c r="Q1542">
        <v>0</v>
      </c>
      <c r="R1542">
        <v>2260.4788585945512</v>
      </c>
    </row>
    <row r="1543" spans="1:18" x14ac:dyDescent="0.25">
      <c r="A1543">
        <v>13</v>
      </c>
      <c r="B1543">
        <v>13120</v>
      </c>
      <c r="C1543" t="s">
        <v>10678</v>
      </c>
      <c r="D1543" t="s">
        <v>1880</v>
      </c>
      <c r="E1543">
        <v>5</v>
      </c>
      <c r="F1543" t="s">
        <v>13856</v>
      </c>
      <c r="G1543">
        <v>2</v>
      </c>
      <c r="H1543" t="s">
        <v>13768</v>
      </c>
      <c r="I1543">
        <v>3</v>
      </c>
      <c r="J1543" t="s">
        <v>13804</v>
      </c>
      <c r="K1543" t="s">
        <v>13853</v>
      </c>
      <c r="L1543">
        <v>270107</v>
      </c>
      <c r="M1543" t="s">
        <v>13588</v>
      </c>
      <c r="N1543">
        <v>270107005</v>
      </c>
      <c r="O1543" t="s">
        <v>13608</v>
      </c>
      <c r="P1543">
        <v>26625.964071400722</v>
      </c>
      <c r="Q1543">
        <v>22481.924146075995</v>
      </c>
      <c r="R1543">
        <v>50431.2124274776</v>
      </c>
    </row>
    <row r="1544" spans="1:18" x14ac:dyDescent="0.25">
      <c r="A1544">
        <v>13</v>
      </c>
      <c r="B1544">
        <v>13120</v>
      </c>
      <c r="C1544" t="s">
        <v>10678</v>
      </c>
      <c r="D1544" t="s">
        <v>1880</v>
      </c>
      <c r="E1544">
        <v>5</v>
      </c>
      <c r="F1544" t="s">
        <v>13856</v>
      </c>
      <c r="G1544">
        <v>2</v>
      </c>
      <c r="H1544" t="s">
        <v>13768</v>
      </c>
      <c r="I1544">
        <v>3</v>
      </c>
      <c r="J1544" t="s">
        <v>13804</v>
      </c>
      <c r="K1544" t="s">
        <v>13857</v>
      </c>
      <c r="L1544">
        <v>270107</v>
      </c>
      <c r="M1544" t="s">
        <v>13588</v>
      </c>
      <c r="N1544">
        <v>270107005</v>
      </c>
      <c r="O1544" t="s">
        <v>13608</v>
      </c>
      <c r="P1544">
        <v>0</v>
      </c>
      <c r="Q1544">
        <v>2419.9906920023304</v>
      </c>
      <c r="R1544">
        <v>11930.464122677542</v>
      </c>
    </row>
    <row r="1545" spans="1:18" x14ac:dyDescent="0.25">
      <c r="A1545">
        <v>13</v>
      </c>
      <c r="B1545">
        <v>13121</v>
      </c>
      <c r="C1545" t="s">
        <v>10678</v>
      </c>
      <c r="D1545" t="s">
        <v>1883</v>
      </c>
      <c r="E1545">
        <v>1</v>
      </c>
      <c r="F1545" t="s">
        <v>13850</v>
      </c>
      <c r="G1545">
        <v>1</v>
      </c>
      <c r="H1545" t="s">
        <v>8278</v>
      </c>
      <c r="I1545">
        <v>1</v>
      </c>
      <c r="J1545" t="s">
        <v>13799</v>
      </c>
      <c r="K1545" t="s">
        <v>13851</v>
      </c>
      <c r="L1545">
        <v>270107</v>
      </c>
      <c r="M1545" t="s">
        <v>13588</v>
      </c>
      <c r="N1545">
        <v>270107006</v>
      </c>
      <c r="O1545" t="s">
        <v>13613</v>
      </c>
      <c r="P1545">
        <v>68287.899934632442</v>
      </c>
      <c r="Q1545">
        <v>59472.854141755925</v>
      </c>
      <c r="R1545">
        <v>118836.14045927186</v>
      </c>
    </row>
    <row r="1546" spans="1:18" x14ac:dyDescent="0.25">
      <c r="A1546">
        <v>13</v>
      </c>
      <c r="B1546">
        <v>13121</v>
      </c>
      <c r="C1546" t="s">
        <v>10678</v>
      </c>
      <c r="D1546" t="s">
        <v>1883</v>
      </c>
      <c r="E1546">
        <v>1</v>
      </c>
      <c r="F1546" t="s">
        <v>13850</v>
      </c>
      <c r="G1546">
        <v>1</v>
      </c>
      <c r="H1546" t="s">
        <v>8278</v>
      </c>
      <c r="I1546">
        <v>1</v>
      </c>
      <c r="J1546" t="s">
        <v>13799</v>
      </c>
      <c r="K1546" t="s">
        <v>13852</v>
      </c>
      <c r="L1546">
        <v>270107</v>
      </c>
      <c r="M1546" t="s">
        <v>13588</v>
      </c>
      <c r="N1546">
        <v>270107006</v>
      </c>
      <c r="O1546" t="s">
        <v>13613</v>
      </c>
      <c r="P1546">
        <v>0</v>
      </c>
      <c r="Q1546">
        <v>0</v>
      </c>
      <c r="R1546">
        <v>5341.3266903240574</v>
      </c>
    </row>
    <row r="1547" spans="1:18" x14ac:dyDescent="0.25">
      <c r="A1547">
        <v>13</v>
      </c>
      <c r="B1547">
        <v>13121</v>
      </c>
      <c r="C1547" t="s">
        <v>10678</v>
      </c>
      <c r="D1547" t="s">
        <v>1883</v>
      </c>
      <c r="E1547">
        <v>1</v>
      </c>
      <c r="F1547" t="s">
        <v>13850</v>
      </c>
      <c r="G1547">
        <v>2</v>
      </c>
      <c r="H1547" t="s">
        <v>13768</v>
      </c>
      <c r="I1547">
        <v>1</v>
      </c>
      <c r="J1547" t="s">
        <v>13799</v>
      </c>
      <c r="K1547" t="s">
        <v>13853</v>
      </c>
      <c r="L1547">
        <v>270107</v>
      </c>
      <c r="M1547" t="s">
        <v>13588</v>
      </c>
      <c r="N1547">
        <v>270107006</v>
      </c>
      <c r="O1547" t="s">
        <v>13613</v>
      </c>
      <c r="P1547">
        <v>45836.793102839074</v>
      </c>
      <c r="Q1547">
        <v>39754.427947631688</v>
      </c>
      <c r="R1547">
        <v>116348.91380006001</v>
      </c>
    </row>
    <row r="1548" spans="1:18" x14ac:dyDescent="0.25">
      <c r="A1548">
        <v>13</v>
      </c>
      <c r="B1548">
        <v>13121</v>
      </c>
      <c r="C1548" t="s">
        <v>10678</v>
      </c>
      <c r="D1548" t="s">
        <v>1883</v>
      </c>
      <c r="E1548">
        <v>1</v>
      </c>
      <c r="F1548" t="s">
        <v>13850</v>
      </c>
      <c r="G1548">
        <v>2</v>
      </c>
      <c r="H1548" t="s">
        <v>13768</v>
      </c>
      <c r="I1548">
        <v>1</v>
      </c>
      <c r="J1548" t="s">
        <v>13799</v>
      </c>
      <c r="K1548" t="s">
        <v>13857</v>
      </c>
      <c r="L1548">
        <v>270107</v>
      </c>
      <c r="M1548" t="s">
        <v>13588</v>
      </c>
      <c r="N1548">
        <v>270107006</v>
      </c>
      <c r="O1548" t="s">
        <v>13613</v>
      </c>
      <c r="P1548">
        <v>22451.106831793368</v>
      </c>
      <c r="Q1548">
        <v>19718.426194124237</v>
      </c>
      <c r="R1548">
        <v>7828.5533495359132</v>
      </c>
    </row>
    <row r="1549" spans="1:18" x14ac:dyDescent="0.25">
      <c r="A1549">
        <v>13</v>
      </c>
      <c r="B1549">
        <v>13121</v>
      </c>
      <c r="C1549" t="s">
        <v>10678</v>
      </c>
      <c r="D1549" t="s">
        <v>1883</v>
      </c>
      <c r="E1549">
        <v>2</v>
      </c>
      <c r="F1549" t="s">
        <v>13854</v>
      </c>
      <c r="G1549">
        <v>1</v>
      </c>
      <c r="H1549" t="s">
        <v>8278</v>
      </c>
      <c r="I1549">
        <v>1</v>
      </c>
      <c r="J1549" t="s">
        <v>13799</v>
      </c>
      <c r="K1549" t="s">
        <v>13851</v>
      </c>
      <c r="L1549">
        <v>270107</v>
      </c>
      <c r="M1549" t="s">
        <v>13588</v>
      </c>
      <c r="N1549">
        <v>270107006</v>
      </c>
      <c r="O1549" t="s">
        <v>13613</v>
      </c>
      <c r="P1549">
        <v>68287.899934632442</v>
      </c>
      <c r="Q1549">
        <v>59472.854141755925</v>
      </c>
      <c r="R1549">
        <v>118836.14045927186</v>
      </c>
    </row>
    <row r="1550" spans="1:18" x14ac:dyDescent="0.25">
      <c r="A1550">
        <v>13</v>
      </c>
      <c r="B1550">
        <v>13121</v>
      </c>
      <c r="C1550" t="s">
        <v>10678</v>
      </c>
      <c r="D1550" t="s">
        <v>1883</v>
      </c>
      <c r="E1550">
        <v>2</v>
      </c>
      <c r="F1550" t="s">
        <v>13854</v>
      </c>
      <c r="G1550">
        <v>1</v>
      </c>
      <c r="H1550" t="s">
        <v>8278</v>
      </c>
      <c r="I1550">
        <v>1</v>
      </c>
      <c r="J1550" t="s">
        <v>13799</v>
      </c>
      <c r="K1550" t="s">
        <v>13852</v>
      </c>
      <c r="L1550">
        <v>270107</v>
      </c>
      <c r="M1550" t="s">
        <v>13588</v>
      </c>
      <c r="N1550">
        <v>270107006</v>
      </c>
      <c r="O1550" t="s">
        <v>13613</v>
      </c>
      <c r="P1550">
        <v>0</v>
      </c>
      <c r="Q1550">
        <v>0</v>
      </c>
      <c r="R1550">
        <v>5341.3266903240574</v>
      </c>
    </row>
    <row r="1551" spans="1:18" x14ac:dyDescent="0.25">
      <c r="A1551">
        <v>13</v>
      </c>
      <c r="B1551">
        <v>13121</v>
      </c>
      <c r="C1551" t="s">
        <v>10678</v>
      </c>
      <c r="D1551" t="s">
        <v>1883</v>
      </c>
      <c r="E1551">
        <v>3</v>
      </c>
      <c r="F1551" t="s">
        <v>13855</v>
      </c>
      <c r="G1551">
        <v>1</v>
      </c>
      <c r="H1551" t="s">
        <v>8278</v>
      </c>
      <c r="I1551">
        <v>1</v>
      </c>
      <c r="J1551" t="s">
        <v>13799</v>
      </c>
      <c r="K1551" t="s">
        <v>13851</v>
      </c>
      <c r="L1551">
        <v>270107</v>
      </c>
      <c r="M1551" t="s">
        <v>13588</v>
      </c>
      <c r="N1551">
        <v>270107006</v>
      </c>
      <c r="O1551" t="s">
        <v>13613</v>
      </c>
      <c r="P1551">
        <v>68287.899934632442</v>
      </c>
      <c r="Q1551">
        <v>59472.854141755925</v>
      </c>
      <c r="R1551">
        <v>118836.14045927186</v>
      </c>
    </row>
    <row r="1552" spans="1:18" x14ac:dyDescent="0.25">
      <c r="A1552">
        <v>13</v>
      </c>
      <c r="B1552">
        <v>13121</v>
      </c>
      <c r="C1552" t="s">
        <v>10678</v>
      </c>
      <c r="D1552" t="s">
        <v>1883</v>
      </c>
      <c r="E1552">
        <v>3</v>
      </c>
      <c r="F1552" t="s">
        <v>13855</v>
      </c>
      <c r="G1552">
        <v>1</v>
      </c>
      <c r="H1552" t="s">
        <v>8278</v>
      </c>
      <c r="I1552">
        <v>1</v>
      </c>
      <c r="J1552" t="s">
        <v>13799</v>
      </c>
      <c r="K1552" t="s">
        <v>13852</v>
      </c>
      <c r="L1552">
        <v>270107</v>
      </c>
      <c r="M1552" t="s">
        <v>13588</v>
      </c>
      <c r="N1552">
        <v>270107006</v>
      </c>
      <c r="O1552" t="s">
        <v>13613</v>
      </c>
      <c r="P1552">
        <v>0</v>
      </c>
      <c r="Q1552">
        <v>0</v>
      </c>
      <c r="R1552">
        <v>5341.3266903240574</v>
      </c>
    </row>
    <row r="1553" spans="1:18" x14ac:dyDescent="0.25">
      <c r="A1553">
        <v>13</v>
      </c>
      <c r="B1553">
        <v>13121</v>
      </c>
      <c r="C1553" t="s">
        <v>10678</v>
      </c>
      <c r="D1553" t="s">
        <v>1883</v>
      </c>
      <c r="E1553">
        <v>5</v>
      </c>
      <c r="F1553" t="s">
        <v>13856</v>
      </c>
      <c r="G1553">
        <v>2</v>
      </c>
      <c r="H1553" t="s">
        <v>13768</v>
      </c>
      <c r="I1553">
        <v>3</v>
      </c>
      <c r="J1553" t="s">
        <v>13804</v>
      </c>
      <c r="K1553" t="s">
        <v>13853</v>
      </c>
      <c r="L1553">
        <v>270107</v>
      </c>
      <c r="M1553" t="s">
        <v>13588</v>
      </c>
      <c r="N1553">
        <v>270107005</v>
      </c>
      <c r="O1553" t="s">
        <v>13608</v>
      </c>
      <c r="P1553">
        <v>53133.226154090771</v>
      </c>
      <c r="Q1553">
        <v>29216.121056545926</v>
      </c>
      <c r="R1553">
        <v>121690.24049038405</v>
      </c>
    </row>
    <row r="1554" spans="1:18" x14ac:dyDescent="0.25">
      <c r="A1554">
        <v>13</v>
      </c>
      <c r="B1554">
        <v>13121</v>
      </c>
      <c r="C1554" t="s">
        <v>10678</v>
      </c>
      <c r="D1554" t="s">
        <v>1883</v>
      </c>
      <c r="E1554">
        <v>5</v>
      </c>
      <c r="F1554" t="s">
        <v>13856</v>
      </c>
      <c r="G1554">
        <v>2</v>
      </c>
      <c r="H1554" t="s">
        <v>13768</v>
      </c>
      <c r="I1554">
        <v>3</v>
      </c>
      <c r="J1554" t="s">
        <v>13804</v>
      </c>
      <c r="K1554" t="s">
        <v>13857</v>
      </c>
      <c r="L1554">
        <v>270107</v>
      </c>
      <c r="M1554" t="s">
        <v>13588</v>
      </c>
      <c r="N1554">
        <v>270107005</v>
      </c>
      <c r="O1554" t="s">
        <v>13608</v>
      </c>
      <c r="P1554">
        <v>4490.9280426832502</v>
      </c>
      <c r="Q1554">
        <v>5707.8106771717958</v>
      </c>
      <c r="R1554">
        <v>2487.2266592118553</v>
      </c>
    </row>
    <row r="1555" spans="1:18" x14ac:dyDescent="0.25">
      <c r="A1555">
        <v>13</v>
      </c>
      <c r="B1555">
        <v>13122</v>
      </c>
      <c r="C1555" t="s">
        <v>10678</v>
      </c>
      <c r="D1555" t="s">
        <v>1886</v>
      </c>
      <c r="E1555">
        <v>1</v>
      </c>
      <c r="F1555" t="s">
        <v>13850</v>
      </c>
      <c r="G1555">
        <v>1</v>
      </c>
      <c r="H1555" t="s">
        <v>8278</v>
      </c>
      <c r="I1555">
        <v>1</v>
      </c>
      <c r="J1555" t="s">
        <v>13799</v>
      </c>
      <c r="K1555" t="s">
        <v>13851</v>
      </c>
      <c r="L1555">
        <v>270107</v>
      </c>
      <c r="M1555" t="s">
        <v>13588</v>
      </c>
      <c r="N1555">
        <v>270107006</v>
      </c>
      <c r="O1555" t="s">
        <v>13613</v>
      </c>
      <c r="P1555">
        <v>54060.523576975422</v>
      </c>
      <c r="Q1555">
        <v>70770.262781860132</v>
      </c>
      <c r="R1555">
        <v>46881.162088705096</v>
      </c>
    </row>
    <row r="1556" spans="1:18" x14ac:dyDescent="0.25">
      <c r="A1556">
        <v>13</v>
      </c>
      <c r="B1556">
        <v>13122</v>
      </c>
      <c r="C1556" t="s">
        <v>10678</v>
      </c>
      <c r="D1556" t="s">
        <v>1886</v>
      </c>
      <c r="E1556">
        <v>1</v>
      </c>
      <c r="F1556" t="s">
        <v>13850</v>
      </c>
      <c r="G1556">
        <v>1</v>
      </c>
      <c r="H1556" t="s">
        <v>8278</v>
      </c>
      <c r="I1556">
        <v>1</v>
      </c>
      <c r="J1556" t="s">
        <v>13799</v>
      </c>
      <c r="K1556" t="s">
        <v>13852</v>
      </c>
      <c r="L1556">
        <v>270107</v>
      </c>
      <c r="M1556" t="s">
        <v>13588</v>
      </c>
      <c r="N1556">
        <v>270107006</v>
      </c>
      <c r="O1556" t="s">
        <v>13613</v>
      </c>
      <c r="P1556">
        <v>6238.0914258265948</v>
      </c>
      <c r="Q1556">
        <v>3600.8769852255018</v>
      </c>
      <c r="R1556">
        <v>0</v>
      </c>
    </row>
    <row r="1557" spans="1:18" x14ac:dyDescent="0.25">
      <c r="A1557">
        <v>13</v>
      </c>
      <c r="B1557">
        <v>13122</v>
      </c>
      <c r="C1557" t="s">
        <v>10678</v>
      </c>
      <c r="D1557" t="s">
        <v>1886</v>
      </c>
      <c r="E1557">
        <v>1</v>
      </c>
      <c r="F1557" t="s">
        <v>13850</v>
      </c>
      <c r="G1557">
        <v>2</v>
      </c>
      <c r="H1557" t="s">
        <v>13768</v>
      </c>
      <c r="I1557">
        <v>1</v>
      </c>
      <c r="J1557" t="s">
        <v>13799</v>
      </c>
      <c r="K1557" t="s">
        <v>13853</v>
      </c>
      <c r="L1557">
        <v>270107</v>
      </c>
      <c r="M1557" t="s">
        <v>13588</v>
      </c>
      <c r="N1557">
        <v>270107006</v>
      </c>
      <c r="O1557" t="s">
        <v>13613</v>
      </c>
      <c r="P1557">
        <v>48360.41950204147</v>
      </c>
      <c r="Q1557">
        <v>65934.919882871356</v>
      </c>
      <c r="R1557">
        <v>41841.724952793506</v>
      </c>
    </row>
    <row r="1558" spans="1:18" x14ac:dyDescent="0.25">
      <c r="A1558">
        <v>13</v>
      </c>
      <c r="B1558">
        <v>13122</v>
      </c>
      <c r="C1558" t="s">
        <v>10678</v>
      </c>
      <c r="D1558" t="s">
        <v>1886</v>
      </c>
      <c r="E1558">
        <v>1</v>
      </c>
      <c r="F1558" t="s">
        <v>13850</v>
      </c>
      <c r="G1558">
        <v>2</v>
      </c>
      <c r="H1558" t="s">
        <v>13768</v>
      </c>
      <c r="I1558">
        <v>1</v>
      </c>
      <c r="J1558" t="s">
        <v>13799</v>
      </c>
      <c r="K1558" t="s">
        <v>13857</v>
      </c>
      <c r="L1558">
        <v>270107</v>
      </c>
      <c r="M1558" t="s">
        <v>13588</v>
      </c>
      <c r="N1558">
        <v>270107006</v>
      </c>
      <c r="O1558" t="s">
        <v>13613</v>
      </c>
      <c r="P1558">
        <v>11938.195500760548</v>
      </c>
      <c r="Q1558">
        <v>8436.2198842142861</v>
      </c>
      <c r="R1558">
        <v>5039.4371359115848</v>
      </c>
    </row>
    <row r="1559" spans="1:18" x14ac:dyDescent="0.25">
      <c r="A1559">
        <v>13</v>
      </c>
      <c r="B1559">
        <v>13122</v>
      </c>
      <c r="C1559" t="s">
        <v>10678</v>
      </c>
      <c r="D1559" t="s">
        <v>1886</v>
      </c>
      <c r="E1559">
        <v>2</v>
      </c>
      <c r="F1559" t="s">
        <v>13854</v>
      </c>
      <c r="G1559">
        <v>1</v>
      </c>
      <c r="H1559" t="s">
        <v>8278</v>
      </c>
      <c r="I1559">
        <v>1</v>
      </c>
      <c r="J1559" t="s">
        <v>13799</v>
      </c>
      <c r="K1559" t="s">
        <v>13851</v>
      </c>
      <c r="L1559">
        <v>270107</v>
      </c>
      <c r="M1559" t="s">
        <v>13588</v>
      </c>
      <c r="N1559">
        <v>270107006</v>
      </c>
      <c r="O1559" t="s">
        <v>13613</v>
      </c>
      <c r="P1559">
        <v>60298.61500280202</v>
      </c>
      <c r="Q1559">
        <v>74371.139767085653</v>
      </c>
      <c r="R1559">
        <v>46881.162088705096</v>
      </c>
    </row>
    <row r="1560" spans="1:18" x14ac:dyDescent="0.25">
      <c r="A1560">
        <v>13</v>
      </c>
      <c r="B1560">
        <v>13122</v>
      </c>
      <c r="C1560" t="s">
        <v>10678</v>
      </c>
      <c r="D1560" t="s">
        <v>1886</v>
      </c>
      <c r="E1560">
        <v>3</v>
      </c>
      <c r="F1560" t="s">
        <v>13855</v>
      </c>
      <c r="G1560">
        <v>1</v>
      </c>
      <c r="H1560" t="s">
        <v>8278</v>
      </c>
      <c r="I1560">
        <v>1</v>
      </c>
      <c r="J1560" t="s">
        <v>13799</v>
      </c>
      <c r="K1560" t="s">
        <v>13851</v>
      </c>
      <c r="L1560">
        <v>270107</v>
      </c>
      <c r="M1560" t="s">
        <v>13588</v>
      </c>
      <c r="N1560">
        <v>270107006</v>
      </c>
      <c r="O1560" t="s">
        <v>13613</v>
      </c>
      <c r="P1560">
        <v>54060.523576975422</v>
      </c>
      <c r="Q1560">
        <v>70770.262781860132</v>
      </c>
      <c r="R1560">
        <v>46881.162088705096</v>
      </c>
    </row>
    <row r="1561" spans="1:18" x14ac:dyDescent="0.25">
      <c r="A1561">
        <v>13</v>
      </c>
      <c r="B1561">
        <v>13122</v>
      </c>
      <c r="C1561" t="s">
        <v>10678</v>
      </c>
      <c r="D1561" t="s">
        <v>1886</v>
      </c>
      <c r="E1561">
        <v>3</v>
      </c>
      <c r="F1561" t="s">
        <v>13855</v>
      </c>
      <c r="G1561">
        <v>1</v>
      </c>
      <c r="H1561" t="s">
        <v>8278</v>
      </c>
      <c r="I1561">
        <v>1</v>
      </c>
      <c r="J1561" t="s">
        <v>13799</v>
      </c>
      <c r="K1561" t="s">
        <v>13852</v>
      </c>
      <c r="L1561">
        <v>270107</v>
      </c>
      <c r="M1561" t="s">
        <v>13588</v>
      </c>
      <c r="N1561">
        <v>270107006</v>
      </c>
      <c r="O1561" t="s">
        <v>13613</v>
      </c>
      <c r="P1561">
        <v>6238.0914258265948</v>
      </c>
      <c r="Q1561">
        <v>3600.8769852255018</v>
      </c>
      <c r="R1561">
        <v>0</v>
      </c>
    </row>
    <row r="1562" spans="1:18" x14ac:dyDescent="0.25">
      <c r="A1562">
        <v>13</v>
      </c>
      <c r="B1562">
        <v>13122</v>
      </c>
      <c r="C1562" t="s">
        <v>10678</v>
      </c>
      <c r="D1562" t="s">
        <v>1886</v>
      </c>
      <c r="E1562">
        <v>5</v>
      </c>
      <c r="F1562" t="s">
        <v>13856</v>
      </c>
      <c r="G1562">
        <v>2</v>
      </c>
      <c r="H1562" t="s">
        <v>13768</v>
      </c>
      <c r="I1562">
        <v>3</v>
      </c>
      <c r="J1562" t="s">
        <v>13804</v>
      </c>
      <c r="K1562" t="s">
        <v>13853</v>
      </c>
      <c r="L1562">
        <v>270107</v>
      </c>
      <c r="M1562" t="s">
        <v>13588</v>
      </c>
      <c r="N1562">
        <v>270107005</v>
      </c>
      <c r="O1562" t="s">
        <v>13608</v>
      </c>
      <c r="P1562">
        <v>15057.241213673846</v>
      </c>
      <c r="Q1562">
        <v>40902.484383272982</v>
      </c>
      <c r="R1562">
        <v>43521.5373314307</v>
      </c>
    </row>
    <row r="1563" spans="1:18" x14ac:dyDescent="0.25">
      <c r="A1563">
        <v>13</v>
      </c>
      <c r="B1563">
        <v>13122</v>
      </c>
      <c r="C1563" t="s">
        <v>10678</v>
      </c>
      <c r="D1563" t="s">
        <v>1886</v>
      </c>
      <c r="E1563">
        <v>5</v>
      </c>
      <c r="F1563" t="s">
        <v>13856</v>
      </c>
      <c r="G1563">
        <v>2</v>
      </c>
      <c r="H1563" t="s">
        <v>13768</v>
      </c>
      <c r="I1563">
        <v>3</v>
      </c>
      <c r="J1563" t="s">
        <v>13804</v>
      </c>
      <c r="K1563" t="s">
        <v>13857</v>
      </c>
      <c r="L1563">
        <v>270107</v>
      </c>
      <c r="M1563" t="s">
        <v>13588</v>
      </c>
      <c r="N1563">
        <v>270107005</v>
      </c>
      <c r="O1563" t="s">
        <v>13608</v>
      </c>
      <c r="P1563">
        <v>1721.2392922904492</v>
      </c>
      <c r="Q1563">
        <v>0</v>
      </c>
      <c r="R1563">
        <v>3359.6247572743905</v>
      </c>
    </row>
    <row r="1564" spans="1:18" x14ac:dyDescent="0.25">
      <c r="A1564">
        <v>13</v>
      </c>
      <c r="B1564">
        <v>13123</v>
      </c>
      <c r="C1564" t="s">
        <v>10678</v>
      </c>
      <c r="D1564" t="s">
        <v>1889</v>
      </c>
      <c r="E1564">
        <v>1</v>
      </c>
      <c r="F1564" t="s">
        <v>13850</v>
      </c>
      <c r="G1564">
        <v>1</v>
      </c>
      <c r="H1564" t="s">
        <v>8278</v>
      </c>
      <c r="I1564">
        <v>1</v>
      </c>
      <c r="J1564" t="s">
        <v>13799</v>
      </c>
      <c r="K1564" t="s">
        <v>13851</v>
      </c>
      <c r="L1564">
        <v>270107</v>
      </c>
      <c r="M1564" t="s">
        <v>13588</v>
      </c>
      <c r="N1564">
        <v>270107006</v>
      </c>
      <c r="O1564" t="s">
        <v>13613</v>
      </c>
      <c r="P1564">
        <v>65604.232804232801</v>
      </c>
      <c r="Q1564">
        <v>123277.77804519048</v>
      </c>
      <c r="R1564">
        <v>65334.049759753769</v>
      </c>
    </row>
    <row r="1565" spans="1:18" x14ac:dyDescent="0.25">
      <c r="A1565">
        <v>13</v>
      </c>
      <c r="B1565">
        <v>13123</v>
      </c>
      <c r="C1565" t="s">
        <v>10678</v>
      </c>
      <c r="D1565" t="s">
        <v>1889</v>
      </c>
      <c r="E1565">
        <v>1</v>
      </c>
      <c r="F1565" t="s">
        <v>13850</v>
      </c>
      <c r="G1565">
        <v>2</v>
      </c>
      <c r="H1565" t="s">
        <v>13768</v>
      </c>
      <c r="I1565">
        <v>1</v>
      </c>
      <c r="J1565" t="s">
        <v>13799</v>
      </c>
      <c r="K1565" t="s">
        <v>13853</v>
      </c>
      <c r="L1565">
        <v>270107</v>
      </c>
      <c r="M1565" t="s">
        <v>13588</v>
      </c>
      <c r="N1565">
        <v>270107006</v>
      </c>
      <c r="O1565" t="s">
        <v>13613</v>
      </c>
      <c r="P1565">
        <v>65604.232804232801</v>
      </c>
      <c r="Q1565">
        <v>121182.28895346711</v>
      </c>
      <c r="R1565">
        <v>42395.193485908043</v>
      </c>
    </row>
    <row r="1566" spans="1:18" x14ac:dyDescent="0.25">
      <c r="A1566">
        <v>13</v>
      </c>
      <c r="B1566">
        <v>13123</v>
      </c>
      <c r="C1566" t="s">
        <v>10678</v>
      </c>
      <c r="D1566" t="s">
        <v>1889</v>
      </c>
      <c r="E1566">
        <v>1</v>
      </c>
      <c r="F1566" t="s">
        <v>13850</v>
      </c>
      <c r="G1566">
        <v>2</v>
      </c>
      <c r="H1566" t="s">
        <v>13768</v>
      </c>
      <c r="I1566">
        <v>1</v>
      </c>
      <c r="J1566" t="s">
        <v>13799</v>
      </c>
      <c r="K1566" t="s">
        <v>13857</v>
      </c>
      <c r="L1566">
        <v>270107</v>
      </c>
      <c r="M1566" t="s">
        <v>13588</v>
      </c>
      <c r="N1566">
        <v>270107006</v>
      </c>
      <c r="O1566" t="s">
        <v>13613</v>
      </c>
      <c r="P1566">
        <v>0</v>
      </c>
      <c r="Q1566">
        <v>2095.4890917233583</v>
      </c>
      <c r="R1566">
        <v>22938.856273845744</v>
      </c>
    </row>
    <row r="1567" spans="1:18" x14ac:dyDescent="0.25">
      <c r="A1567">
        <v>13</v>
      </c>
      <c r="B1567">
        <v>13123</v>
      </c>
      <c r="C1567" t="s">
        <v>10678</v>
      </c>
      <c r="D1567" t="s">
        <v>1889</v>
      </c>
      <c r="E1567">
        <v>2</v>
      </c>
      <c r="F1567" t="s">
        <v>13854</v>
      </c>
      <c r="G1567">
        <v>1</v>
      </c>
      <c r="H1567" t="s">
        <v>8278</v>
      </c>
      <c r="I1567">
        <v>1</v>
      </c>
      <c r="J1567" t="s">
        <v>13799</v>
      </c>
      <c r="K1567" t="s">
        <v>13851</v>
      </c>
      <c r="L1567">
        <v>270107</v>
      </c>
      <c r="M1567" t="s">
        <v>13588</v>
      </c>
      <c r="N1567">
        <v>270107006</v>
      </c>
      <c r="O1567" t="s">
        <v>13613</v>
      </c>
      <c r="P1567">
        <v>65604.232804232801</v>
      </c>
      <c r="Q1567">
        <v>123277.77804519048</v>
      </c>
      <c r="R1567">
        <v>65334.049759753769</v>
      </c>
    </row>
    <row r="1568" spans="1:18" x14ac:dyDescent="0.25">
      <c r="A1568">
        <v>13</v>
      </c>
      <c r="B1568">
        <v>13123</v>
      </c>
      <c r="C1568" t="s">
        <v>10678</v>
      </c>
      <c r="D1568" t="s">
        <v>1889</v>
      </c>
      <c r="E1568">
        <v>3</v>
      </c>
      <c r="F1568" t="s">
        <v>13855</v>
      </c>
      <c r="G1568">
        <v>1</v>
      </c>
      <c r="H1568" t="s">
        <v>8278</v>
      </c>
      <c r="I1568">
        <v>1</v>
      </c>
      <c r="J1568" t="s">
        <v>13799</v>
      </c>
      <c r="K1568" t="s">
        <v>13851</v>
      </c>
      <c r="L1568">
        <v>270107</v>
      </c>
      <c r="M1568" t="s">
        <v>13588</v>
      </c>
      <c r="N1568">
        <v>270107006</v>
      </c>
      <c r="O1568" t="s">
        <v>13613</v>
      </c>
      <c r="P1568">
        <v>65604.232804232801</v>
      </c>
      <c r="Q1568">
        <v>123277.77804519048</v>
      </c>
      <c r="R1568">
        <v>65334.049759753769</v>
      </c>
    </row>
    <row r="1569" spans="1:18" x14ac:dyDescent="0.25">
      <c r="A1569">
        <v>13</v>
      </c>
      <c r="B1569">
        <v>13123</v>
      </c>
      <c r="C1569" t="s">
        <v>10678</v>
      </c>
      <c r="D1569" t="s">
        <v>1889</v>
      </c>
      <c r="E1569">
        <v>5</v>
      </c>
      <c r="F1569" t="s">
        <v>13856</v>
      </c>
      <c r="G1569">
        <v>2</v>
      </c>
      <c r="H1569" t="s">
        <v>13768</v>
      </c>
      <c r="I1569">
        <v>3</v>
      </c>
      <c r="J1569" t="s">
        <v>13804</v>
      </c>
      <c r="K1569" t="s">
        <v>13853</v>
      </c>
      <c r="L1569">
        <v>270107</v>
      </c>
      <c r="M1569" t="s">
        <v>13588</v>
      </c>
      <c r="N1569">
        <v>270107005</v>
      </c>
      <c r="O1569" t="s">
        <v>13608</v>
      </c>
      <c r="P1569">
        <v>63671.252204585537</v>
      </c>
      <c r="Q1569">
        <v>67790.580501469114</v>
      </c>
      <c r="R1569">
        <v>58178.594363736935</v>
      </c>
    </row>
    <row r="1570" spans="1:18" x14ac:dyDescent="0.25">
      <c r="A1570">
        <v>13</v>
      </c>
      <c r="B1570">
        <v>13123</v>
      </c>
      <c r="C1570" t="s">
        <v>10678</v>
      </c>
      <c r="D1570" t="s">
        <v>1889</v>
      </c>
      <c r="E1570">
        <v>5</v>
      </c>
      <c r="F1570" t="s">
        <v>13856</v>
      </c>
      <c r="G1570">
        <v>2</v>
      </c>
      <c r="H1570" t="s">
        <v>13768</v>
      </c>
      <c r="I1570">
        <v>3</v>
      </c>
      <c r="J1570" t="s">
        <v>13804</v>
      </c>
      <c r="K1570" t="s">
        <v>13857</v>
      </c>
      <c r="L1570">
        <v>270107</v>
      </c>
      <c r="M1570" t="s">
        <v>13588</v>
      </c>
      <c r="N1570">
        <v>270107005</v>
      </c>
      <c r="O1570" t="s">
        <v>13608</v>
      </c>
      <c r="P1570">
        <v>0</v>
      </c>
      <c r="Q1570">
        <v>2095.4890917233583</v>
      </c>
      <c r="R1570">
        <v>7155.4553960168387</v>
      </c>
    </row>
    <row r="1571" spans="1:18" x14ac:dyDescent="0.25">
      <c r="A1571">
        <v>13</v>
      </c>
      <c r="B1571">
        <v>13124</v>
      </c>
      <c r="C1571" t="s">
        <v>10678</v>
      </c>
      <c r="D1571" t="s">
        <v>1892</v>
      </c>
      <c r="E1571">
        <v>1</v>
      </c>
      <c r="F1571" t="s">
        <v>13850</v>
      </c>
      <c r="G1571">
        <v>1</v>
      </c>
      <c r="H1571" t="s">
        <v>8278</v>
      </c>
      <c r="I1571">
        <v>1</v>
      </c>
      <c r="J1571" t="s">
        <v>13799</v>
      </c>
      <c r="K1571" t="s">
        <v>13851</v>
      </c>
      <c r="L1571">
        <v>270107</v>
      </c>
      <c r="M1571" t="s">
        <v>13588</v>
      </c>
      <c r="N1571">
        <v>270107006</v>
      </c>
      <c r="O1571" t="s">
        <v>13613</v>
      </c>
      <c r="P1571">
        <v>56068.436233775152</v>
      </c>
      <c r="Q1571">
        <v>103327.81340594833</v>
      </c>
      <c r="R1571">
        <v>34898.319427897215</v>
      </c>
    </row>
    <row r="1572" spans="1:18" x14ac:dyDescent="0.25">
      <c r="A1572">
        <v>13</v>
      </c>
      <c r="B1572">
        <v>13124</v>
      </c>
      <c r="C1572" t="s">
        <v>10678</v>
      </c>
      <c r="D1572" t="s">
        <v>1892</v>
      </c>
      <c r="E1572">
        <v>1</v>
      </c>
      <c r="F1572" t="s">
        <v>13850</v>
      </c>
      <c r="G1572">
        <v>1</v>
      </c>
      <c r="H1572" t="s">
        <v>8278</v>
      </c>
      <c r="I1572">
        <v>1</v>
      </c>
      <c r="J1572" t="s">
        <v>13799</v>
      </c>
      <c r="K1572" t="s">
        <v>13852</v>
      </c>
      <c r="L1572">
        <v>270107</v>
      </c>
      <c r="M1572" t="s">
        <v>13588</v>
      </c>
      <c r="N1572">
        <v>270107006</v>
      </c>
      <c r="O1572" t="s">
        <v>13613</v>
      </c>
      <c r="P1572">
        <v>0</v>
      </c>
      <c r="Q1572">
        <v>2971.4027464689061</v>
      </c>
      <c r="R1572">
        <v>0</v>
      </c>
    </row>
    <row r="1573" spans="1:18" x14ac:dyDescent="0.25">
      <c r="A1573">
        <v>13</v>
      </c>
      <c r="B1573">
        <v>13124</v>
      </c>
      <c r="C1573" t="s">
        <v>10678</v>
      </c>
      <c r="D1573" t="s">
        <v>1892</v>
      </c>
      <c r="E1573">
        <v>1</v>
      </c>
      <c r="F1573" t="s">
        <v>13850</v>
      </c>
      <c r="G1573">
        <v>2</v>
      </c>
      <c r="H1573" t="s">
        <v>13768</v>
      </c>
      <c r="I1573">
        <v>1</v>
      </c>
      <c r="J1573" t="s">
        <v>13799</v>
      </c>
      <c r="K1573" t="s">
        <v>13853</v>
      </c>
      <c r="L1573">
        <v>270107</v>
      </c>
      <c r="M1573" t="s">
        <v>13588</v>
      </c>
      <c r="N1573">
        <v>270107006</v>
      </c>
      <c r="O1573" t="s">
        <v>13613</v>
      </c>
      <c r="P1573">
        <v>53422.670146281162</v>
      </c>
      <c r="Q1573">
        <v>86207.646114032919</v>
      </c>
      <c r="R1573">
        <v>34898.319427897215</v>
      </c>
    </row>
    <row r="1574" spans="1:18" x14ac:dyDescent="0.25">
      <c r="A1574">
        <v>13</v>
      </c>
      <c r="B1574">
        <v>13124</v>
      </c>
      <c r="C1574" t="s">
        <v>10678</v>
      </c>
      <c r="D1574" t="s">
        <v>1892</v>
      </c>
      <c r="E1574">
        <v>1</v>
      </c>
      <c r="F1574" t="s">
        <v>13850</v>
      </c>
      <c r="G1574">
        <v>2</v>
      </c>
      <c r="H1574" t="s">
        <v>13768</v>
      </c>
      <c r="I1574">
        <v>1</v>
      </c>
      <c r="J1574" t="s">
        <v>13799</v>
      </c>
      <c r="K1574" t="s">
        <v>13857</v>
      </c>
      <c r="L1574">
        <v>270107</v>
      </c>
      <c r="M1574" t="s">
        <v>13588</v>
      </c>
      <c r="N1574">
        <v>270107006</v>
      </c>
      <c r="O1574" t="s">
        <v>13613</v>
      </c>
      <c r="P1574">
        <v>3558.3064349975962</v>
      </c>
      <c r="Q1574">
        <v>20091.570038384303</v>
      </c>
      <c r="R1574">
        <v>0</v>
      </c>
    </row>
    <row r="1575" spans="1:18" x14ac:dyDescent="0.25">
      <c r="A1575">
        <v>13</v>
      </c>
      <c r="B1575">
        <v>13124</v>
      </c>
      <c r="C1575" t="s">
        <v>10678</v>
      </c>
      <c r="D1575" t="s">
        <v>1892</v>
      </c>
      <c r="E1575">
        <v>2</v>
      </c>
      <c r="F1575" t="s">
        <v>13854</v>
      </c>
      <c r="G1575">
        <v>1</v>
      </c>
      <c r="H1575" t="s">
        <v>8278</v>
      </c>
      <c r="I1575">
        <v>1</v>
      </c>
      <c r="J1575" t="s">
        <v>13799</v>
      </c>
      <c r="K1575" t="s">
        <v>13851</v>
      </c>
      <c r="L1575">
        <v>270107</v>
      </c>
      <c r="M1575" t="s">
        <v>13588</v>
      </c>
      <c r="N1575">
        <v>270107006</v>
      </c>
      <c r="O1575" t="s">
        <v>13613</v>
      </c>
      <c r="P1575">
        <v>56068.436233775152</v>
      </c>
      <c r="Q1575">
        <v>106299.21615241723</v>
      </c>
      <c r="R1575">
        <v>34898.319427897215</v>
      </c>
    </row>
    <row r="1576" spans="1:18" x14ac:dyDescent="0.25">
      <c r="A1576">
        <v>13</v>
      </c>
      <c r="B1576">
        <v>13124</v>
      </c>
      <c r="C1576" t="s">
        <v>10678</v>
      </c>
      <c r="D1576" t="s">
        <v>1892</v>
      </c>
      <c r="E1576">
        <v>3</v>
      </c>
      <c r="F1576" t="s">
        <v>13855</v>
      </c>
      <c r="G1576">
        <v>1</v>
      </c>
      <c r="H1576" t="s">
        <v>8278</v>
      </c>
      <c r="I1576">
        <v>1</v>
      </c>
      <c r="J1576" t="s">
        <v>13799</v>
      </c>
      <c r="K1576" t="s">
        <v>13851</v>
      </c>
      <c r="L1576">
        <v>270107</v>
      </c>
      <c r="M1576" t="s">
        <v>13588</v>
      </c>
      <c r="N1576">
        <v>270107006</v>
      </c>
      <c r="O1576" t="s">
        <v>13613</v>
      </c>
      <c r="P1576">
        <v>56068.436233775152</v>
      </c>
      <c r="Q1576">
        <v>103327.81340594833</v>
      </c>
      <c r="R1576">
        <v>34898.319427897215</v>
      </c>
    </row>
    <row r="1577" spans="1:18" x14ac:dyDescent="0.25">
      <c r="A1577">
        <v>13</v>
      </c>
      <c r="B1577">
        <v>13124</v>
      </c>
      <c r="C1577" t="s">
        <v>10678</v>
      </c>
      <c r="D1577" t="s">
        <v>1892</v>
      </c>
      <c r="E1577">
        <v>3</v>
      </c>
      <c r="F1577" t="s">
        <v>13855</v>
      </c>
      <c r="G1577">
        <v>1</v>
      </c>
      <c r="H1577" t="s">
        <v>8278</v>
      </c>
      <c r="I1577">
        <v>1</v>
      </c>
      <c r="J1577" t="s">
        <v>13799</v>
      </c>
      <c r="K1577" t="s">
        <v>13852</v>
      </c>
      <c r="L1577">
        <v>270107</v>
      </c>
      <c r="M1577" t="s">
        <v>13588</v>
      </c>
      <c r="N1577">
        <v>270107006</v>
      </c>
      <c r="O1577" t="s">
        <v>13613</v>
      </c>
      <c r="P1577">
        <v>0</v>
      </c>
      <c r="Q1577">
        <v>2971.4027464689061</v>
      </c>
      <c r="R1577">
        <v>0</v>
      </c>
    </row>
    <row r="1578" spans="1:18" x14ac:dyDescent="0.25">
      <c r="A1578">
        <v>13</v>
      </c>
      <c r="B1578">
        <v>13124</v>
      </c>
      <c r="C1578" t="s">
        <v>10678</v>
      </c>
      <c r="D1578" t="s">
        <v>1892</v>
      </c>
      <c r="E1578">
        <v>5</v>
      </c>
      <c r="F1578" t="s">
        <v>13856</v>
      </c>
      <c r="G1578">
        <v>2</v>
      </c>
      <c r="H1578" t="s">
        <v>13768</v>
      </c>
      <c r="I1578">
        <v>3</v>
      </c>
      <c r="J1578" t="s">
        <v>13804</v>
      </c>
      <c r="K1578" t="s">
        <v>13853</v>
      </c>
      <c r="L1578">
        <v>270107</v>
      </c>
      <c r="M1578" t="s">
        <v>13588</v>
      </c>
      <c r="N1578">
        <v>270107005</v>
      </c>
      <c r="O1578" t="s">
        <v>13608</v>
      </c>
      <c r="P1578">
        <v>32619.668978778929</v>
      </c>
      <c r="Q1578">
        <v>77366.784451267973</v>
      </c>
      <c r="R1578">
        <v>34898.319427897215</v>
      </c>
    </row>
    <row r="1579" spans="1:18" x14ac:dyDescent="0.25">
      <c r="A1579">
        <v>13</v>
      </c>
      <c r="B1579">
        <v>13124</v>
      </c>
      <c r="C1579" t="s">
        <v>10678</v>
      </c>
      <c r="D1579" t="s">
        <v>1892</v>
      </c>
      <c r="E1579">
        <v>5</v>
      </c>
      <c r="F1579" t="s">
        <v>13856</v>
      </c>
      <c r="G1579">
        <v>2</v>
      </c>
      <c r="H1579" t="s">
        <v>13768</v>
      </c>
      <c r="I1579">
        <v>3</v>
      </c>
      <c r="J1579" t="s">
        <v>13804</v>
      </c>
      <c r="K1579" t="s">
        <v>13857</v>
      </c>
      <c r="L1579">
        <v>270107</v>
      </c>
      <c r="M1579" t="s">
        <v>13588</v>
      </c>
      <c r="N1579">
        <v>270107005</v>
      </c>
      <c r="O1579" t="s">
        <v>13608</v>
      </c>
      <c r="P1579">
        <v>0</v>
      </c>
      <c r="Q1579">
        <v>7106.2131367307566</v>
      </c>
      <c r="R1579">
        <v>0</v>
      </c>
    </row>
    <row r="1580" spans="1:18" x14ac:dyDescent="0.25">
      <c r="A1580">
        <v>13</v>
      </c>
      <c r="B1580">
        <v>13125</v>
      </c>
      <c r="C1580" t="s">
        <v>10678</v>
      </c>
      <c r="D1580" t="s">
        <v>1895</v>
      </c>
      <c r="E1580">
        <v>1</v>
      </c>
      <c r="F1580" t="s">
        <v>13850</v>
      </c>
      <c r="G1580">
        <v>1</v>
      </c>
      <c r="H1580" t="s">
        <v>8278</v>
      </c>
      <c r="I1580">
        <v>1</v>
      </c>
      <c r="J1580" t="s">
        <v>13799</v>
      </c>
      <c r="K1580" t="s">
        <v>13851</v>
      </c>
      <c r="L1580">
        <v>270107</v>
      </c>
      <c r="M1580" t="s">
        <v>13588</v>
      </c>
      <c r="N1580">
        <v>270107006</v>
      </c>
      <c r="O1580" t="s">
        <v>13613</v>
      </c>
      <c r="P1580">
        <v>43820.293774199497</v>
      </c>
      <c r="Q1580">
        <v>84340.574841032256</v>
      </c>
      <c r="R1580">
        <v>35485.332730532951</v>
      </c>
    </row>
    <row r="1581" spans="1:18" x14ac:dyDescent="0.25">
      <c r="A1581">
        <v>13</v>
      </c>
      <c r="B1581">
        <v>13125</v>
      </c>
      <c r="C1581" t="s">
        <v>10678</v>
      </c>
      <c r="D1581" t="s">
        <v>1895</v>
      </c>
      <c r="E1581">
        <v>1</v>
      </c>
      <c r="F1581" t="s">
        <v>13850</v>
      </c>
      <c r="G1581">
        <v>1</v>
      </c>
      <c r="H1581" t="s">
        <v>8278</v>
      </c>
      <c r="I1581">
        <v>1</v>
      </c>
      <c r="J1581" t="s">
        <v>13799</v>
      </c>
      <c r="K1581" t="s">
        <v>13852</v>
      </c>
      <c r="L1581">
        <v>270107</v>
      </c>
      <c r="M1581" t="s">
        <v>13588</v>
      </c>
      <c r="N1581">
        <v>270107006</v>
      </c>
      <c r="O1581" t="s">
        <v>13613</v>
      </c>
      <c r="P1581">
        <v>0</v>
      </c>
      <c r="Q1581">
        <v>2732.8582040296315</v>
      </c>
      <c r="R1581">
        <v>0</v>
      </c>
    </row>
    <row r="1582" spans="1:18" x14ac:dyDescent="0.25">
      <c r="A1582">
        <v>13</v>
      </c>
      <c r="B1582">
        <v>13125</v>
      </c>
      <c r="C1582" t="s">
        <v>10678</v>
      </c>
      <c r="D1582" t="s">
        <v>1895</v>
      </c>
      <c r="E1582">
        <v>1</v>
      </c>
      <c r="F1582" t="s">
        <v>13850</v>
      </c>
      <c r="G1582">
        <v>2</v>
      </c>
      <c r="H1582" t="s">
        <v>13768</v>
      </c>
      <c r="I1582">
        <v>1</v>
      </c>
      <c r="J1582" t="s">
        <v>13799</v>
      </c>
      <c r="K1582" t="s">
        <v>13853</v>
      </c>
      <c r="L1582">
        <v>270107</v>
      </c>
      <c r="M1582" t="s">
        <v>13588</v>
      </c>
      <c r="N1582">
        <v>270107006</v>
      </c>
      <c r="O1582" t="s">
        <v>13613</v>
      </c>
      <c r="P1582">
        <v>39394.218753200992</v>
      </c>
      <c r="Q1582">
        <v>68363.063977957296</v>
      </c>
      <c r="R1582">
        <v>34431.122735982048</v>
      </c>
    </row>
    <row r="1583" spans="1:18" x14ac:dyDescent="0.25">
      <c r="A1583">
        <v>13</v>
      </c>
      <c r="B1583">
        <v>13125</v>
      </c>
      <c r="C1583" t="s">
        <v>10678</v>
      </c>
      <c r="D1583" t="s">
        <v>1895</v>
      </c>
      <c r="E1583">
        <v>1</v>
      </c>
      <c r="F1583" t="s">
        <v>13850</v>
      </c>
      <c r="G1583">
        <v>2</v>
      </c>
      <c r="H1583" t="s">
        <v>13768</v>
      </c>
      <c r="I1583">
        <v>1</v>
      </c>
      <c r="J1583" t="s">
        <v>13799</v>
      </c>
      <c r="K1583" t="s">
        <v>13857</v>
      </c>
      <c r="L1583">
        <v>270107</v>
      </c>
      <c r="M1583" t="s">
        <v>13588</v>
      </c>
      <c r="N1583">
        <v>270107006</v>
      </c>
      <c r="O1583" t="s">
        <v>13613</v>
      </c>
      <c r="P1583">
        <v>4426.0750209985044</v>
      </c>
      <c r="Q1583">
        <v>18710.36906710457</v>
      </c>
      <c r="R1583">
        <v>1054.209994550904</v>
      </c>
    </row>
    <row r="1584" spans="1:18" x14ac:dyDescent="0.25">
      <c r="A1584">
        <v>13</v>
      </c>
      <c r="B1584">
        <v>13125</v>
      </c>
      <c r="C1584" t="s">
        <v>10678</v>
      </c>
      <c r="D1584" t="s">
        <v>1895</v>
      </c>
      <c r="E1584">
        <v>2</v>
      </c>
      <c r="F1584" t="s">
        <v>13854</v>
      </c>
      <c r="G1584">
        <v>1</v>
      </c>
      <c r="H1584" t="s">
        <v>8278</v>
      </c>
      <c r="I1584">
        <v>1</v>
      </c>
      <c r="J1584" t="s">
        <v>13799</v>
      </c>
      <c r="K1584" t="s">
        <v>13851</v>
      </c>
      <c r="L1584">
        <v>270107</v>
      </c>
      <c r="M1584" t="s">
        <v>13588</v>
      </c>
      <c r="N1584">
        <v>270107006</v>
      </c>
      <c r="O1584" t="s">
        <v>13613</v>
      </c>
      <c r="P1584">
        <v>43820.293774199497</v>
      </c>
      <c r="Q1584">
        <v>87073.433045061873</v>
      </c>
      <c r="R1584">
        <v>35485.332730532951</v>
      </c>
    </row>
    <row r="1585" spans="1:18" x14ac:dyDescent="0.25">
      <c r="A1585">
        <v>13</v>
      </c>
      <c r="B1585">
        <v>13125</v>
      </c>
      <c r="C1585" t="s">
        <v>10678</v>
      </c>
      <c r="D1585" t="s">
        <v>1895</v>
      </c>
      <c r="E1585">
        <v>3</v>
      </c>
      <c r="F1585" t="s">
        <v>13855</v>
      </c>
      <c r="G1585">
        <v>1</v>
      </c>
      <c r="H1585" t="s">
        <v>8278</v>
      </c>
      <c r="I1585">
        <v>1</v>
      </c>
      <c r="J1585" t="s">
        <v>13799</v>
      </c>
      <c r="K1585" t="s">
        <v>13851</v>
      </c>
      <c r="L1585">
        <v>270107</v>
      </c>
      <c r="M1585" t="s">
        <v>13588</v>
      </c>
      <c r="N1585">
        <v>270107006</v>
      </c>
      <c r="O1585" t="s">
        <v>13613</v>
      </c>
      <c r="P1585">
        <v>43820.293774199497</v>
      </c>
      <c r="Q1585">
        <v>84340.574841032256</v>
      </c>
      <c r="R1585">
        <v>35485.332730532951</v>
      </c>
    </row>
    <row r="1586" spans="1:18" x14ac:dyDescent="0.25">
      <c r="A1586">
        <v>13</v>
      </c>
      <c r="B1586">
        <v>13125</v>
      </c>
      <c r="C1586" t="s">
        <v>10678</v>
      </c>
      <c r="D1586" t="s">
        <v>1895</v>
      </c>
      <c r="E1586">
        <v>3</v>
      </c>
      <c r="F1586" t="s">
        <v>13855</v>
      </c>
      <c r="G1586">
        <v>1</v>
      </c>
      <c r="H1586" t="s">
        <v>8278</v>
      </c>
      <c r="I1586">
        <v>1</v>
      </c>
      <c r="J1586" t="s">
        <v>13799</v>
      </c>
      <c r="K1586" t="s">
        <v>13852</v>
      </c>
      <c r="L1586">
        <v>270107</v>
      </c>
      <c r="M1586" t="s">
        <v>13588</v>
      </c>
      <c r="N1586">
        <v>270107006</v>
      </c>
      <c r="O1586" t="s">
        <v>13613</v>
      </c>
      <c r="P1586">
        <v>0</v>
      </c>
      <c r="Q1586">
        <v>2732.8582040296315</v>
      </c>
      <c r="R1586">
        <v>0</v>
      </c>
    </row>
    <row r="1587" spans="1:18" x14ac:dyDescent="0.25">
      <c r="A1587">
        <v>13</v>
      </c>
      <c r="B1587">
        <v>13125</v>
      </c>
      <c r="C1587" t="s">
        <v>10678</v>
      </c>
      <c r="D1587" t="s">
        <v>1895</v>
      </c>
      <c r="E1587">
        <v>5</v>
      </c>
      <c r="F1587" t="s">
        <v>13856</v>
      </c>
      <c r="G1587">
        <v>2</v>
      </c>
      <c r="H1587" t="s">
        <v>13768</v>
      </c>
      <c r="I1587">
        <v>3</v>
      </c>
      <c r="J1587" t="s">
        <v>13804</v>
      </c>
      <c r="K1587" t="s">
        <v>13853</v>
      </c>
      <c r="L1587">
        <v>270107</v>
      </c>
      <c r="M1587" t="s">
        <v>13588</v>
      </c>
      <c r="N1587">
        <v>270107005</v>
      </c>
      <c r="O1587" t="s">
        <v>13608</v>
      </c>
      <c r="P1587">
        <v>29213.529182799663</v>
      </c>
      <c r="Q1587">
        <v>58078.378729049495</v>
      </c>
      <c r="R1587">
        <v>33221.413613935263</v>
      </c>
    </row>
    <row r="1588" spans="1:18" x14ac:dyDescent="0.25">
      <c r="A1588">
        <v>13</v>
      </c>
      <c r="B1588">
        <v>13125</v>
      </c>
      <c r="C1588" t="s">
        <v>10678</v>
      </c>
      <c r="D1588" t="s">
        <v>1895</v>
      </c>
      <c r="E1588">
        <v>5</v>
      </c>
      <c r="F1588" t="s">
        <v>13856</v>
      </c>
      <c r="G1588">
        <v>2</v>
      </c>
      <c r="H1588" t="s">
        <v>13768</v>
      </c>
      <c r="I1588">
        <v>3</v>
      </c>
      <c r="J1588" t="s">
        <v>13804</v>
      </c>
      <c r="K1588" t="s">
        <v>13857</v>
      </c>
      <c r="L1588">
        <v>270107</v>
      </c>
      <c r="M1588" t="s">
        <v>13588</v>
      </c>
      <c r="N1588">
        <v>270107005</v>
      </c>
      <c r="O1588" t="s">
        <v>13608</v>
      </c>
      <c r="P1588">
        <v>0</v>
      </c>
      <c r="Q1588">
        <v>3229.5309957094273</v>
      </c>
      <c r="R1588">
        <v>2263.9191165976881</v>
      </c>
    </row>
    <row r="1589" spans="1:18" x14ac:dyDescent="0.25">
      <c r="A1589">
        <v>13</v>
      </c>
      <c r="B1589">
        <v>13126</v>
      </c>
      <c r="C1589" t="s">
        <v>10678</v>
      </c>
      <c r="D1589" t="s">
        <v>1898</v>
      </c>
      <c r="E1589">
        <v>1</v>
      </c>
      <c r="F1589" t="s">
        <v>13850</v>
      </c>
      <c r="G1589">
        <v>1</v>
      </c>
      <c r="H1589" t="s">
        <v>8278</v>
      </c>
      <c r="I1589">
        <v>1</v>
      </c>
      <c r="J1589" t="s">
        <v>13799</v>
      </c>
      <c r="K1589" t="s">
        <v>13851</v>
      </c>
      <c r="L1589">
        <v>270107</v>
      </c>
      <c r="M1589" t="s">
        <v>13588</v>
      </c>
      <c r="N1589">
        <v>270107006</v>
      </c>
      <c r="O1589" t="s">
        <v>13613</v>
      </c>
      <c r="P1589">
        <v>62033.709041420945</v>
      </c>
      <c r="Q1589">
        <v>50828.630138510336</v>
      </c>
      <c r="R1589">
        <v>0</v>
      </c>
    </row>
    <row r="1590" spans="1:18" x14ac:dyDescent="0.25">
      <c r="A1590">
        <v>13</v>
      </c>
      <c r="B1590">
        <v>13126</v>
      </c>
      <c r="C1590" t="s">
        <v>10678</v>
      </c>
      <c r="D1590" t="s">
        <v>1898</v>
      </c>
      <c r="E1590">
        <v>1</v>
      </c>
      <c r="F1590" t="s">
        <v>13850</v>
      </c>
      <c r="G1590">
        <v>2</v>
      </c>
      <c r="H1590" t="s">
        <v>13768</v>
      </c>
      <c r="I1590">
        <v>1</v>
      </c>
      <c r="J1590" t="s">
        <v>13799</v>
      </c>
      <c r="K1590" t="s">
        <v>13853</v>
      </c>
      <c r="L1590">
        <v>270107</v>
      </c>
      <c r="M1590" t="s">
        <v>13588</v>
      </c>
      <c r="N1590">
        <v>270107006</v>
      </c>
      <c r="O1590" t="s">
        <v>13613</v>
      </c>
      <c r="P1590">
        <v>56518.477160903094</v>
      </c>
      <c r="Q1590">
        <v>46966.543907247251</v>
      </c>
      <c r="R1590">
        <v>0</v>
      </c>
    </row>
    <row r="1591" spans="1:18" x14ac:dyDescent="0.25">
      <c r="A1591">
        <v>13</v>
      </c>
      <c r="B1591">
        <v>13126</v>
      </c>
      <c r="C1591" t="s">
        <v>10678</v>
      </c>
      <c r="D1591" t="s">
        <v>1898</v>
      </c>
      <c r="E1591">
        <v>1</v>
      </c>
      <c r="F1591" t="s">
        <v>13850</v>
      </c>
      <c r="G1591">
        <v>2</v>
      </c>
      <c r="H1591" t="s">
        <v>13768</v>
      </c>
      <c r="I1591">
        <v>1</v>
      </c>
      <c r="J1591" t="s">
        <v>13799</v>
      </c>
      <c r="K1591" t="s">
        <v>13857</v>
      </c>
      <c r="L1591">
        <v>270107</v>
      </c>
      <c r="M1591" t="s">
        <v>13588</v>
      </c>
      <c r="N1591">
        <v>270107006</v>
      </c>
      <c r="O1591" t="s">
        <v>13613</v>
      </c>
      <c r="P1591">
        <v>5515.2318805178493</v>
      </c>
      <c r="Q1591">
        <v>3862.0862312630993</v>
      </c>
      <c r="R1591">
        <v>0</v>
      </c>
    </row>
    <row r="1592" spans="1:18" x14ac:dyDescent="0.25">
      <c r="A1592">
        <v>13</v>
      </c>
      <c r="B1592">
        <v>13126</v>
      </c>
      <c r="C1592" t="s">
        <v>10678</v>
      </c>
      <c r="D1592" t="s">
        <v>1898</v>
      </c>
      <c r="E1592">
        <v>2</v>
      </c>
      <c r="F1592" t="s">
        <v>13854</v>
      </c>
      <c r="G1592">
        <v>1</v>
      </c>
      <c r="H1592" t="s">
        <v>8278</v>
      </c>
      <c r="I1592">
        <v>1</v>
      </c>
      <c r="J1592" t="s">
        <v>13799</v>
      </c>
      <c r="K1592" t="s">
        <v>13851</v>
      </c>
      <c r="L1592">
        <v>270107</v>
      </c>
      <c r="M1592" t="s">
        <v>13588</v>
      </c>
      <c r="N1592">
        <v>270107006</v>
      </c>
      <c r="O1592" t="s">
        <v>13613</v>
      </c>
      <c r="P1592">
        <v>62033.709041420945</v>
      </c>
      <c r="Q1592">
        <v>50828.630138510336</v>
      </c>
      <c r="R1592">
        <v>0</v>
      </c>
    </row>
    <row r="1593" spans="1:18" x14ac:dyDescent="0.25">
      <c r="A1593">
        <v>13</v>
      </c>
      <c r="B1593">
        <v>13126</v>
      </c>
      <c r="C1593" t="s">
        <v>10678</v>
      </c>
      <c r="D1593" t="s">
        <v>1898</v>
      </c>
      <c r="E1593">
        <v>3</v>
      </c>
      <c r="F1593" t="s">
        <v>13855</v>
      </c>
      <c r="G1593">
        <v>1</v>
      </c>
      <c r="H1593" t="s">
        <v>8278</v>
      </c>
      <c r="I1593">
        <v>1</v>
      </c>
      <c r="J1593" t="s">
        <v>13799</v>
      </c>
      <c r="K1593" t="s">
        <v>13851</v>
      </c>
      <c r="L1593">
        <v>270107</v>
      </c>
      <c r="M1593" t="s">
        <v>13588</v>
      </c>
      <c r="N1593">
        <v>270107006</v>
      </c>
      <c r="O1593" t="s">
        <v>13613</v>
      </c>
      <c r="P1593">
        <v>62033.709041420945</v>
      </c>
      <c r="Q1593">
        <v>50828.630138510336</v>
      </c>
      <c r="R1593">
        <v>0</v>
      </c>
    </row>
    <row r="1594" spans="1:18" x14ac:dyDescent="0.25">
      <c r="A1594">
        <v>13</v>
      </c>
      <c r="B1594">
        <v>13126</v>
      </c>
      <c r="C1594" t="s">
        <v>10678</v>
      </c>
      <c r="D1594" t="s">
        <v>1898</v>
      </c>
      <c r="E1594">
        <v>5</v>
      </c>
      <c r="F1594" t="s">
        <v>13856</v>
      </c>
      <c r="G1594">
        <v>2</v>
      </c>
      <c r="H1594" t="s">
        <v>13768</v>
      </c>
      <c r="I1594">
        <v>3</v>
      </c>
      <c r="J1594" t="s">
        <v>13804</v>
      </c>
      <c r="K1594" t="s">
        <v>13853</v>
      </c>
      <c r="L1594">
        <v>270107</v>
      </c>
      <c r="M1594" t="s">
        <v>13588</v>
      </c>
      <c r="N1594">
        <v>270107005</v>
      </c>
      <c r="O1594" t="s">
        <v>13608</v>
      </c>
      <c r="P1594">
        <v>62033.709041420945</v>
      </c>
      <c r="Q1594">
        <v>33350.585804729402</v>
      </c>
      <c r="R1594">
        <v>0</v>
      </c>
    </row>
    <row r="1595" spans="1:18" x14ac:dyDescent="0.25">
      <c r="A1595">
        <v>13</v>
      </c>
      <c r="B1595">
        <v>13127</v>
      </c>
      <c r="C1595" t="s">
        <v>10678</v>
      </c>
      <c r="D1595" t="s">
        <v>1901</v>
      </c>
      <c r="E1595">
        <v>1</v>
      </c>
      <c r="F1595" t="s">
        <v>13850</v>
      </c>
      <c r="G1595">
        <v>1</v>
      </c>
      <c r="H1595" t="s">
        <v>8278</v>
      </c>
      <c r="I1595">
        <v>1</v>
      </c>
      <c r="J1595" t="s">
        <v>13799</v>
      </c>
      <c r="K1595" t="s">
        <v>13851</v>
      </c>
      <c r="L1595">
        <v>270107</v>
      </c>
      <c r="M1595" t="s">
        <v>13588</v>
      </c>
      <c r="N1595">
        <v>270107006</v>
      </c>
      <c r="O1595" t="s">
        <v>13613</v>
      </c>
      <c r="P1595">
        <v>63829.733738968644</v>
      </c>
      <c r="Q1595">
        <v>36549.333370652312</v>
      </c>
      <c r="R1595">
        <v>39004.65954213636</v>
      </c>
    </row>
    <row r="1596" spans="1:18" x14ac:dyDescent="0.25">
      <c r="A1596">
        <v>13</v>
      </c>
      <c r="B1596">
        <v>13127</v>
      </c>
      <c r="C1596" t="s">
        <v>10678</v>
      </c>
      <c r="D1596" t="s">
        <v>1901</v>
      </c>
      <c r="E1596">
        <v>1</v>
      </c>
      <c r="F1596" t="s">
        <v>13850</v>
      </c>
      <c r="G1596">
        <v>1</v>
      </c>
      <c r="H1596" t="s">
        <v>8278</v>
      </c>
      <c r="I1596">
        <v>1</v>
      </c>
      <c r="J1596" t="s">
        <v>13799</v>
      </c>
      <c r="K1596" t="s">
        <v>13852</v>
      </c>
      <c r="L1596">
        <v>270107</v>
      </c>
      <c r="M1596" t="s">
        <v>13588</v>
      </c>
      <c r="N1596">
        <v>270107006</v>
      </c>
      <c r="O1596" t="s">
        <v>13613</v>
      </c>
      <c r="P1596">
        <v>0</v>
      </c>
      <c r="Q1596">
        <v>0</v>
      </c>
      <c r="R1596">
        <v>11372.348733140791</v>
      </c>
    </row>
    <row r="1597" spans="1:18" x14ac:dyDescent="0.25">
      <c r="A1597">
        <v>13</v>
      </c>
      <c r="B1597">
        <v>13127</v>
      </c>
      <c r="C1597" t="s">
        <v>10678</v>
      </c>
      <c r="D1597" t="s">
        <v>1901</v>
      </c>
      <c r="E1597">
        <v>1</v>
      </c>
      <c r="F1597" t="s">
        <v>13850</v>
      </c>
      <c r="G1597">
        <v>2</v>
      </c>
      <c r="H1597" t="s">
        <v>13768</v>
      </c>
      <c r="I1597">
        <v>1</v>
      </c>
      <c r="J1597" t="s">
        <v>13799</v>
      </c>
      <c r="K1597" t="s">
        <v>13853</v>
      </c>
      <c r="L1597">
        <v>270107</v>
      </c>
      <c r="M1597" t="s">
        <v>13588</v>
      </c>
      <c r="N1597">
        <v>270107006</v>
      </c>
      <c r="O1597" t="s">
        <v>13613</v>
      </c>
      <c r="P1597">
        <v>59967.817363538081</v>
      </c>
      <c r="Q1597">
        <v>36549.333370652312</v>
      </c>
      <c r="R1597">
        <v>28580.742915723378</v>
      </c>
    </row>
    <row r="1598" spans="1:18" x14ac:dyDescent="0.25">
      <c r="A1598">
        <v>13</v>
      </c>
      <c r="B1598">
        <v>13127</v>
      </c>
      <c r="C1598" t="s">
        <v>10678</v>
      </c>
      <c r="D1598" t="s">
        <v>1901</v>
      </c>
      <c r="E1598">
        <v>1</v>
      </c>
      <c r="F1598" t="s">
        <v>13850</v>
      </c>
      <c r="G1598">
        <v>2</v>
      </c>
      <c r="H1598" t="s">
        <v>13768</v>
      </c>
      <c r="I1598">
        <v>1</v>
      </c>
      <c r="J1598" t="s">
        <v>13799</v>
      </c>
      <c r="K1598" t="s">
        <v>13857</v>
      </c>
      <c r="L1598">
        <v>270107</v>
      </c>
      <c r="M1598" t="s">
        <v>13588</v>
      </c>
      <c r="N1598">
        <v>270107006</v>
      </c>
      <c r="O1598" t="s">
        <v>13613</v>
      </c>
      <c r="P1598">
        <v>3861.9163754305687</v>
      </c>
      <c r="Q1598">
        <v>0</v>
      </c>
      <c r="R1598">
        <v>21796.265359553767</v>
      </c>
    </row>
    <row r="1599" spans="1:18" x14ac:dyDescent="0.25">
      <c r="A1599">
        <v>13</v>
      </c>
      <c r="B1599">
        <v>13127</v>
      </c>
      <c r="C1599" t="s">
        <v>10678</v>
      </c>
      <c r="D1599" t="s">
        <v>1901</v>
      </c>
      <c r="E1599">
        <v>2</v>
      </c>
      <c r="F1599" t="s">
        <v>13854</v>
      </c>
      <c r="G1599">
        <v>1</v>
      </c>
      <c r="H1599" t="s">
        <v>8278</v>
      </c>
      <c r="I1599">
        <v>1</v>
      </c>
      <c r="J1599" t="s">
        <v>13799</v>
      </c>
      <c r="K1599" t="s">
        <v>13851</v>
      </c>
      <c r="L1599">
        <v>270107</v>
      </c>
      <c r="M1599" t="s">
        <v>13588</v>
      </c>
      <c r="N1599">
        <v>270107006</v>
      </c>
      <c r="O1599" t="s">
        <v>13613</v>
      </c>
      <c r="P1599">
        <v>63829.733738968644</v>
      </c>
      <c r="Q1599">
        <v>36549.333370652312</v>
      </c>
      <c r="R1599">
        <v>48965.401614234834</v>
      </c>
    </row>
    <row r="1600" spans="1:18" x14ac:dyDescent="0.25">
      <c r="A1600">
        <v>13</v>
      </c>
      <c r="B1600">
        <v>13127</v>
      </c>
      <c r="C1600" t="s">
        <v>10678</v>
      </c>
      <c r="D1600" t="s">
        <v>1901</v>
      </c>
      <c r="E1600">
        <v>2</v>
      </c>
      <c r="F1600" t="s">
        <v>13854</v>
      </c>
      <c r="G1600">
        <v>1</v>
      </c>
      <c r="H1600" t="s">
        <v>8278</v>
      </c>
      <c r="I1600">
        <v>1</v>
      </c>
      <c r="J1600" t="s">
        <v>13799</v>
      </c>
      <c r="K1600" t="s">
        <v>13852</v>
      </c>
      <c r="L1600">
        <v>270107</v>
      </c>
      <c r="M1600" t="s">
        <v>13588</v>
      </c>
      <c r="N1600">
        <v>270107006</v>
      </c>
      <c r="O1600" t="s">
        <v>13613</v>
      </c>
      <c r="P1600">
        <v>0</v>
      </c>
      <c r="Q1600">
        <v>0</v>
      </c>
      <c r="R1600">
        <v>1411.6066610423272</v>
      </c>
    </row>
    <row r="1601" spans="1:18" x14ac:dyDescent="0.25">
      <c r="A1601">
        <v>13</v>
      </c>
      <c r="B1601">
        <v>13127</v>
      </c>
      <c r="C1601" t="s">
        <v>10678</v>
      </c>
      <c r="D1601" t="s">
        <v>1901</v>
      </c>
      <c r="E1601">
        <v>3</v>
      </c>
      <c r="F1601" t="s">
        <v>13855</v>
      </c>
      <c r="G1601">
        <v>1</v>
      </c>
      <c r="H1601" t="s">
        <v>8278</v>
      </c>
      <c r="I1601">
        <v>1</v>
      </c>
      <c r="J1601" t="s">
        <v>13799</v>
      </c>
      <c r="K1601" t="s">
        <v>13851</v>
      </c>
      <c r="L1601">
        <v>270107</v>
      </c>
      <c r="M1601" t="s">
        <v>13588</v>
      </c>
      <c r="N1601">
        <v>270107006</v>
      </c>
      <c r="O1601" t="s">
        <v>13613</v>
      </c>
      <c r="P1601">
        <v>63829.733738968644</v>
      </c>
      <c r="Q1601">
        <v>36549.333370652312</v>
      </c>
      <c r="R1601">
        <v>40416.266203178689</v>
      </c>
    </row>
    <row r="1602" spans="1:18" x14ac:dyDescent="0.25">
      <c r="A1602">
        <v>13</v>
      </c>
      <c r="B1602">
        <v>13127</v>
      </c>
      <c r="C1602" t="s">
        <v>10678</v>
      </c>
      <c r="D1602" t="s">
        <v>1901</v>
      </c>
      <c r="E1602">
        <v>3</v>
      </c>
      <c r="F1602" t="s">
        <v>13855</v>
      </c>
      <c r="G1602">
        <v>1</v>
      </c>
      <c r="H1602" t="s">
        <v>8278</v>
      </c>
      <c r="I1602">
        <v>1</v>
      </c>
      <c r="J1602" t="s">
        <v>13799</v>
      </c>
      <c r="K1602" t="s">
        <v>13852</v>
      </c>
      <c r="L1602">
        <v>270107</v>
      </c>
      <c r="M1602" t="s">
        <v>13588</v>
      </c>
      <c r="N1602">
        <v>270107006</v>
      </c>
      <c r="O1602" t="s">
        <v>13613</v>
      </c>
      <c r="P1602">
        <v>0</v>
      </c>
      <c r="Q1602">
        <v>0</v>
      </c>
      <c r="R1602">
        <v>9960.7420720984646</v>
      </c>
    </row>
    <row r="1603" spans="1:18" x14ac:dyDescent="0.25">
      <c r="A1603">
        <v>13</v>
      </c>
      <c r="B1603">
        <v>13127</v>
      </c>
      <c r="C1603" t="s">
        <v>10678</v>
      </c>
      <c r="D1603" t="s">
        <v>1901</v>
      </c>
      <c r="E1603">
        <v>5</v>
      </c>
      <c r="F1603" t="s">
        <v>13856</v>
      </c>
      <c r="G1603">
        <v>2</v>
      </c>
      <c r="H1603" t="s">
        <v>13768</v>
      </c>
      <c r="I1603">
        <v>3</v>
      </c>
      <c r="J1603" t="s">
        <v>13804</v>
      </c>
      <c r="K1603" t="s">
        <v>13853</v>
      </c>
      <c r="L1603">
        <v>270107</v>
      </c>
      <c r="M1603" t="s">
        <v>13588</v>
      </c>
      <c r="N1603">
        <v>270107005</v>
      </c>
      <c r="O1603" t="s">
        <v>13608</v>
      </c>
      <c r="P1603">
        <v>52242.727478440145</v>
      </c>
      <c r="Q1603">
        <v>19959.233023142075</v>
      </c>
      <c r="R1603">
        <v>44985.539980592162</v>
      </c>
    </row>
    <row r="1604" spans="1:18" x14ac:dyDescent="0.25">
      <c r="A1604">
        <v>13</v>
      </c>
      <c r="B1604">
        <v>13127</v>
      </c>
      <c r="C1604" t="s">
        <v>10678</v>
      </c>
      <c r="D1604" t="s">
        <v>1901</v>
      </c>
      <c r="E1604">
        <v>5</v>
      </c>
      <c r="F1604" t="s">
        <v>13856</v>
      </c>
      <c r="G1604">
        <v>2</v>
      </c>
      <c r="H1604" t="s">
        <v>13768</v>
      </c>
      <c r="I1604">
        <v>3</v>
      </c>
      <c r="J1604" t="s">
        <v>13804</v>
      </c>
      <c r="K1604" t="s">
        <v>13857</v>
      </c>
      <c r="L1604">
        <v>270107</v>
      </c>
      <c r="M1604" t="s">
        <v>13588</v>
      </c>
      <c r="N1604">
        <v>270107005</v>
      </c>
      <c r="O1604" t="s">
        <v>13608</v>
      </c>
      <c r="P1604">
        <v>0</v>
      </c>
      <c r="Q1604">
        <v>0</v>
      </c>
      <c r="R1604">
        <v>5391.4682946849989</v>
      </c>
    </row>
    <row r="1605" spans="1:18" x14ac:dyDescent="0.25">
      <c r="A1605">
        <v>13</v>
      </c>
      <c r="B1605">
        <v>13128</v>
      </c>
      <c r="C1605" t="s">
        <v>10678</v>
      </c>
      <c r="D1605" t="s">
        <v>1904</v>
      </c>
      <c r="E1605">
        <v>1</v>
      </c>
      <c r="F1605" t="s">
        <v>13850</v>
      </c>
      <c r="G1605">
        <v>1</v>
      </c>
      <c r="H1605" t="s">
        <v>8278</v>
      </c>
      <c r="I1605">
        <v>1</v>
      </c>
      <c r="J1605" t="s">
        <v>13799</v>
      </c>
      <c r="K1605" t="s">
        <v>13851</v>
      </c>
      <c r="L1605">
        <v>270107</v>
      </c>
      <c r="M1605" t="s">
        <v>13588</v>
      </c>
      <c r="N1605">
        <v>270107006</v>
      </c>
      <c r="O1605" t="s">
        <v>13613</v>
      </c>
      <c r="P1605">
        <v>48203.306283511847</v>
      </c>
      <c r="Q1605">
        <v>98223.976744608604</v>
      </c>
      <c r="R1605">
        <v>60269.73000697072</v>
      </c>
    </row>
    <row r="1606" spans="1:18" x14ac:dyDescent="0.25">
      <c r="A1606">
        <v>13</v>
      </c>
      <c r="B1606">
        <v>13128</v>
      </c>
      <c r="C1606" t="s">
        <v>10678</v>
      </c>
      <c r="D1606" t="s">
        <v>1904</v>
      </c>
      <c r="E1606">
        <v>1</v>
      </c>
      <c r="F1606" t="s">
        <v>13850</v>
      </c>
      <c r="G1606">
        <v>1</v>
      </c>
      <c r="H1606" t="s">
        <v>8278</v>
      </c>
      <c r="I1606">
        <v>1</v>
      </c>
      <c r="J1606" t="s">
        <v>13799</v>
      </c>
      <c r="K1606" t="s">
        <v>13852</v>
      </c>
      <c r="L1606">
        <v>270107</v>
      </c>
      <c r="M1606" t="s">
        <v>13588</v>
      </c>
      <c r="N1606">
        <v>270107006</v>
      </c>
      <c r="O1606" t="s">
        <v>13613</v>
      </c>
      <c r="P1606">
        <v>11661.138714456141</v>
      </c>
      <c r="Q1606">
        <v>0</v>
      </c>
      <c r="R1606">
        <v>4616.2168808016231</v>
      </c>
    </row>
    <row r="1607" spans="1:18" x14ac:dyDescent="0.25">
      <c r="A1607">
        <v>13</v>
      </c>
      <c r="B1607">
        <v>13128</v>
      </c>
      <c r="C1607" t="s">
        <v>10678</v>
      </c>
      <c r="D1607" t="s">
        <v>1904</v>
      </c>
      <c r="E1607">
        <v>1</v>
      </c>
      <c r="F1607" t="s">
        <v>13850</v>
      </c>
      <c r="G1607">
        <v>2</v>
      </c>
      <c r="H1607" t="s">
        <v>13768</v>
      </c>
      <c r="I1607">
        <v>1</v>
      </c>
      <c r="J1607" t="s">
        <v>13799</v>
      </c>
      <c r="K1607" t="s">
        <v>13853</v>
      </c>
      <c r="L1607">
        <v>270107</v>
      </c>
      <c r="M1607" t="s">
        <v>13588</v>
      </c>
      <c r="N1607">
        <v>270107006</v>
      </c>
      <c r="O1607" t="s">
        <v>13613</v>
      </c>
      <c r="P1607">
        <v>18271.083784527851</v>
      </c>
      <c r="Q1607">
        <v>82813.726036518652</v>
      </c>
      <c r="R1607">
        <v>52854.493609021702</v>
      </c>
    </row>
    <row r="1608" spans="1:18" x14ac:dyDescent="0.25">
      <c r="A1608">
        <v>13</v>
      </c>
      <c r="B1608">
        <v>13128</v>
      </c>
      <c r="C1608" t="s">
        <v>10678</v>
      </c>
      <c r="D1608" t="s">
        <v>1904</v>
      </c>
      <c r="E1608">
        <v>1</v>
      </c>
      <c r="F1608" t="s">
        <v>13850</v>
      </c>
      <c r="G1608">
        <v>2</v>
      </c>
      <c r="H1608" t="s">
        <v>13768</v>
      </c>
      <c r="I1608">
        <v>1</v>
      </c>
      <c r="J1608" t="s">
        <v>13799</v>
      </c>
      <c r="K1608" t="s">
        <v>13857</v>
      </c>
      <c r="L1608">
        <v>270107</v>
      </c>
      <c r="M1608" t="s">
        <v>13588</v>
      </c>
      <c r="N1608">
        <v>270107006</v>
      </c>
      <c r="O1608" t="s">
        <v>13613</v>
      </c>
      <c r="P1608">
        <v>41593.361213440134</v>
      </c>
      <c r="Q1608">
        <v>15410.250708089963</v>
      </c>
      <c r="R1608">
        <v>12031.453278750654</v>
      </c>
    </row>
    <row r="1609" spans="1:18" x14ac:dyDescent="0.25">
      <c r="A1609">
        <v>13</v>
      </c>
      <c r="B1609">
        <v>13128</v>
      </c>
      <c r="C1609" t="s">
        <v>10678</v>
      </c>
      <c r="D1609" t="s">
        <v>1904</v>
      </c>
      <c r="E1609">
        <v>2</v>
      </c>
      <c r="F1609" t="s">
        <v>13854</v>
      </c>
      <c r="G1609">
        <v>1</v>
      </c>
      <c r="H1609" t="s">
        <v>8278</v>
      </c>
      <c r="I1609">
        <v>1</v>
      </c>
      <c r="J1609" t="s">
        <v>13799</v>
      </c>
      <c r="K1609" t="s">
        <v>13851</v>
      </c>
      <c r="L1609">
        <v>270107</v>
      </c>
      <c r="M1609" t="s">
        <v>13588</v>
      </c>
      <c r="N1609">
        <v>270107006</v>
      </c>
      <c r="O1609" t="s">
        <v>13613</v>
      </c>
      <c r="P1609">
        <v>48203.306283511847</v>
      </c>
      <c r="Q1609">
        <v>98223.976744608604</v>
      </c>
      <c r="R1609">
        <v>60269.73000697072</v>
      </c>
    </row>
    <row r="1610" spans="1:18" x14ac:dyDescent="0.25">
      <c r="A1610">
        <v>13</v>
      </c>
      <c r="B1610">
        <v>13128</v>
      </c>
      <c r="C1610" t="s">
        <v>10678</v>
      </c>
      <c r="D1610" t="s">
        <v>1904</v>
      </c>
      <c r="E1610">
        <v>2</v>
      </c>
      <c r="F1610" t="s">
        <v>13854</v>
      </c>
      <c r="G1610">
        <v>1</v>
      </c>
      <c r="H1610" t="s">
        <v>8278</v>
      </c>
      <c r="I1610">
        <v>1</v>
      </c>
      <c r="J1610" t="s">
        <v>13799</v>
      </c>
      <c r="K1610" t="s">
        <v>13852</v>
      </c>
      <c r="L1610">
        <v>270107</v>
      </c>
      <c r="M1610" t="s">
        <v>13588</v>
      </c>
      <c r="N1610">
        <v>270107006</v>
      </c>
      <c r="O1610" t="s">
        <v>13613</v>
      </c>
      <c r="P1610">
        <v>11661.138714456141</v>
      </c>
      <c r="Q1610">
        <v>0</v>
      </c>
      <c r="R1610">
        <v>4616.2168808016231</v>
      </c>
    </row>
    <row r="1611" spans="1:18" x14ac:dyDescent="0.25">
      <c r="A1611">
        <v>13</v>
      </c>
      <c r="B1611">
        <v>13128</v>
      </c>
      <c r="C1611" t="s">
        <v>10678</v>
      </c>
      <c r="D1611" t="s">
        <v>1904</v>
      </c>
      <c r="E1611">
        <v>3</v>
      </c>
      <c r="F1611" t="s">
        <v>13855</v>
      </c>
      <c r="G1611">
        <v>1</v>
      </c>
      <c r="H1611" t="s">
        <v>8278</v>
      </c>
      <c r="I1611">
        <v>1</v>
      </c>
      <c r="J1611" t="s">
        <v>13799</v>
      </c>
      <c r="K1611" t="s">
        <v>13851</v>
      </c>
      <c r="L1611">
        <v>270107</v>
      </c>
      <c r="M1611" t="s">
        <v>13588</v>
      </c>
      <c r="N1611">
        <v>270107006</v>
      </c>
      <c r="O1611" t="s">
        <v>13613</v>
      </c>
      <c r="P1611">
        <v>59864.444997967985</v>
      </c>
      <c r="Q1611">
        <v>98223.976744608604</v>
      </c>
      <c r="R1611">
        <v>60269.73000697072</v>
      </c>
    </row>
    <row r="1612" spans="1:18" x14ac:dyDescent="0.25">
      <c r="A1612">
        <v>13</v>
      </c>
      <c r="B1612">
        <v>13128</v>
      </c>
      <c r="C1612" t="s">
        <v>10678</v>
      </c>
      <c r="D1612" t="s">
        <v>1904</v>
      </c>
      <c r="E1612">
        <v>3</v>
      </c>
      <c r="F1612" t="s">
        <v>13855</v>
      </c>
      <c r="G1612">
        <v>1</v>
      </c>
      <c r="H1612" t="s">
        <v>8278</v>
      </c>
      <c r="I1612">
        <v>1</v>
      </c>
      <c r="J1612" t="s">
        <v>13799</v>
      </c>
      <c r="K1612" t="s">
        <v>13852</v>
      </c>
      <c r="L1612">
        <v>270107</v>
      </c>
      <c r="M1612" t="s">
        <v>13588</v>
      </c>
      <c r="N1612">
        <v>270107006</v>
      </c>
      <c r="O1612" t="s">
        <v>13613</v>
      </c>
      <c r="P1612">
        <v>0</v>
      </c>
      <c r="Q1612">
        <v>0</v>
      </c>
      <c r="R1612">
        <v>4616.2168808016231</v>
      </c>
    </row>
    <row r="1613" spans="1:18" x14ac:dyDescent="0.25">
      <c r="A1613">
        <v>13</v>
      </c>
      <c r="B1613">
        <v>13128</v>
      </c>
      <c r="C1613" t="s">
        <v>10678</v>
      </c>
      <c r="D1613" t="s">
        <v>1904</v>
      </c>
      <c r="E1613">
        <v>5</v>
      </c>
      <c r="F1613" t="s">
        <v>13856</v>
      </c>
      <c r="G1613">
        <v>2</v>
      </c>
      <c r="H1613" t="s">
        <v>13768</v>
      </c>
      <c r="I1613">
        <v>3</v>
      </c>
      <c r="J1613" t="s">
        <v>13804</v>
      </c>
      <c r="K1613" t="s">
        <v>13853</v>
      </c>
      <c r="L1613">
        <v>270107</v>
      </c>
      <c r="M1613" t="s">
        <v>13588</v>
      </c>
      <c r="N1613">
        <v>270107005</v>
      </c>
      <c r="O1613" t="s">
        <v>13608</v>
      </c>
      <c r="P1613">
        <v>52867.761769294302</v>
      </c>
      <c r="Q1613">
        <v>67743.021385858767</v>
      </c>
      <c r="R1613">
        <v>64885.946887772341</v>
      </c>
    </row>
    <row r="1614" spans="1:18" x14ac:dyDescent="0.25">
      <c r="A1614">
        <v>13</v>
      </c>
      <c r="B1614">
        <v>13128</v>
      </c>
      <c r="C1614" t="s">
        <v>10678</v>
      </c>
      <c r="D1614" t="s">
        <v>1904</v>
      </c>
      <c r="E1614">
        <v>5</v>
      </c>
      <c r="F1614" t="s">
        <v>13856</v>
      </c>
      <c r="G1614">
        <v>2</v>
      </c>
      <c r="H1614" t="s">
        <v>13768</v>
      </c>
      <c r="I1614">
        <v>3</v>
      </c>
      <c r="J1614" t="s">
        <v>13804</v>
      </c>
      <c r="K1614" t="s">
        <v>13857</v>
      </c>
      <c r="L1614">
        <v>270107</v>
      </c>
      <c r="M1614" t="s">
        <v>13588</v>
      </c>
      <c r="N1614">
        <v>270107005</v>
      </c>
      <c r="O1614" t="s">
        <v>13608</v>
      </c>
      <c r="P1614">
        <v>0</v>
      </c>
      <c r="Q1614">
        <v>8932.9431328543978</v>
      </c>
      <c r="R1614">
        <v>0</v>
      </c>
    </row>
    <row r="1615" spans="1:18" x14ac:dyDescent="0.25">
      <c r="A1615">
        <v>13</v>
      </c>
      <c r="B1615">
        <v>13129</v>
      </c>
      <c r="C1615" t="s">
        <v>10678</v>
      </c>
      <c r="D1615" t="s">
        <v>1907</v>
      </c>
      <c r="E1615">
        <v>1</v>
      </c>
      <c r="F1615" t="s">
        <v>13850</v>
      </c>
      <c r="G1615">
        <v>1</v>
      </c>
      <c r="H1615" t="s">
        <v>8278</v>
      </c>
      <c r="I1615">
        <v>1</v>
      </c>
      <c r="J1615" t="s">
        <v>13799</v>
      </c>
      <c r="K1615" t="s">
        <v>13851</v>
      </c>
      <c r="L1615">
        <v>270107</v>
      </c>
      <c r="M1615" t="s">
        <v>13588</v>
      </c>
      <c r="N1615">
        <v>270107006</v>
      </c>
      <c r="O1615" t="s">
        <v>13613</v>
      </c>
      <c r="P1615">
        <v>58577.708312982322</v>
      </c>
      <c r="Q1615">
        <v>19922.941535641949</v>
      </c>
      <c r="R1615">
        <v>25010.316386197199</v>
      </c>
    </row>
    <row r="1616" spans="1:18" x14ac:dyDescent="0.25">
      <c r="A1616">
        <v>13</v>
      </c>
      <c r="B1616">
        <v>13129</v>
      </c>
      <c r="C1616" t="s">
        <v>10678</v>
      </c>
      <c r="D1616" t="s">
        <v>1907</v>
      </c>
      <c r="E1616">
        <v>1</v>
      </c>
      <c r="F1616" t="s">
        <v>13850</v>
      </c>
      <c r="G1616">
        <v>2</v>
      </c>
      <c r="H1616" t="s">
        <v>13768</v>
      </c>
      <c r="I1616">
        <v>1</v>
      </c>
      <c r="J1616" t="s">
        <v>13799</v>
      </c>
      <c r="K1616" t="s">
        <v>13853</v>
      </c>
      <c r="L1616">
        <v>270107</v>
      </c>
      <c r="M1616" t="s">
        <v>13588</v>
      </c>
      <c r="N1616">
        <v>270107006</v>
      </c>
      <c r="O1616" t="s">
        <v>13613</v>
      </c>
      <c r="P1616">
        <v>58577.708312982322</v>
      </c>
      <c r="Q1616">
        <v>15326.223486750207</v>
      </c>
      <c r="R1616">
        <v>22432.473373452089</v>
      </c>
    </row>
    <row r="1617" spans="1:18" x14ac:dyDescent="0.25">
      <c r="A1617">
        <v>13</v>
      </c>
      <c r="B1617">
        <v>13129</v>
      </c>
      <c r="C1617" t="s">
        <v>10678</v>
      </c>
      <c r="D1617" t="s">
        <v>1907</v>
      </c>
      <c r="E1617">
        <v>1</v>
      </c>
      <c r="F1617" t="s">
        <v>13850</v>
      </c>
      <c r="G1617">
        <v>2</v>
      </c>
      <c r="H1617" t="s">
        <v>13768</v>
      </c>
      <c r="I1617">
        <v>1</v>
      </c>
      <c r="J1617" t="s">
        <v>13799</v>
      </c>
      <c r="K1617" t="s">
        <v>13857</v>
      </c>
      <c r="L1617">
        <v>270107</v>
      </c>
      <c r="M1617" t="s">
        <v>13588</v>
      </c>
      <c r="N1617">
        <v>270107006</v>
      </c>
      <c r="O1617" t="s">
        <v>13613</v>
      </c>
      <c r="P1617">
        <v>0</v>
      </c>
      <c r="Q1617">
        <v>4596.7180488917429</v>
      </c>
      <c r="R1617">
        <v>2577.8430127451088</v>
      </c>
    </row>
    <row r="1618" spans="1:18" x14ac:dyDescent="0.25">
      <c r="A1618">
        <v>13</v>
      </c>
      <c r="B1618">
        <v>13129</v>
      </c>
      <c r="C1618" t="s">
        <v>10678</v>
      </c>
      <c r="D1618" t="s">
        <v>1907</v>
      </c>
      <c r="E1618">
        <v>2</v>
      </c>
      <c r="F1618" t="s">
        <v>13854</v>
      </c>
      <c r="G1618">
        <v>1</v>
      </c>
      <c r="H1618" t="s">
        <v>8278</v>
      </c>
      <c r="I1618">
        <v>1</v>
      </c>
      <c r="J1618" t="s">
        <v>13799</v>
      </c>
      <c r="K1618" t="s">
        <v>13851</v>
      </c>
      <c r="L1618">
        <v>270107</v>
      </c>
      <c r="M1618" t="s">
        <v>13588</v>
      </c>
      <c r="N1618">
        <v>270107006</v>
      </c>
      <c r="O1618" t="s">
        <v>13613</v>
      </c>
      <c r="P1618">
        <v>58577.708312982322</v>
      </c>
      <c r="Q1618">
        <v>19922.941535641949</v>
      </c>
      <c r="R1618">
        <v>25010.316386197199</v>
      </c>
    </row>
    <row r="1619" spans="1:18" x14ac:dyDescent="0.25">
      <c r="A1619">
        <v>13</v>
      </c>
      <c r="B1619">
        <v>13129</v>
      </c>
      <c r="C1619" t="s">
        <v>10678</v>
      </c>
      <c r="D1619" t="s">
        <v>1907</v>
      </c>
      <c r="E1619">
        <v>3</v>
      </c>
      <c r="F1619" t="s">
        <v>13855</v>
      </c>
      <c r="G1619">
        <v>1</v>
      </c>
      <c r="H1619" t="s">
        <v>8278</v>
      </c>
      <c r="I1619">
        <v>1</v>
      </c>
      <c r="J1619" t="s">
        <v>13799</v>
      </c>
      <c r="K1619" t="s">
        <v>13851</v>
      </c>
      <c r="L1619">
        <v>270107</v>
      </c>
      <c r="M1619" t="s">
        <v>13588</v>
      </c>
      <c r="N1619">
        <v>270107006</v>
      </c>
      <c r="O1619" t="s">
        <v>13613</v>
      </c>
      <c r="P1619">
        <v>58577.708312982322</v>
      </c>
      <c r="Q1619">
        <v>19922.941535641949</v>
      </c>
      <c r="R1619">
        <v>25010.316386197199</v>
      </c>
    </row>
    <row r="1620" spans="1:18" x14ac:dyDescent="0.25">
      <c r="A1620">
        <v>13</v>
      </c>
      <c r="B1620">
        <v>13129</v>
      </c>
      <c r="C1620" t="s">
        <v>10678</v>
      </c>
      <c r="D1620" t="s">
        <v>1907</v>
      </c>
      <c r="E1620">
        <v>5</v>
      </c>
      <c r="F1620" t="s">
        <v>13856</v>
      </c>
      <c r="G1620">
        <v>2</v>
      </c>
      <c r="H1620" t="s">
        <v>13768</v>
      </c>
      <c r="I1620">
        <v>3</v>
      </c>
      <c r="J1620" t="s">
        <v>13804</v>
      </c>
      <c r="K1620" t="s">
        <v>13853</v>
      </c>
      <c r="L1620">
        <v>270107</v>
      </c>
      <c r="M1620" t="s">
        <v>13588</v>
      </c>
      <c r="N1620">
        <v>270107005</v>
      </c>
      <c r="O1620" t="s">
        <v>13608</v>
      </c>
      <c r="P1620">
        <v>49535.996874084201</v>
      </c>
      <c r="Q1620">
        <v>12174.495854942776</v>
      </c>
      <c r="R1620">
        <v>22432.473373452089</v>
      </c>
    </row>
    <row r="1621" spans="1:18" x14ac:dyDescent="0.25">
      <c r="A1621">
        <v>13</v>
      </c>
      <c r="B1621">
        <v>13129</v>
      </c>
      <c r="C1621" t="s">
        <v>10678</v>
      </c>
      <c r="D1621" t="s">
        <v>1907</v>
      </c>
      <c r="E1621">
        <v>5</v>
      </c>
      <c r="F1621" t="s">
        <v>13856</v>
      </c>
      <c r="G1621">
        <v>2</v>
      </c>
      <c r="H1621" t="s">
        <v>13768</v>
      </c>
      <c r="I1621">
        <v>3</v>
      </c>
      <c r="J1621" t="s">
        <v>13804</v>
      </c>
      <c r="K1621" t="s">
        <v>13857</v>
      </c>
      <c r="L1621">
        <v>270107</v>
      </c>
      <c r="M1621" t="s">
        <v>13588</v>
      </c>
      <c r="N1621">
        <v>270107005</v>
      </c>
      <c r="O1621" t="s">
        <v>13608</v>
      </c>
      <c r="P1621">
        <v>0</v>
      </c>
      <c r="Q1621">
        <v>0</v>
      </c>
      <c r="R1621">
        <v>2577.8430127451088</v>
      </c>
    </row>
    <row r="1622" spans="1:18" x14ac:dyDescent="0.25">
      <c r="A1622">
        <v>13</v>
      </c>
      <c r="B1622">
        <v>13130</v>
      </c>
      <c r="C1622" t="s">
        <v>10678</v>
      </c>
      <c r="D1622" t="s">
        <v>1029</v>
      </c>
      <c r="E1622">
        <v>1</v>
      </c>
      <c r="F1622" t="s">
        <v>13850</v>
      </c>
      <c r="G1622">
        <v>1</v>
      </c>
      <c r="H1622" t="s">
        <v>8278</v>
      </c>
      <c r="I1622">
        <v>1</v>
      </c>
      <c r="J1622" t="s">
        <v>13799</v>
      </c>
      <c r="K1622" t="s">
        <v>13851</v>
      </c>
      <c r="L1622">
        <v>270107</v>
      </c>
      <c r="M1622" t="s">
        <v>13588</v>
      </c>
      <c r="N1622">
        <v>270107006</v>
      </c>
      <c r="O1622" t="s">
        <v>13613</v>
      </c>
      <c r="P1622">
        <v>52299.311926605507</v>
      </c>
      <c r="Q1622">
        <v>82825.395730275341</v>
      </c>
      <c r="R1622">
        <v>42231.733442732177</v>
      </c>
    </row>
    <row r="1623" spans="1:18" x14ac:dyDescent="0.25">
      <c r="A1623">
        <v>13</v>
      </c>
      <c r="B1623">
        <v>13130</v>
      </c>
      <c r="C1623" t="s">
        <v>10678</v>
      </c>
      <c r="D1623" t="s">
        <v>1029</v>
      </c>
      <c r="E1623">
        <v>1</v>
      </c>
      <c r="F1623" t="s">
        <v>13850</v>
      </c>
      <c r="G1623">
        <v>1</v>
      </c>
      <c r="H1623" t="s">
        <v>8278</v>
      </c>
      <c r="I1623">
        <v>1</v>
      </c>
      <c r="J1623" t="s">
        <v>13799</v>
      </c>
      <c r="K1623" t="s">
        <v>13852</v>
      </c>
      <c r="L1623">
        <v>270107</v>
      </c>
      <c r="M1623" t="s">
        <v>13588</v>
      </c>
      <c r="N1623">
        <v>270107006</v>
      </c>
      <c r="O1623" t="s">
        <v>13613</v>
      </c>
      <c r="P1623">
        <v>0</v>
      </c>
      <c r="Q1623">
        <v>3958.0219392977101</v>
      </c>
      <c r="R1623">
        <v>0</v>
      </c>
    </row>
    <row r="1624" spans="1:18" x14ac:dyDescent="0.25">
      <c r="A1624">
        <v>13</v>
      </c>
      <c r="B1624">
        <v>13130</v>
      </c>
      <c r="C1624" t="s">
        <v>10678</v>
      </c>
      <c r="D1624" t="s">
        <v>1029</v>
      </c>
      <c r="E1624">
        <v>1</v>
      </c>
      <c r="F1624" t="s">
        <v>13850</v>
      </c>
      <c r="G1624">
        <v>2</v>
      </c>
      <c r="H1624" t="s">
        <v>13768</v>
      </c>
      <c r="I1624">
        <v>1</v>
      </c>
      <c r="J1624" t="s">
        <v>13799</v>
      </c>
      <c r="K1624" t="s">
        <v>13853</v>
      </c>
      <c r="L1624">
        <v>270107</v>
      </c>
      <c r="M1624" t="s">
        <v>13588</v>
      </c>
      <c r="N1624">
        <v>270107006</v>
      </c>
      <c r="O1624" t="s">
        <v>13613</v>
      </c>
      <c r="P1624">
        <v>48333.333333333336</v>
      </c>
      <c r="Q1624">
        <v>67245.72378384856</v>
      </c>
      <c r="R1624">
        <v>36621.547971097993</v>
      </c>
    </row>
    <row r="1625" spans="1:18" x14ac:dyDescent="0.25">
      <c r="A1625">
        <v>13</v>
      </c>
      <c r="B1625">
        <v>13130</v>
      </c>
      <c r="C1625" t="s">
        <v>10678</v>
      </c>
      <c r="D1625" t="s">
        <v>1029</v>
      </c>
      <c r="E1625">
        <v>1</v>
      </c>
      <c r="F1625" t="s">
        <v>13850</v>
      </c>
      <c r="G1625">
        <v>2</v>
      </c>
      <c r="H1625" t="s">
        <v>13768</v>
      </c>
      <c r="I1625">
        <v>1</v>
      </c>
      <c r="J1625" t="s">
        <v>13799</v>
      </c>
      <c r="K1625" t="s">
        <v>13857</v>
      </c>
      <c r="L1625">
        <v>270107</v>
      </c>
      <c r="M1625" t="s">
        <v>13588</v>
      </c>
      <c r="N1625">
        <v>270107006</v>
      </c>
      <c r="O1625" t="s">
        <v>13613</v>
      </c>
      <c r="P1625">
        <v>3965.9785932721711</v>
      </c>
      <c r="Q1625">
        <v>19537.693885724475</v>
      </c>
      <c r="R1625">
        <v>5610.1854716341832</v>
      </c>
    </row>
    <row r="1626" spans="1:18" x14ac:dyDescent="0.25">
      <c r="A1626">
        <v>13</v>
      </c>
      <c r="B1626">
        <v>13130</v>
      </c>
      <c r="C1626" t="s">
        <v>10678</v>
      </c>
      <c r="D1626" t="s">
        <v>1029</v>
      </c>
      <c r="E1626">
        <v>2</v>
      </c>
      <c r="F1626" t="s">
        <v>13854</v>
      </c>
      <c r="G1626">
        <v>1</v>
      </c>
      <c r="H1626" t="s">
        <v>8278</v>
      </c>
      <c r="I1626">
        <v>1</v>
      </c>
      <c r="J1626" t="s">
        <v>13799</v>
      </c>
      <c r="K1626" t="s">
        <v>13851</v>
      </c>
      <c r="L1626">
        <v>270107</v>
      </c>
      <c r="M1626" t="s">
        <v>13588</v>
      </c>
      <c r="N1626">
        <v>270107006</v>
      </c>
      <c r="O1626" t="s">
        <v>13613</v>
      </c>
      <c r="P1626">
        <v>52299.311926605507</v>
      </c>
      <c r="Q1626">
        <v>86783.417669573042</v>
      </c>
      <c r="R1626">
        <v>42231.733442732177</v>
      </c>
    </row>
    <row r="1627" spans="1:18" x14ac:dyDescent="0.25">
      <c r="A1627">
        <v>13</v>
      </c>
      <c r="B1627">
        <v>13130</v>
      </c>
      <c r="C1627" t="s">
        <v>10678</v>
      </c>
      <c r="D1627" t="s">
        <v>1029</v>
      </c>
      <c r="E1627">
        <v>3</v>
      </c>
      <c r="F1627" t="s">
        <v>13855</v>
      </c>
      <c r="G1627">
        <v>1</v>
      </c>
      <c r="H1627" t="s">
        <v>8278</v>
      </c>
      <c r="I1627">
        <v>1</v>
      </c>
      <c r="J1627" t="s">
        <v>13799</v>
      </c>
      <c r="K1627" t="s">
        <v>13851</v>
      </c>
      <c r="L1627">
        <v>270107</v>
      </c>
      <c r="M1627" t="s">
        <v>13588</v>
      </c>
      <c r="N1627">
        <v>270107006</v>
      </c>
      <c r="O1627" t="s">
        <v>13613</v>
      </c>
      <c r="P1627">
        <v>52299.311926605507</v>
      </c>
      <c r="Q1627">
        <v>82825.395730275341</v>
      </c>
      <c r="R1627">
        <v>42231.733442732177</v>
      </c>
    </row>
    <row r="1628" spans="1:18" x14ac:dyDescent="0.25">
      <c r="A1628">
        <v>13</v>
      </c>
      <c r="B1628">
        <v>13130</v>
      </c>
      <c r="C1628" t="s">
        <v>10678</v>
      </c>
      <c r="D1628" t="s">
        <v>1029</v>
      </c>
      <c r="E1628">
        <v>3</v>
      </c>
      <c r="F1628" t="s">
        <v>13855</v>
      </c>
      <c r="G1628">
        <v>1</v>
      </c>
      <c r="H1628" t="s">
        <v>8278</v>
      </c>
      <c r="I1628">
        <v>1</v>
      </c>
      <c r="J1628" t="s">
        <v>13799</v>
      </c>
      <c r="K1628" t="s">
        <v>13852</v>
      </c>
      <c r="L1628">
        <v>270107</v>
      </c>
      <c r="M1628" t="s">
        <v>13588</v>
      </c>
      <c r="N1628">
        <v>270107006</v>
      </c>
      <c r="O1628" t="s">
        <v>13613</v>
      </c>
      <c r="P1628">
        <v>0</v>
      </c>
      <c r="Q1628">
        <v>3958.0219392977101</v>
      </c>
      <c r="R1628">
        <v>0</v>
      </c>
    </row>
    <row r="1629" spans="1:18" x14ac:dyDescent="0.25">
      <c r="A1629">
        <v>13</v>
      </c>
      <c r="B1629">
        <v>13130</v>
      </c>
      <c r="C1629" t="s">
        <v>10678</v>
      </c>
      <c r="D1629" t="s">
        <v>1029</v>
      </c>
      <c r="E1629">
        <v>5</v>
      </c>
      <c r="F1629" t="s">
        <v>13856</v>
      </c>
      <c r="G1629">
        <v>2</v>
      </c>
      <c r="H1629" t="s">
        <v>13768</v>
      </c>
      <c r="I1629">
        <v>3</v>
      </c>
      <c r="J1629" t="s">
        <v>13804</v>
      </c>
      <c r="K1629" t="s">
        <v>13853</v>
      </c>
      <c r="L1629">
        <v>270107</v>
      </c>
      <c r="M1629" t="s">
        <v>13588</v>
      </c>
      <c r="N1629">
        <v>270107005</v>
      </c>
      <c r="O1629" t="s">
        <v>13608</v>
      </c>
      <c r="P1629">
        <v>38665.902140672784</v>
      </c>
      <c r="Q1629">
        <v>56332.140052454022</v>
      </c>
      <c r="R1629">
        <v>34720.274989693564</v>
      </c>
    </row>
    <row r="1630" spans="1:18" x14ac:dyDescent="0.25">
      <c r="A1630">
        <v>13</v>
      </c>
      <c r="B1630">
        <v>13130</v>
      </c>
      <c r="C1630" t="s">
        <v>10678</v>
      </c>
      <c r="D1630" t="s">
        <v>1029</v>
      </c>
      <c r="E1630">
        <v>5</v>
      </c>
      <c r="F1630" t="s">
        <v>13856</v>
      </c>
      <c r="G1630">
        <v>2</v>
      </c>
      <c r="H1630" t="s">
        <v>13768</v>
      </c>
      <c r="I1630">
        <v>3</v>
      </c>
      <c r="J1630" t="s">
        <v>13804</v>
      </c>
      <c r="K1630" t="s">
        <v>13857</v>
      </c>
      <c r="L1630">
        <v>270107</v>
      </c>
      <c r="M1630" t="s">
        <v>13588</v>
      </c>
      <c r="N1630">
        <v>270107005</v>
      </c>
      <c r="O1630" t="s">
        <v>13608</v>
      </c>
      <c r="P1630">
        <v>0</v>
      </c>
      <c r="Q1630">
        <v>2713.8073252920572</v>
      </c>
      <c r="R1630">
        <v>7511.4584530386101</v>
      </c>
    </row>
    <row r="1631" spans="1:18" x14ac:dyDescent="0.25">
      <c r="A1631">
        <v>13</v>
      </c>
      <c r="B1631">
        <v>13131</v>
      </c>
      <c r="C1631" t="s">
        <v>10678</v>
      </c>
      <c r="D1631" t="s">
        <v>1912</v>
      </c>
      <c r="E1631">
        <v>1</v>
      </c>
      <c r="F1631" t="s">
        <v>13850</v>
      </c>
      <c r="G1631">
        <v>1</v>
      </c>
      <c r="H1631" t="s">
        <v>8278</v>
      </c>
      <c r="I1631">
        <v>1</v>
      </c>
      <c r="J1631" t="s">
        <v>13799</v>
      </c>
      <c r="K1631" t="s">
        <v>13851</v>
      </c>
      <c r="L1631">
        <v>270107</v>
      </c>
      <c r="M1631" t="s">
        <v>13588</v>
      </c>
      <c r="N1631">
        <v>270107006</v>
      </c>
      <c r="O1631" t="s">
        <v>13613</v>
      </c>
      <c r="P1631">
        <v>70118.669346994357</v>
      </c>
      <c r="Q1631">
        <v>66047.552886759964</v>
      </c>
      <c r="R1631">
        <v>84441.059847453798</v>
      </c>
    </row>
    <row r="1632" spans="1:18" x14ac:dyDescent="0.25">
      <c r="A1632">
        <v>13</v>
      </c>
      <c r="B1632">
        <v>13131</v>
      </c>
      <c r="C1632" t="s">
        <v>10678</v>
      </c>
      <c r="D1632" t="s">
        <v>1912</v>
      </c>
      <c r="E1632">
        <v>1</v>
      </c>
      <c r="F1632" t="s">
        <v>13850</v>
      </c>
      <c r="G1632">
        <v>1</v>
      </c>
      <c r="H1632" t="s">
        <v>8278</v>
      </c>
      <c r="I1632">
        <v>1</v>
      </c>
      <c r="J1632" t="s">
        <v>13799</v>
      </c>
      <c r="K1632" t="s">
        <v>13852</v>
      </c>
      <c r="L1632">
        <v>270107</v>
      </c>
      <c r="M1632" t="s">
        <v>13588</v>
      </c>
      <c r="N1632">
        <v>270107006</v>
      </c>
      <c r="O1632" t="s">
        <v>13613</v>
      </c>
      <c r="P1632">
        <v>0</v>
      </c>
      <c r="Q1632">
        <v>7004.8573729536047</v>
      </c>
      <c r="R1632">
        <v>0</v>
      </c>
    </row>
    <row r="1633" spans="1:18" x14ac:dyDescent="0.25">
      <c r="A1633">
        <v>13</v>
      </c>
      <c r="B1633">
        <v>13131</v>
      </c>
      <c r="C1633" t="s">
        <v>10678</v>
      </c>
      <c r="D1633" t="s">
        <v>1912</v>
      </c>
      <c r="E1633">
        <v>1</v>
      </c>
      <c r="F1633" t="s">
        <v>13850</v>
      </c>
      <c r="G1633">
        <v>2</v>
      </c>
      <c r="H1633" t="s">
        <v>13768</v>
      </c>
      <c r="I1633">
        <v>1</v>
      </c>
      <c r="J1633" t="s">
        <v>13799</v>
      </c>
      <c r="K1633" t="s">
        <v>13853</v>
      </c>
      <c r="L1633">
        <v>270107</v>
      </c>
      <c r="M1633" t="s">
        <v>13588</v>
      </c>
      <c r="N1633">
        <v>270107006</v>
      </c>
      <c r="O1633" t="s">
        <v>13613</v>
      </c>
      <c r="P1633">
        <v>70118.669346994357</v>
      </c>
      <c r="Q1633">
        <v>35796.266754823242</v>
      </c>
      <c r="R1633">
        <v>84441.059847453798</v>
      </c>
    </row>
    <row r="1634" spans="1:18" x14ac:dyDescent="0.25">
      <c r="A1634">
        <v>13</v>
      </c>
      <c r="B1634">
        <v>13131</v>
      </c>
      <c r="C1634" t="s">
        <v>10678</v>
      </c>
      <c r="D1634" t="s">
        <v>1912</v>
      </c>
      <c r="E1634">
        <v>1</v>
      </c>
      <c r="F1634" t="s">
        <v>13850</v>
      </c>
      <c r="G1634">
        <v>2</v>
      </c>
      <c r="H1634" t="s">
        <v>13768</v>
      </c>
      <c r="I1634">
        <v>1</v>
      </c>
      <c r="J1634" t="s">
        <v>13799</v>
      </c>
      <c r="K1634" t="s">
        <v>13857</v>
      </c>
      <c r="L1634">
        <v>270107</v>
      </c>
      <c r="M1634" t="s">
        <v>13588</v>
      </c>
      <c r="N1634">
        <v>270107006</v>
      </c>
      <c r="O1634" t="s">
        <v>13613</v>
      </c>
      <c r="P1634">
        <v>0</v>
      </c>
      <c r="Q1634">
        <v>37256.143504890322</v>
      </c>
      <c r="R1634">
        <v>0</v>
      </c>
    </row>
    <row r="1635" spans="1:18" x14ac:dyDescent="0.25">
      <c r="A1635">
        <v>13</v>
      </c>
      <c r="B1635">
        <v>13131</v>
      </c>
      <c r="C1635" t="s">
        <v>10678</v>
      </c>
      <c r="D1635" t="s">
        <v>1912</v>
      </c>
      <c r="E1635">
        <v>2</v>
      </c>
      <c r="F1635" t="s">
        <v>13854</v>
      </c>
      <c r="G1635">
        <v>1</v>
      </c>
      <c r="H1635" t="s">
        <v>8278</v>
      </c>
      <c r="I1635">
        <v>1</v>
      </c>
      <c r="J1635" t="s">
        <v>13799</v>
      </c>
      <c r="K1635" t="s">
        <v>13851</v>
      </c>
      <c r="L1635">
        <v>270107</v>
      </c>
      <c r="M1635" t="s">
        <v>13588</v>
      </c>
      <c r="N1635">
        <v>270107006</v>
      </c>
      <c r="O1635" t="s">
        <v>13613</v>
      </c>
      <c r="P1635">
        <v>70118.669346994357</v>
      </c>
      <c r="Q1635">
        <v>66047.552886759964</v>
      </c>
      <c r="R1635">
        <v>84441.059847453798</v>
      </c>
    </row>
    <row r="1636" spans="1:18" x14ac:dyDescent="0.25">
      <c r="A1636">
        <v>13</v>
      </c>
      <c r="B1636">
        <v>13131</v>
      </c>
      <c r="C1636" t="s">
        <v>10678</v>
      </c>
      <c r="D1636" t="s">
        <v>1912</v>
      </c>
      <c r="E1636">
        <v>2</v>
      </c>
      <c r="F1636" t="s">
        <v>13854</v>
      </c>
      <c r="G1636">
        <v>1</v>
      </c>
      <c r="H1636" t="s">
        <v>8278</v>
      </c>
      <c r="I1636">
        <v>1</v>
      </c>
      <c r="J1636" t="s">
        <v>13799</v>
      </c>
      <c r="K1636" t="s">
        <v>13852</v>
      </c>
      <c r="L1636">
        <v>270107</v>
      </c>
      <c r="M1636" t="s">
        <v>13588</v>
      </c>
      <c r="N1636">
        <v>270107006</v>
      </c>
      <c r="O1636" t="s">
        <v>13613</v>
      </c>
      <c r="P1636">
        <v>0</v>
      </c>
      <c r="Q1636">
        <v>7004.8573729536047</v>
      </c>
      <c r="R1636">
        <v>0</v>
      </c>
    </row>
    <row r="1637" spans="1:18" x14ac:dyDescent="0.25">
      <c r="A1637">
        <v>13</v>
      </c>
      <c r="B1637">
        <v>13131</v>
      </c>
      <c r="C1637" t="s">
        <v>10678</v>
      </c>
      <c r="D1637" t="s">
        <v>1912</v>
      </c>
      <c r="E1637">
        <v>3</v>
      </c>
      <c r="F1637" t="s">
        <v>13855</v>
      </c>
      <c r="G1637">
        <v>1</v>
      </c>
      <c r="H1637" t="s">
        <v>8278</v>
      </c>
      <c r="I1637">
        <v>1</v>
      </c>
      <c r="J1637" t="s">
        <v>13799</v>
      </c>
      <c r="K1637" t="s">
        <v>13851</v>
      </c>
      <c r="L1637">
        <v>270107</v>
      </c>
      <c r="M1637" t="s">
        <v>13588</v>
      </c>
      <c r="N1637">
        <v>270107006</v>
      </c>
      <c r="O1637" t="s">
        <v>13613</v>
      </c>
      <c r="P1637">
        <v>70118.669346994357</v>
      </c>
      <c r="Q1637">
        <v>66047.552886759964</v>
      </c>
      <c r="R1637">
        <v>84441.059847453798</v>
      </c>
    </row>
    <row r="1638" spans="1:18" x14ac:dyDescent="0.25">
      <c r="A1638">
        <v>13</v>
      </c>
      <c r="B1638">
        <v>13131</v>
      </c>
      <c r="C1638" t="s">
        <v>10678</v>
      </c>
      <c r="D1638" t="s">
        <v>1912</v>
      </c>
      <c r="E1638">
        <v>3</v>
      </c>
      <c r="F1638" t="s">
        <v>13855</v>
      </c>
      <c r="G1638">
        <v>1</v>
      </c>
      <c r="H1638" t="s">
        <v>8278</v>
      </c>
      <c r="I1638">
        <v>1</v>
      </c>
      <c r="J1638" t="s">
        <v>13799</v>
      </c>
      <c r="K1638" t="s">
        <v>13852</v>
      </c>
      <c r="L1638">
        <v>270107</v>
      </c>
      <c r="M1638" t="s">
        <v>13588</v>
      </c>
      <c r="N1638">
        <v>270107006</v>
      </c>
      <c r="O1638" t="s">
        <v>13613</v>
      </c>
      <c r="P1638">
        <v>0</v>
      </c>
      <c r="Q1638">
        <v>7004.8573729536047</v>
      </c>
      <c r="R1638">
        <v>0</v>
      </c>
    </row>
    <row r="1639" spans="1:18" x14ac:dyDescent="0.25">
      <c r="A1639">
        <v>13</v>
      </c>
      <c r="B1639">
        <v>13131</v>
      </c>
      <c r="C1639" t="s">
        <v>10678</v>
      </c>
      <c r="D1639" t="s">
        <v>1912</v>
      </c>
      <c r="E1639">
        <v>5</v>
      </c>
      <c r="F1639" t="s">
        <v>13856</v>
      </c>
      <c r="G1639">
        <v>2</v>
      </c>
      <c r="H1639" t="s">
        <v>13768</v>
      </c>
      <c r="I1639">
        <v>3</v>
      </c>
      <c r="J1639" t="s">
        <v>13804</v>
      </c>
      <c r="K1639" t="s">
        <v>13853</v>
      </c>
      <c r="L1639">
        <v>270107</v>
      </c>
      <c r="M1639" t="s">
        <v>13588</v>
      </c>
      <c r="N1639">
        <v>270107005</v>
      </c>
      <c r="O1639" t="s">
        <v>13608</v>
      </c>
      <c r="P1639">
        <v>54354.451721678233</v>
      </c>
      <c r="Q1639">
        <v>49805.98150073045</v>
      </c>
      <c r="R1639">
        <v>77788.655742981093</v>
      </c>
    </row>
    <row r="1640" spans="1:18" x14ac:dyDescent="0.25">
      <c r="A1640">
        <v>13</v>
      </c>
      <c r="B1640">
        <v>13131</v>
      </c>
      <c r="C1640" t="s">
        <v>10678</v>
      </c>
      <c r="D1640" t="s">
        <v>1912</v>
      </c>
      <c r="E1640">
        <v>5</v>
      </c>
      <c r="F1640" t="s">
        <v>13856</v>
      </c>
      <c r="G1640">
        <v>2</v>
      </c>
      <c r="H1640" t="s">
        <v>13768</v>
      </c>
      <c r="I1640">
        <v>3</v>
      </c>
      <c r="J1640" t="s">
        <v>13804</v>
      </c>
      <c r="K1640" t="s">
        <v>13857</v>
      </c>
      <c r="L1640">
        <v>270107</v>
      </c>
      <c r="M1640" t="s">
        <v>13588</v>
      </c>
      <c r="N1640">
        <v>270107005</v>
      </c>
      <c r="O1640" t="s">
        <v>13608</v>
      </c>
      <c r="P1640">
        <v>0</v>
      </c>
      <c r="Q1640">
        <v>6307.3715851735187</v>
      </c>
      <c r="R1640">
        <v>6652.4041044727228</v>
      </c>
    </row>
    <row r="1641" spans="1:18" x14ac:dyDescent="0.25">
      <c r="A1641">
        <v>13</v>
      </c>
      <c r="B1641">
        <v>13132</v>
      </c>
      <c r="C1641" t="s">
        <v>10678</v>
      </c>
      <c r="D1641" t="s">
        <v>1915</v>
      </c>
      <c r="E1641">
        <v>1</v>
      </c>
      <c r="F1641" t="s">
        <v>13850</v>
      </c>
      <c r="G1641">
        <v>1</v>
      </c>
      <c r="H1641" t="s">
        <v>8278</v>
      </c>
      <c r="I1641">
        <v>1</v>
      </c>
      <c r="J1641" t="s">
        <v>13799</v>
      </c>
      <c r="K1641" t="s">
        <v>13851</v>
      </c>
      <c r="L1641">
        <v>270107</v>
      </c>
      <c r="M1641" t="s">
        <v>13588</v>
      </c>
      <c r="N1641">
        <v>270107006</v>
      </c>
      <c r="O1641" t="s">
        <v>13613</v>
      </c>
      <c r="P1641">
        <v>74463.670874900679</v>
      </c>
      <c r="Q1641">
        <v>57419.244724675948</v>
      </c>
      <c r="R1641">
        <v>50549.26691961303</v>
      </c>
    </row>
    <row r="1642" spans="1:18" x14ac:dyDescent="0.25">
      <c r="A1642">
        <v>13</v>
      </c>
      <c r="B1642">
        <v>13132</v>
      </c>
      <c r="C1642" t="s">
        <v>10678</v>
      </c>
      <c r="D1642" t="s">
        <v>1915</v>
      </c>
      <c r="E1642">
        <v>1</v>
      </c>
      <c r="F1642" t="s">
        <v>13850</v>
      </c>
      <c r="G1642">
        <v>1</v>
      </c>
      <c r="H1642" t="s">
        <v>8278</v>
      </c>
      <c r="I1642">
        <v>1</v>
      </c>
      <c r="J1642" t="s">
        <v>13799</v>
      </c>
      <c r="K1642" t="s">
        <v>13852</v>
      </c>
      <c r="L1642">
        <v>270107</v>
      </c>
      <c r="M1642" t="s">
        <v>13588</v>
      </c>
      <c r="N1642">
        <v>270107006</v>
      </c>
      <c r="O1642" t="s">
        <v>13613</v>
      </c>
      <c r="P1642">
        <v>0</v>
      </c>
      <c r="Q1642">
        <v>6031.9147401164364</v>
      </c>
      <c r="R1642">
        <v>0</v>
      </c>
    </row>
    <row r="1643" spans="1:18" x14ac:dyDescent="0.25">
      <c r="A1643">
        <v>13</v>
      </c>
      <c r="B1643">
        <v>13132</v>
      </c>
      <c r="C1643" t="s">
        <v>10678</v>
      </c>
      <c r="D1643" t="s">
        <v>1915</v>
      </c>
      <c r="E1643">
        <v>1</v>
      </c>
      <c r="F1643" t="s">
        <v>13850</v>
      </c>
      <c r="G1643">
        <v>2</v>
      </c>
      <c r="H1643" t="s">
        <v>13768</v>
      </c>
      <c r="I1643">
        <v>1</v>
      </c>
      <c r="J1643" t="s">
        <v>13799</v>
      </c>
      <c r="K1643" t="s">
        <v>13853</v>
      </c>
      <c r="L1643">
        <v>270107</v>
      </c>
      <c r="M1643" t="s">
        <v>13588</v>
      </c>
      <c r="N1643">
        <v>270107006</v>
      </c>
      <c r="O1643" t="s">
        <v>13613</v>
      </c>
      <c r="P1643">
        <v>74463.670874900679</v>
      </c>
      <c r="Q1643">
        <v>57419.244724675948</v>
      </c>
      <c r="R1643">
        <v>50549.26691961303</v>
      </c>
    </row>
    <row r="1644" spans="1:18" x14ac:dyDescent="0.25">
      <c r="A1644">
        <v>13</v>
      </c>
      <c r="B1644">
        <v>13132</v>
      </c>
      <c r="C1644" t="s">
        <v>10678</v>
      </c>
      <c r="D1644" t="s">
        <v>1915</v>
      </c>
      <c r="E1644">
        <v>1</v>
      </c>
      <c r="F1644" t="s">
        <v>13850</v>
      </c>
      <c r="G1644">
        <v>2</v>
      </c>
      <c r="H1644" t="s">
        <v>13768</v>
      </c>
      <c r="I1644">
        <v>1</v>
      </c>
      <c r="J1644" t="s">
        <v>13799</v>
      </c>
      <c r="K1644" t="s">
        <v>13857</v>
      </c>
      <c r="L1644">
        <v>270107</v>
      </c>
      <c r="M1644" t="s">
        <v>13588</v>
      </c>
      <c r="N1644">
        <v>270107006</v>
      </c>
      <c r="O1644" t="s">
        <v>13613</v>
      </c>
      <c r="P1644">
        <v>0</v>
      </c>
      <c r="Q1644">
        <v>6031.9147401164364</v>
      </c>
      <c r="R1644">
        <v>0</v>
      </c>
    </row>
    <row r="1645" spans="1:18" x14ac:dyDescent="0.25">
      <c r="A1645">
        <v>13</v>
      </c>
      <c r="B1645">
        <v>13132</v>
      </c>
      <c r="C1645" t="s">
        <v>10678</v>
      </c>
      <c r="D1645" t="s">
        <v>1915</v>
      </c>
      <c r="E1645">
        <v>2</v>
      </c>
      <c r="F1645" t="s">
        <v>13854</v>
      </c>
      <c r="G1645">
        <v>1</v>
      </c>
      <c r="H1645" t="s">
        <v>8278</v>
      </c>
      <c r="I1645">
        <v>1</v>
      </c>
      <c r="J1645" t="s">
        <v>13799</v>
      </c>
      <c r="K1645" t="s">
        <v>13851</v>
      </c>
      <c r="L1645">
        <v>270107</v>
      </c>
      <c r="M1645" t="s">
        <v>13588</v>
      </c>
      <c r="N1645">
        <v>270107006</v>
      </c>
      <c r="O1645" t="s">
        <v>13613</v>
      </c>
      <c r="P1645">
        <v>74463.670874900679</v>
      </c>
      <c r="Q1645">
        <v>57419.244724675948</v>
      </c>
      <c r="R1645">
        <v>50549.26691961303</v>
      </c>
    </row>
    <row r="1646" spans="1:18" x14ac:dyDescent="0.25">
      <c r="A1646">
        <v>13</v>
      </c>
      <c r="B1646">
        <v>13132</v>
      </c>
      <c r="C1646" t="s">
        <v>10678</v>
      </c>
      <c r="D1646" t="s">
        <v>1915</v>
      </c>
      <c r="E1646">
        <v>2</v>
      </c>
      <c r="F1646" t="s">
        <v>13854</v>
      </c>
      <c r="G1646">
        <v>1</v>
      </c>
      <c r="H1646" t="s">
        <v>8278</v>
      </c>
      <c r="I1646">
        <v>1</v>
      </c>
      <c r="J1646" t="s">
        <v>13799</v>
      </c>
      <c r="K1646" t="s">
        <v>13852</v>
      </c>
      <c r="L1646">
        <v>270107</v>
      </c>
      <c r="M1646" t="s">
        <v>13588</v>
      </c>
      <c r="N1646">
        <v>270107006</v>
      </c>
      <c r="O1646" t="s">
        <v>13613</v>
      </c>
      <c r="P1646">
        <v>0</v>
      </c>
      <c r="Q1646">
        <v>6031.9147401164364</v>
      </c>
      <c r="R1646">
        <v>0</v>
      </c>
    </row>
    <row r="1647" spans="1:18" x14ac:dyDescent="0.25">
      <c r="A1647">
        <v>13</v>
      </c>
      <c r="B1647">
        <v>13132</v>
      </c>
      <c r="C1647" t="s">
        <v>10678</v>
      </c>
      <c r="D1647" t="s">
        <v>1915</v>
      </c>
      <c r="E1647">
        <v>3</v>
      </c>
      <c r="F1647" t="s">
        <v>13855</v>
      </c>
      <c r="G1647">
        <v>1</v>
      </c>
      <c r="H1647" t="s">
        <v>8278</v>
      </c>
      <c r="I1647">
        <v>1</v>
      </c>
      <c r="J1647" t="s">
        <v>13799</v>
      </c>
      <c r="K1647" t="s">
        <v>13851</v>
      </c>
      <c r="L1647">
        <v>270107</v>
      </c>
      <c r="M1647" t="s">
        <v>13588</v>
      </c>
      <c r="N1647">
        <v>270107006</v>
      </c>
      <c r="O1647" t="s">
        <v>13613</v>
      </c>
      <c r="P1647">
        <v>74463.670874900679</v>
      </c>
      <c r="Q1647">
        <v>63451.159464792385</v>
      </c>
      <c r="R1647">
        <v>50549.26691961303</v>
      </c>
    </row>
    <row r="1648" spans="1:18" x14ac:dyDescent="0.25">
      <c r="A1648">
        <v>13</v>
      </c>
      <c r="B1648">
        <v>13132</v>
      </c>
      <c r="C1648" t="s">
        <v>10678</v>
      </c>
      <c r="D1648" t="s">
        <v>1915</v>
      </c>
      <c r="E1648">
        <v>5</v>
      </c>
      <c r="F1648" t="s">
        <v>13856</v>
      </c>
      <c r="G1648">
        <v>2</v>
      </c>
      <c r="H1648" t="s">
        <v>13768</v>
      </c>
      <c r="I1648">
        <v>3</v>
      </c>
      <c r="J1648" t="s">
        <v>13804</v>
      </c>
      <c r="K1648" t="s">
        <v>13853</v>
      </c>
      <c r="L1648">
        <v>270107</v>
      </c>
      <c r="M1648" t="s">
        <v>13588</v>
      </c>
      <c r="N1648">
        <v>270107005</v>
      </c>
      <c r="O1648" t="s">
        <v>13608</v>
      </c>
      <c r="P1648">
        <v>49642.447249933786</v>
      </c>
      <c r="Q1648">
        <v>52066.310045397833</v>
      </c>
      <c r="R1648">
        <v>50549.26691961303</v>
      </c>
    </row>
    <row r="1649" spans="1:18" x14ac:dyDescent="0.25">
      <c r="A1649">
        <v>13</v>
      </c>
      <c r="B1649">
        <v>13132</v>
      </c>
      <c r="C1649" t="s">
        <v>10678</v>
      </c>
      <c r="D1649" t="s">
        <v>1915</v>
      </c>
      <c r="E1649">
        <v>5</v>
      </c>
      <c r="F1649" t="s">
        <v>13856</v>
      </c>
      <c r="G1649">
        <v>2</v>
      </c>
      <c r="H1649" t="s">
        <v>13768</v>
      </c>
      <c r="I1649">
        <v>3</v>
      </c>
      <c r="J1649" t="s">
        <v>13804</v>
      </c>
      <c r="K1649" t="s">
        <v>13857</v>
      </c>
      <c r="L1649">
        <v>270107</v>
      </c>
      <c r="M1649" t="s">
        <v>13588</v>
      </c>
      <c r="N1649">
        <v>270107005</v>
      </c>
      <c r="O1649" t="s">
        <v>13608</v>
      </c>
      <c r="P1649">
        <v>7206.2328948530057</v>
      </c>
      <c r="Q1649">
        <v>0</v>
      </c>
      <c r="R1649">
        <v>0</v>
      </c>
    </row>
    <row r="1650" spans="1:18" x14ac:dyDescent="0.25">
      <c r="A1650">
        <v>13</v>
      </c>
      <c r="B1650">
        <v>13201</v>
      </c>
      <c r="C1650" t="s">
        <v>10678</v>
      </c>
      <c r="D1650" t="s">
        <v>1918</v>
      </c>
      <c r="E1650">
        <v>1</v>
      </c>
      <c r="F1650" t="s">
        <v>13850</v>
      </c>
      <c r="G1650">
        <v>1</v>
      </c>
      <c r="H1650" t="s">
        <v>8278</v>
      </c>
      <c r="I1650">
        <v>1</v>
      </c>
      <c r="J1650" t="s">
        <v>13799</v>
      </c>
      <c r="K1650" t="s">
        <v>13851</v>
      </c>
      <c r="L1650">
        <v>270107</v>
      </c>
      <c r="M1650" t="s">
        <v>13588</v>
      </c>
      <c r="N1650">
        <v>270107006</v>
      </c>
      <c r="O1650" t="s">
        <v>13613</v>
      </c>
      <c r="P1650">
        <v>48118.770157247774</v>
      </c>
      <c r="Q1650">
        <v>78811.676418504037</v>
      </c>
      <c r="R1650">
        <v>44316.949613016084</v>
      </c>
    </row>
    <row r="1651" spans="1:18" x14ac:dyDescent="0.25">
      <c r="A1651">
        <v>13</v>
      </c>
      <c r="B1651">
        <v>13201</v>
      </c>
      <c r="C1651" t="s">
        <v>10678</v>
      </c>
      <c r="D1651" t="s">
        <v>1918</v>
      </c>
      <c r="E1651">
        <v>1</v>
      </c>
      <c r="F1651" t="s">
        <v>13850</v>
      </c>
      <c r="G1651">
        <v>1</v>
      </c>
      <c r="H1651" t="s">
        <v>8278</v>
      </c>
      <c r="I1651">
        <v>1</v>
      </c>
      <c r="J1651" t="s">
        <v>13799</v>
      </c>
      <c r="K1651" t="s">
        <v>13852</v>
      </c>
      <c r="L1651">
        <v>270107</v>
      </c>
      <c r="M1651" t="s">
        <v>13588</v>
      </c>
      <c r="N1651">
        <v>270107006</v>
      </c>
      <c r="O1651" t="s">
        <v>13613</v>
      </c>
      <c r="P1651">
        <v>9518.8088999452848</v>
      </c>
      <c r="Q1651">
        <v>6153.0384732086168</v>
      </c>
      <c r="R1651">
        <v>693.41199462464374</v>
      </c>
    </row>
    <row r="1652" spans="1:18" x14ac:dyDescent="0.25">
      <c r="A1652">
        <v>13</v>
      </c>
      <c r="B1652">
        <v>13201</v>
      </c>
      <c r="C1652" t="s">
        <v>10678</v>
      </c>
      <c r="D1652" t="s">
        <v>1918</v>
      </c>
      <c r="E1652">
        <v>1</v>
      </c>
      <c r="F1652" t="s">
        <v>13850</v>
      </c>
      <c r="G1652">
        <v>2</v>
      </c>
      <c r="H1652" t="s">
        <v>13768</v>
      </c>
      <c r="I1652">
        <v>1</v>
      </c>
      <c r="J1652" t="s">
        <v>13799</v>
      </c>
      <c r="K1652" t="s">
        <v>13853</v>
      </c>
      <c r="L1652">
        <v>270107</v>
      </c>
      <c r="M1652" t="s">
        <v>13588</v>
      </c>
      <c r="N1652">
        <v>270107006</v>
      </c>
      <c r="O1652" t="s">
        <v>13613</v>
      </c>
      <c r="P1652">
        <v>46576.878765943133</v>
      </c>
      <c r="Q1652">
        <v>65812.890819576089</v>
      </c>
      <c r="R1652">
        <v>31596.998554908852</v>
      </c>
    </row>
    <row r="1653" spans="1:18" x14ac:dyDescent="0.25">
      <c r="A1653">
        <v>13</v>
      </c>
      <c r="B1653">
        <v>13201</v>
      </c>
      <c r="C1653" t="s">
        <v>10678</v>
      </c>
      <c r="D1653" t="s">
        <v>1918</v>
      </c>
      <c r="E1653">
        <v>1</v>
      </c>
      <c r="F1653" t="s">
        <v>13850</v>
      </c>
      <c r="G1653">
        <v>2</v>
      </c>
      <c r="H1653" t="s">
        <v>13768</v>
      </c>
      <c r="I1653">
        <v>1</v>
      </c>
      <c r="J1653" t="s">
        <v>13799</v>
      </c>
      <c r="K1653" t="s">
        <v>13857</v>
      </c>
      <c r="L1653">
        <v>270107</v>
      </c>
      <c r="M1653" t="s">
        <v>13588</v>
      </c>
      <c r="N1653">
        <v>270107006</v>
      </c>
      <c r="O1653" t="s">
        <v>13613</v>
      </c>
      <c r="P1653">
        <v>11060.700291249928</v>
      </c>
      <c r="Q1653">
        <v>19151.824072136602</v>
      </c>
      <c r="R1653">
        <v>13413.363052731844</v>
      </c>
    </row>
    <row r="1654" spans="1:18" x14ac:dyDescent="0.25">
      <c r="A1654">
        <v>13</v>
      </c>
      <c r="B1654">
        <v>13201</v>
      </c>
      <c r="C1654" t="s">
        <v>10678</v>
      </c>
      <c r="D1654" t="s">
        <v>1918</v>
      </c>
      <c r="E1654">
        <v>2</v>
      </c>
      <c r="F1654" t="s">
        <v>13854</v>
      </c>
      <c r="G1654">
        <v>1</v>
      </c>
      <c r="H1654" t="s">
        <v>8278</v>
      </c>
      <c r="I1654">
        <v>1</v>
      </c>
      <c r="J1654" t="s">
        <v>13799</v>
      </c>
      <c r="K1654" t="s">
        <v>13851</v>
      </c>
      <c r="L1654">
        <v>270107</v>
      </c>
      <c r="M1654" t="s">
        <v>13588</v>
      </c>
      <c r="N1654">
        <v>270107006</v>
      </c>
      <c r="O1654" t="s">
        <v>13613</v>
      </c>
      <c r="P1654">
        <v>52140.873885722634</v>
      </c>
      <c r="Q1654">
        <v>82064.941481332688</v>
      </c>
      <c r="R1654">
        <v>45010.36160764072</v>
      </c>
    </row>
    <row r="1655" spans="1:18" x14ac:dyDescent="0.25">
      <c r="A1655">
        <v>13</v>
      </c>
      <c r="B1655">
        <v>13201</v>
      </c>
      <c r="C1655" t="s">
        <v>10678</v>
      </c>
      <c r="D1655" t="s">
        <v>1918</v>
      </c>
      <c r="E1655">
        <v>2</v>
      </c>
      <c r="F1655" t="s">
        <v>13854</v>
      </c>
      <c r="G1655">
        <v>1</v>
      </c>
      <c r="H1655" t="s">
        <v>8278</v>
      </c>
      <c r="I1655">
        <v>1</v>
      </c>
      <c r="J1655" t="s">
        <v>13799</v>
      </c>
      <c r="K1655" t="s">
        <v>13852</v>
      </c>
      <c r="L1655">
        <v>270107</v>
      </c>
      <c r="M1655" t="s">
        <v>13588</v>
      </c>
      <c r="N1655">
        <v>270107006</v>
      </c>
      <c r="O1655" t="s">
        <v>13613</v>
      </c>
      <c r="P1655">
        <v>5496.7051714704212</v>
      </c>
      <c r="Q1655">
        <v>2899.7734103799839</v>
      </c>
      <c r="R1655">
        <v>0</v>
      </c>
    </row>
    <row r="1656" spans="1:18" x14ac:dyDescent="0.25">
      <c r="A1656">
        <v>13</v>
      </c>
      <c r="B1656">
        <v>13201</v>
      </c>
      <c r="C1656" t="s">
        <v>10678</v>
      </c>
      <c r="D1656" t="s">
        <v>1918</v>
      </c>
      <c r="E1656">
        <v>3</v>
      </c>
      <c r="F1656" t="s">
        <v>13855</v>
      </c>
      <c r="G1656">
        <v>1</v>
      </c>
      <c r="H1656" t="s">
        <v>8278</v>
      </c>
      <c r="I1656">
        <v>1</v>
      </c>
      <c r="J1656" t="s">
        <v>13799</v>
      </c>
      <c r="K1656" t="s">
        <v>13851</v>
      </c>
      <c r="L1656">
        <v>270107</v>
      </c>
      <c r="M1656" t="s">
        <v>13588</v>
      </c>
      <c r="N1656">
        <v>270107006</v>
      </c>
      <c r="O1656" t="s">
        <v>13613</v>
      </c>
      <c r="P1656">
        <v>51470.353340198264</v>
      </c>
      <c r="Q1656">
        <v>79711.90138747968</v>
      </c>
      <c r="R1656">
        <v>44316.949613016084</v>
      </c>
    </row>
    <row r="1657" spans="1:18" x14ac:dyDescent="0.25">
      <c r="A1657">
        <v>13</v>
      </c>
      <c r="B1657">
        <v>13201</v>
      </c>
      <c r="C1657" t="s">
        <v>10678</v>
      </c>
      <c r="D1657" t="s">
        <v>1918</v>
      </c>
      <c r="E1657">
        <v>3</v>
      </c>
      <c r="F1657" t="s">
        <v>13855</v>
      </c>
      <c r="G1657">
        <v>1</v>
      </c>
      <c r="H1657" t="s">
        <v>8278</v>
      </c>
      <c r="I1657">
        <v>1</v>
      </c>
      <c r="J1657" t="s">
        <v>13799</v>
      </c>
      <c r="K1657" t="s">
        <v>13852</v>
      </c>
      <c r="L1657">
        <v>270107</v>
      </c>
      <c r="M1657" t="s">
        <v>13588</v>
      </c>
      <c r="N1657">
        <v>270107006</v>
      </c>
      <c r="O1657" t="s">
        <v>13613</v>
      </c>
      <c r="P1657">
        <v>6167.2257169947898</v>
      </c>
      <c r="Q1657">
        <v>5252.8135042329841</v>
      </c>
      <c r="R1657">
        <v>693.41199462464374</v>
      </c>
    </row>
    <row r="1658" spans="1:18" x14ac:dyDescent="0.25">
      <c r="A1658">
        <v>13</v>
      </c>
      <c r="B1658">
        <v>13201</v>
      </c>
      <c r="C1658" t="s">
        <v>10678</v>
      </c>
      <c r="D1658" t="s">
        <v>1918</v>
      </c>
      <c r="E1658">
        <v>5</v>
      </c>
      <c r="F1658" t="s">
        <v>13856</v>
      </c>
      <c r="G1658">
        <v>2</v>
      </c>
      <c r="H1658" t="s">
        <v>13768</v>
      </c>
      <c r="I1658">
        <v>3</v>
      </c>
      <c r="J1658" t="s">
        <v>13804</v>
      </c>
      <c r="K1658" t="s">
        <v>13853</v>
      </c>
      <c r="L1658">
        <v>270107</v>
      </c>
      <c r="M1658" t="s">
        <v>13588</v>
      </c>
      <c r="N1658">
        <v>270107005</v>
      </c>
      <c r="O1658" t="s">
        <v>13608</v>
      </c>
      <c r="P1658">
        <v>45929.467899636024</v>
      </c>
      <c r="Q1658">
        <v>54315.756160874334</v>
      </c>
      <c r="R1658">
        <v>36072.301060878402</v>
      </c>
    </row>
    <row r="1659" spans="1:18" x14ac:dyDescent="0.25">
      <c r="A1659">
        <v>13</v>
      </c>
      <c r="B1659">
        <v>13201</v>
      </c>
      <c r="C1659" t="s">
        <v>10678</v>
      </c>
      <c r="D1659" t="s">
        <v>1918</v>
      </c>
      <c r="E1659">
        <v>5</v>
      </c>
      <c r="F1659" t="s">
        <v>13856</v>
      </c>
      <c r="G1659">
        <v>2</v>
      </c>
      <c r="H1659" t="s">
        <v>13768</v>
      </c>
      <c r="I1659">
        <v>3</v>
      </c>
      <c r="J1659" t="s">
        <v>13804</v>
      </c>
      <c r="K1659" t="s">
        <v>13857</v>
      </c>
      <c r="L1659">
        <v>270107</v>
      </c>
      <c r="M1659" t="s">
        <v>13588</v>
      </c>
      <c r="N1659">
        <v>270107005</v>
      </c>
      <c r="O1659" t="s">
        <v>13608</v>
      </c>
      <c r="P1659">
        <v>357.52033141998783</v>
      </c>
      <c r="Q1659">
        <v>5444.9946119393198</v>
      </c>
      <c r="R1659">
        <v>8938.0605467623009</v>
      </c>
    </row>
    <row r="1660" spans="1:18" x14ac:dyDescent="0.25">
      <c r="A1660">
        <v>13</v>
      </c>
      <c r="B1660">
        <v>13202</v>
      </c>
      <c r="C1660" t="s">
        <v>10678</v>
      </c>
      <c r="D1660" t="s">
        <v>1921</v>
      </c>
      <c r="E1660">
        <v>1</v>
      </c>
      <c r="F1660" t="s">
        <v>13850</v>
      </c>
      <c r="G1660">
        <v>1</v>
      </c>
      <c r="H1660" t="s">
        <v>8278</v>
      </c>
      <c r="I1660">
        <v>1</v>
      </c>
      <c r="J1660" t="s">
        <v>13799</v>
      </c>
      <c r="K1660" t="s">
        <v>13851</v>
      </c>
      <c r="L1660">
        <v>270107</v>
      </c>
      <c r="M1660" t="s">
        <v>13588</v>
      </c>
      <c r="N1660">
        <v>270107006</v>
      </c>
      <c r="O1660" t="s">
        <v>13613</v>
      </c>
      <c r="P1660">
        <v>0</v>
      </c>
      <c r="Q1660">
        <v>0</v>
      </c>
      <c r="R1660">
        <v>148283.51015830683</v>
      </c>
    </row>
    <row r="1661" spans="1:18" x14ac:dyDescent="0.25">
      <c r="A1661">
        <v>13</v>
      </c>
      <c r="B1661">
        <v>13202</v>
      </c>
      <c r="C1661" t="s">
        <v>10678</v>
      </c>
      <c r="D1661" t="s">
        <v>1921</v>
      </c>
      <c r="E1661">
        <v>1</v>
      </c>
      <c r="F1661" t="s">
        <v>13850</v>
      </c>
      <c r="G1661">
        <v>1</v>
      </c>
      <c r="H1661" t="s">
        <v>8278</v>
      </c>
      <c r="I1661">
        <v>1</v>
      </c>
      <c r="J1661" t="s">
        <v>13799</v>
      </c>
      <c r="K1661" t="s">
        <v>13852</v>
      </c>
      <c r="L1661">
        <v>270107</v>
      </c>
      <c r="M1661" t="s">
        <v>13588</v>
      </c>
      <c r="N1661">
        <v>270107006</v>
      </c>
      <c r="O1661" t="s">
        <v>13613</v>
      </c>
      <c r="P1661">
        <v>0</v>
      </c>
      <c r="Q1661">
        <v>0</v>
      </c>
      <c r="R1661">
        <v>24549.496534588729</v>
      </c>
    </row>
    <row r="1662" spans="1:18" x14ac:dyDescent="0.25">
      <c r="A1662">
        <v>13</v>
      </c>
      <c r="B1662">
        <v>13202</v>
      </c>
      <c r="C1662" t="s">
        <v>10678</v>
      </c>
      <c r="D1662" t="s">
        <v>1921</v>
      </c>
      <c r="E1662">
        <v>1</v>
      </c>
      <c r="F1662" t="s">
        <v>13850</v>
      </c>
      <c r="G1662">
        <v>2</v>
      </c>
      <c r="H1662" t="s">
        <v>13768</v>
      </c>
      <c r="I1662">
        <v>1</v>
      </c>
      <c r="J1662" t="s">
        <v>13799</v>
      </c>
      <c r="K1662" t="s">
        <v>13853</v>
      </c>
      <c r="L1662">
        <v>270107</v>
      </c>
      <c r="M1662" t="s">
        <v>13588</v>
      </c>
      <c r="N1662">
        <v>270107006</v>
      </c>
      <c r="O1662" t="s">
        <v>13613</v>
      </c>
      <c r="P1662">
        <v>0</v>
      </c>
      <c r="Q1662">
        <v>0</v>
      </c>
      <c r="R1662">
        <v>129830.06051638648</v>
      </c>
    </row>
    <row r="1663" spans="1:18" x14ac:dyDescent="0.25">
      <c r="A1663">
        <v>13</v>
      </c>
      <c r="B1663">
        <v>13202</v>
      </c>
      <c r="C1663" t="s">
        <v>10678</v>
      </c>
      <c r="D1663" t="s">
        <v>1921</v>
      </c>
      <c r="E1663">
        <v>1</v>
      </c>
      <c r="F1663" t="s">
        <v>13850</v>
      </c>
      <c r="G1663">
        <v>2</v>
      </c>
      <c r="H1663" t="s">
        <v>13768</v>
      </c>
      <c r="I1663">
        <v>1</v>
      </c>
      <c r="J1663" t="s">
        <v>13799</v>
      </c>
      <c r="K1663" t="s">
        <v>13857</v>
      </c>
      <c r="L1663">
        <v>270107</v>
      </c>
      <c r="M1663" t="s">
        <v>13588</v>
      </c>
      <c r="N1663">
        <v>270107006</v>
      </c>
      <c r="O1663" t="s">
        <v>13613</v>
      </c>
      <c r="P1663">
        <v>0</v>
      </c>
      <c r="Q1663">
        <v>0</v>
      </c>
      <c r="R1663">
        <v>43002.946176509045</v>
      </c>
    </row>
    <row r="1664" spans="1:18" x14ac:dyDescent="0.25">
      <c r="A1664">
        <v>13</v>
      </c>
      <c r="B1664">
        <v>13202</v>
      </c>
      <c r="C1664" t="s">
        <v>10678</v>
      </c>
      <c r="D1664" t="s">
        <v>1921</v>
      </c>
      <c r="E1664">
        <v>2</v>
      </c>
      <c r="F1664" t="s">
        <v>13854</v>
      </c>
      <c r="G1664">
        <v>1</v>
      </c>
      <c r="H1664" t="s">
        <v>8278</v>
      </c>
      <c r="I1664">
        <v>1</v>
      </c>
      <c r="J1664" t="s">
        <v>13799</v>
      </c>
      <c r="K1664" t="s">
        <v>13851</v>
      </c>
      <c r="L1664">
        <v>270107</v>
      </c>
      <c r="M1664" t="s">
        <v>13588</v>
      </c>
      <c r="N1664">
        <v>270107006</v>
      </c>
      <c r="O1664" t="s">
        <v>13613</v>
      </c>
      <c r="P1664">
        <v>0</v>
      </c>
      <c r="Q1664">
        <v>0</v>
      </c>
      <c r="R1664">
        <v>148283.51015830683</v>
      </c>
    </row>
    <row r="1665" spans="1:18" x14ac:dyDescent="0.25">
      <c r="A1665">
        <v>13</v>
      </c>
      <c r="B1665">
        <v>13202</v>
      </c>
      <c r="C1665" t="s">
        <v>10678</v>
      </c>
      <c r="D1665" t="s">
        <v>1921</v>
      </c>
      <c r="E1665">
        <v>2</v>
      </c>
      <c r="F1665" t="s">
        <v>13854</v>
      </c>
      <c r="G1665">
        <v>1</v>
      </c>
      <c r="H1665" t="s">
        <v>8278</v>
      </c>
      <c r="I1665">
        <v>1</v>
      </c>
      <c r="J1665" t="s">
        <v>13799</v>
      </c>
      <c r="K1665" t="s">
        <v>13852</v>
      </c>
      <c r="L1665">
        <v>270107</v>
      </c>
      <c r="M1665" t="s">
        <v>13588</v>
      </c>
      <c r="N1665">
        <v>270107006</v>
      </c>
      <c r="O1665" t="s">
        <v>13613</v>
      </c>
      <c r="P1665">
        <v>0</v>
      </c>
      <c r="Q1665">
        <v>0</v>
      </c>
      <c r="R1665">
        <v>24549.496534588729</v>
      </c>
    </row>
    <row r="1666" spans="1:18" x14ac:dyDescent="0.25">
      <c r="A1666">
        <v>13</v>
      </c>
      <c r="B1666">
        <v>13202</v>
      </c>
      <c r="C1666" t="s">
        <v>10678</v>
      </c>
      <c r="D1666" t="s">
        <v>1921</v>
      </c>
      <c r="E1666">
        <v>3</v>
      </c>
      <c r="F1666" t="s">
        <v>13855</v>
      </c>
      <c r="G1666">
        <v>1</v>
      </c>
      <c r="H1666" t="s">
        <v>8278</v>
      </c>
      <c r="I1666">
        <v>1</v>
      </c>
      <c r="J1666" t="s">
        <v>13799</v>
      </c>
      <c r="K1666" t="s">
        <v>13851</v>
      </c>
      <c r="L1666">
        <v>270107</v>
      </c>
      <c r="M1666" t="s">
        <v>13588</v>
      </c>
      <c r="N1666">
        <v>270107006</v>
      </c>
      <c r="O1666" t="s">
        <v>13613</v>
      </c>
      <c r="P1666">
        <v>0</v>
      </c>
      <c r="Q1666">
        <v>0</v>
      </c>
      <c r="R1666">
        <v>172833.00669289555</v>
      </c>
    </row>
    <row r="1667" spans="1:18" x14ac:dyDescent="0.25">
      <c r="A1667">
        <v>13</v>
      </c>
      <c r="B1667">
        <v>13202</v>
      </c>
      <c r="C1667" t="s">
        <v>10678</v>
      </c>
      <c r="D1667" t="s">
        <v>1921</v>
      </c>
      <c r="E1667">
        <v>5</v>
      </c>
      <c r="F1667" t="s">
        <v>13856</v>
      </c>
      <c r="G1667">
        <v>2</v>
      </c>
      <c r="H1667" t="s">
        <v>13768</v>
      </c>
      <c r="I1667">
        <v>3</v>
      </c>
      <c r="J1667" t="s">
        <v>13804</v>
      </c>
      <c r="K1667" t="s">
        <v>13853</v>
      </c>
      <c r="L1667">
        <v>270107</v>
      </c>
      <c r="M1667" t="s">
        <v>13588</v>
      </c>
      <c r="N1667">
        <v>270107005</v>
      </c>
      <c r="O1667" t="s">
        <v>13608</v>
      </c>
      <c r="P1667">
        <v>0</v>
      </c>
      <c r="Q1667">
        <v>0</v>
      </c>
      <c r="R1667">
        <v>172833.00669289555</v>
      </c>
    </row>
    <row r="1668" spans="1:18" x14ac:dyDescent="0.25">
      <c r="A1668">
        <v>13</v>
      </c>
      <c r="B1668">
        <v>13203</v>
      </c>
      <c r="C1668" t="s">
        <v>10678</v>
      </c>
      <c r="D1668" t="s">
        <v>1924</v>
      </c>
      <c r="E1668">
        <v>1</v>
      </c>
      <c r="F1668" t="s">
        <v>13850</v>
      </c>
      <c r="G1668">
        <v>1</v>
      </c>
      <c r="H1668" t="s">
        <v>8278</v>
      </c>
      <c r="I1668">
        <v>1</v>
      </c>
      <c r="J1668" t="s">
        <v>13799</v>
      </c>
      <c r="K1668" t="s">
        <v>13851</v>
      </c>
      <c r="L1668">
        <v>270107</v>
      </c>
      <c r="M1668" t="s">
        <v>13588</v>
      </c>
      <c r="N1668">
        <v>270107006</v>
      </c>
      <c r="O1668" t="s">
        <v>13613</v>
      </c>
      <c r="P1668">
        <v>0</v>
      </c>
      <c r="Q1668">
        <v>148441.98618275052</v>
      </c>
      <c r="R1668">
        <v>98563.769280656546</v>
      </c>
    </row>
    <row r="1669" spans="1:18" x14ac:dyDescent="0.25">
      <c r="A1669">
        <v>13</v>
      </c>
      <c r="B1669">
        <v>13203</v>
      </c>
      <c r="C1669" t="s">
        <v>10678</v>
      </c>
      <c r="D1669" t="s">
        <v>1924</v>
      </c>
      <c r="E1669">
        <v>1</v>
      </c>
      <c r="F1669" t="s">
        <v>13850</v>
      </c>
      <c r="G1669">
        <v>2</v>
      </c>
      <c r="H1669" t="s">
        <v>13768</v>
      </c>
      <c r="I1669">
        <v>1</v>
      </c>
      <c r="J1669" t="s">
        <v>13799</v>
      </c>
      <c r="K1669" t="s">
        <v>13853</v>
      </c>
      <c r="L1669">
        <v>270107</v>
      </c>
      <c r="M1669" t="s">
        <v>13588</v>
      </c>
      <c r="N1669">
        <v>270107006</v>
      </c>
      <c r="O1669" t="s">
        <v>13613</v>
      </c>
      <c r="P1669">
        <v>0</v>
      </c>
      <c r="Q1669">
        <v>148441.98618275052</v>
      </c>
      <c r="R1669">
        <v>84138.970243725926</v>
      </c>
    </row>
    <row r="1670" spans="1:18" x14ac:dyDescent="0.25">
      <c r="A1670">
        <v>13</v>
      </c>
      <c r="B1670">
        <v>13203</v>
      </c>
      <c r="C1670" t="s">
        <v>10678</v>
      </c>
      <c r="D1670" t="s">
        <v>1924</v>
      </c>
      <c r="E1670">
        <v>1</v>
      </c>
      <c r="F1670" t="s">
        <v>13850</v>
      </c>
      <c r="G1670">
        <v>2</v>
      </c>
      <c r="H1670" t="s">
        <v>13768</v>
      </c>
      <c r="I1670">
        <v>1</v>
      </c>
      <c r="J1670" t="s">
        <v>13799</v>
      </c>
      <c r="K1670" t="s">
        <v>13857</v>
      </c>
      <c r="L1670">
        <v>270107</v>
      </c>
      <c r="M1670" t="s">
        <v>13588</v>
      </c>
      <c r="N1670">
        <v>270107006</v>
      </c>
      <c r="O1670" t="s">
        <v>13613</v>
      </c>
      <c r="P1670">
        <v>0</v>
      </c>
      <c r="Q1670">
        <v>0</v>
      </c>
      <c r="R1670">
        <v>14424.799036930608</v>
      </c>
    </row>
    <row r="1671" spans="1:18" x14ac:dyDescent="0.25">
      <c r="A1671">
        <v>13</v>
      </c>
      <c r="B1671">
        <v>13203</v>
      </c>
      <c r="C1671" t="s">
        <v>10678</v>
      </c>
      <c r="D1671" t="s">
        <v>1924</v>
      </c>
      <c r="E1671">
        <v>2</v>
      </c>
      <c r="F1671" t="s">
        <v>13854</v>
      </c>
      <c r="G1671">
        <v>1</v>
      </c>
      <c r="H1671" t="s">
        <v>8278</v>
      </c>
      <c r="I1671">
        <v>1</v>
      </c>
      <c r="J1671" t="s">
        <v>13799</v>
      </c>
      <c r="K1671" t="s">
        <v>13851</v>
      </c>
      <c r="L1671">
        <v>270107</v>
      </c>
      <c r="M1671" t="s">
        <v>13588</v>
      </c>
      <c r="N1671">
        <v>270107006</v>
      </c>
      <c r="O1671" t="s">
        <v>13613</v>
      </c>
      <c r="P1671">
        <v>0</v>
      </c>
      <c r="Q1671">
        <v>148441.98618275052</v>
      </c>
      <c r="R1671">
        <v>98563.769280656546</v>
      </c>
    </row>
    <row r="1672" spans="1:18" x14ac:dyDescent="0.25">
      <c r="A1672">
        <v>13</v>
      </c>
      <c r="B1672">
        <v>13203</v>
      </c>
      <c r="C1672" t="s">
        <v>10678</v>
      </c>
      <c r="D1672" t="s">
        <v>1924</v>
      </c>
      <c r="E1672">
        <v>3</v>
      </c>
      <c r="F1672" t="s">
        <v>13855</v>
      </c>
      <c r="G1672">
        <v>1</v>
      </c>
      <c r="H1672" t="s">
        <v>8278</v>
      </c>
      <c r="I1672">
        <v>1</v>
      </c>
      <c r="J1672" t="s">
        <v>13799</v>
      </c>
      <c r="K1672" t="s">
        <v>13851</v>
      </c>
      <c r="L1672">
        <v>270107</v>
      </c>
      <c r="M1672" t="s">
        <v>13588</v>
      </c>
      <c r="N1672">
        <v>270107006</v>
      </c>
      <c r="O1672" t="s">
        <v>13613</v>
      </c>
      <c r="P1672">
        <v>0</v>
      </c>
      <c r="Q1672">
        <v>148441.98618275052</v>
      </c>
      <c r="R1672">
        <v>98563.769280656546</v>
      </c>
    </row>
    <row r="1673" spans="1:18" x14ac:dyDescent="0.25">
      <c r="A1673">
        <v>13</v>
      </c>
      <c r="B1673">
        <v>13203</v>
      </c>
      <c r="C1673" t="s">
        <v>10678</v>
      </c>
      <c r="D1673" t="s">
        <v>1924</v>
      </c>
      <c r="E1673">
        <v>5</v>
      </c>
      <c r="F1673" t="s">
        <v>13856</v>
      </c>
      <c r="G1673">
        <v>2</v>
      </c>
      <c r="H1673" t="s">
        <v>13768</v>
      </c>
      <c r="I1673">
        <v>3</v>
      </c>
      <c r="J1673" t="s">
        <v>13804</v>
      </c>
      <c r="K1673" t="s">
        <v>13853</v>
      </c>
      <c r="L1673">
        <v>270107</v>
      </c>
      <c r="M1673" t="s">
        <v>13588</v>
      </c>
      <c r="N1673">
        <v>270107005</v>
      </c>
      <c r="O1673" t="s">
        <v>13608</v>
      </c>
      <c r="P1673">
        <v>0</v>
      </c>
      <c r="Q1673">
        <v>72487.768909132414</v>
      </c>
      <c r="R1673">
        <v>98563.769280656546</v>
      </c>
    </row>
    <row r="1674" spans="1:18" x14ac:dyDescent="0.25">
      <c r="A1674">
        <v>13</v>
      </c>
      <c r="B1674">
        <v>13301</v>
      </c>
      <c r="C1674" t="s">
        <v>10678</v>
      </c>
      <c r="D1674" t="s">
        <v>1927</v>
      </c>
      <c r="E1674">
        <v>1</v>
      </c>
      <c r="F1674" t="s">
        <v>13850</v>
      </c>
      <c r="G1674">
        <v>1</v>
      </c>
      <c r="H1674" t="s">
        <v>8278</v>
      </c>
      <c r="I1674">
        <v>1</v>
      </c>
      <c r="J1674" t="s">
        <v>13799</v>
      </c>
      <c r="K1674" t="s">
        <v>13851</v>
      </c>
      <c r="L1674">
        <v>270107</v>
      </c>
      <c r="M1674" t="s">
        <v>13588</v>
      </c>
      <c r="N1674">
        <v>270107006</v>
      </c>
      <c r="O1674" t="s">
        <v>13613</v>
      </c>
      <c r="P1674">
        <v>31098.255079605169</v>
      </c>
      <c r="Q1674">
        <v>50236.00410078084</v>
      </c>
      <c r="R1674">
        <v>72032.901397435271</v>
      </c>
    </row>
    <row r="1675" spans="1:18" x14ac:dyDescent="0.25">
      <c r="A1675">
        <v>13</v>
      </c>
      <c r="B1675">
        <v>13301</v>
      </c>
      <c r="C1675" t="s">
        <v>10678</v>
      </c>
      <c r="D1675" t="s">
        <v>1927</v>
      </c>
      <c r="E1675">
        <v>1</v>
      </c>
      <c r="F1675" t="s">
        <v>13850</v>
      </c>
      <c r="G1675">
        <v>1</v>
      </c>
      <c r="H1675" t="s">
        <v>8278</v>
      </c>
      <c r="I1675">
        <v>1</v>
      </c>
      <c r="J1675" t="s">
        <v>13799</v>
      </c>
      <c r="K1675" t="s">
        <v>13852</v>
      </c>
      <c r="L1675">
        <v>270107</v>
      </c>
      <c r="M1675" t="s">
        <v>13588</v>
      </c>
      <c r="N1675">
        <v>270107006</v>
      </c>
      <c r="O1675" t="s">
        <v>13613</v>
      </c>
      <c r="P1675">
        <v>0</v>
      </c>
      <c r="Q1675">
        <v>0</v>
      </c>
      <c r="R1675">
        <v>1485.3559957093175</v>
      </c>
    </row>
    <row r="1676" spans="1:18" x14ac:dyDescent="0.25">
      <c r="A1676">
        <v>13</v>
      </c>
      <c r="B1676">
        <v>13301</v>
      </c>
      <c r="C1676" t="s">
        <v>10678</v>
      </c>
      <c r="D1676" t="s">
        <v>1927</v>
      </c>
      <c r="E1676">
        <v>1</v>
      </c>
      <c r="F1676" t="s">
        <v>13850</v>
      </c>
      <c r="G1676">
        <v>2</v>
      </c>
      <c r="H1676" t="s">
        <v>13768</v>
      </c>
      <c r="I1676">
        <v>1</v>
      </c>
      <c r="J1676" t="s">
        <v>13799</v>
      </c>
      <c r="K1676" t="s">
        <v>13853</v>
      </c>
      <c r="L1676">
        <v>270107</v>
      </c>
      <c r="M1676" t="s">
        <v>13588</v>
      </c>
      <c r="N1676">
        <v>270107006</v>
      </c>
      <c r="O1676" t="s">
        <v>13613</v>
      </c>
      <c r="P1676">
        <v>31098.255079605169</v>
      </c>
      <c r="Q1676">
        <v>38867.846478466949</v>
      </c>
      <c r="R1676">
        <v>65825.811679860941</v>
      </c>
    </row>
    <row r="1677" spans="1:18" x14ac:dyDescent="0.25">
      <c r="A1677">
        <v>13</v>
      </c>
      <c r="B1677">
        <v>13301</v>
      </c>
      <c r="C1677" t="s">
        <v>10678</v>
      </c>
      <c r="D1677" t="s">
        <v>1927</v>
      </c>
      <c r="E1677">
        <v>1</v>
      </c>
      <c r="F1677" t="s">
        <v>13850</v>
      </c>
      <c r="G1677">
        <v>2</v>
      </c>
      <c r="H1677" t="s">
        <v>13768</v>
      </c>
      <c r="I1677">
        <v>1</v>
      </c>
      <c r="J1677" t="s">
        <v>13799</v>
      </c>
      <c r="K1677" t="s">
        <v>13857</v>
      </c>
      <c r="L1677">
        <v>270107</v>
      </c>
      <c r="M1677" t="s">
        <v>13588</v>
      </c>
      <c r="N1677">
        <v>270107006</v>
      </c>
      <c r="O1677" t="s">
        <v>13613</v>
      </c>
      <c r="P1677">
        <v>0</v>
      </c>
      <c r="Q1677">
        <v>11368.157622313875</v>
      </c>
      <c r="R1677">
        <v>7692.4457132836687</v>
      </c>
    </row>
    <row r="1678" spans="1:18" x14ac:dyDescent="0.25">
      <c r="A1678">
        <v>13</v>
      </c>
      <c r="B1678">
        <v>13301</v>
      </c>
      <c r="C1678" t="s">
        <v>10678</v>
      </c>
      <c r="D1678" t="s">
        <v>1927</v>
      </c>
      <c r="E1678">
        <v>2</v>
      </c>
      <c r="F1678" t="s">
        <v>13854</v>
      </c>
      <c r="G1678">
        <v>1</v>
      </c>
      <c r="H1678" t="s">
        <v>8278</v>
      </c>
      <c r="I1678">
        <v>1</v>
      </c>
      <c r="J1678" t="s">
        <v>13799</v>
      </c>
      <c r="K1678" t="s">
        <v>13851</v>
      </c>
      <c r="L1678">
        <v>270107</v>
      </c>
      <c r="M1678" t="s">
        <v>13588</v>
      </c>
      <c r="N1678">
        <v>270107006</v>
      </c>
      <c r="O1678" t="s">
        <v>13613</v>
      </c>
      <c r="P1678">
        <v>31098.255079605169</v>
      </c>
      <c r="Q1678">
        <v>50236.00410078084</v>
      </c>
      <c r="R1678">
        <v>73518.257393144595</v>
      </c>
    </row>
    <row r="1679" spans="1:18" x14ac:dyDescent="0.25">
      <c r="A1679">
        <v>13</v>
      </c>
      <c r="B1679">
        <v>13301</v>
      </c>
      <c r="C1679" t="s">
        <v>10678</v>
      </c>
      <c r="D1679" t="s">
        <v>1927</v>
      </c>
      <c r="E1679">
        <v>3</v>
      </c>
      <c r="F1679" t="s">
        <v>13855</v>
      </c>
      <c r="G1679">
        <v>1</v>
      </c>
      <c r="H1679" t="s">
        <v>8278</v>
      </c>
      <c r="I1679">
        <v>1</v>
      </c>
      <c r="J1679" t="s">
        <v>13799</v>
      </c>
      <c r="K1679" t="s">
        <v>13851</v>
      </c>
      <c r="L1679">
        <v>270107</v>
      </c>
      <c r="M1679" t="s">
        <v>13588</v>
      </c>
      <c r="N1679">
        <v>270107006</v>
      </c>
      <c r="O1679" t="s">
        <v>13613</v>
      </c>
      <c r="P1679">
        <v>31098.255079605169</v>
      </c>
      <c r="Q1679">
        <v>50236.00410078084</v>
      </c>
      <c r="R1679">
        <v>72032.901397435271</v>
      </c>
    </row>
    <row r="1680" spans="1:18" x14ac:dyDescent="0.25">
      <c r="A1680">
        <v>13</v>
      </c>
      <c r="B1680">
        <v>13301</v>
      </c>
      <c r="C1680" t="s">
        <v>10678</v>
      </c>
      <c r="D1680" t="s">
        <v>1927</v>
      </c>
      <c r="E1680">
        <v>3</v>
      </c>
      <c r="F1680" t="s">
        <v>13855</v>
      </c>
      <c r="G1680">
        <v>1</v>
      </c>
      <c r="H1680" t="s">
        <v>8278</v>
      </c>
      <c r="I1680">
        <v>1</v>
      </c>
      <c r="J1680" t="s">
        <v>13799</v>
      </c>
      <c r="K1680" t="s">
        <v>13852</v>
      </c>
      <c r="L1680">
        <v>270107</v>
      </c>
      <c r="M1680" t="s">
        <v>13588</v>
      </c>
      <c r="N1680">
        <v>270107006</v>
      </c>
      <c r="O1680" t="s">
        <v>13613</v>
      </c>
      <c r="P1680">
        <v>0</v>
      </c>
      <c r="Q1680">
        <v>0</v>
      </c>
      <c r="R1680">
        <v>1485.3559957093175</v>
      </c>
    </row>
    <row r="1681" spans="1:18" x14ac:dyDescent="0.25">
      <c r="A1681">
        <v>13</v>
      </c>
      <c r="B1681">
        <v>13301</v>
      </c>
      <c r="C1681" t="s">
        <v>10678</v>
      </c>
      <c r="D1681" t="s">
        <v>1927</v>
      </c>
      <c r="E1681">
        <v>5</v>
      </c>
      <c r="F1681" t="s">
        <v>13856</v>
      </c>
      <c r="G1681">
        <v>2</v>
      </c>
      <c r="H1681" t="s">
        <v>13768</v>
      </c>
      <c r="I1681">
        <v>3</v>
      </c>
      <c r="J1681" t="s">
        <v>13804</v>
      </c>
      <c r="K1681" t="s">
        <v>13853</v>
      </c>
      <c r="L1681">
        <v>270107</v>
      </c>
      <c r="M1681" t="s">
        <v>13588</v>
      </c>
      <c r="N1681">
        <v>270107005</v>
      </c>
      <c r="O1681" t="s">
        <v>13608</v>
      </c>
      <c r="P1681">
        <v>18983.611158758129</v>
      </c>
      <c r="Q1681">
        <v>23936.577471679018</v>
      </c>
      <c r="R1681">
        <v>72032.901397435271</v>
      </c>
    </row>
    <row r="1682" spans="1:18" x14ac:dyDescent="0.25">
      <c r="A1682">
        <v>13</v>
      </c>
      <c r="B1682">
        <v>13301</v>
      </c>
      <c r="C1682" t="s">
        <v>10678</v>
      </c>
      <c r="D1682" t="s">
        <v>1927</v>
      </c>
      <c r="E1682">
        <v>5</v>
      </c>
      <c r="F1682" t="s">
        <v>13856</v>
      </c>
      <c r="G1682">
        <v>2</v>
      </c>
      <c r="H1682" t="s">
        <v>13768</v>
      </c>
      <c r="I1682">
        <v>3</v>
      </c>
      <c r="J1682" t="s">
        <v>13804</v>
      </c>
      <c r="K1682" t="s">
        <v>13857</v>
      </c>
      <c r="L1682">
        <v>270107</v>
      </c>
      <c r="M1682" t="s">
        <v>13588</v>
      </c>
      <c r="N1682">
        <v>270107005</v>
      </c>
      <c r="O1682" t="s">
        <v>13608</v>
      </c>
      <c r="P1682">
        <v>0</v>
      </c>
      <c r="Q1682">
        <v>9658.903521865961</v>
      </c>
      <c r="R1682">
        <v>1485.3559957093175</v>
      </c>
    </row>
    <row r="1683" spans="1:18" x14ac:dyDescent="0.25">
      <c r="A1683">
        <v>13</v>
      </c>
      <c r="B1683">
        <v>13302</v>
      </c>
      <c r="C1683" t="s">
        <v>10678</v>
      </c>
      <c r="D1683" t="s">
        <v>1930</v>
      </c>
      <c r="E1683">
        <v>1</v>
      </c>
      <c r="F1683" t="s">
        <v>13850</v>
      </c>
      <c r="G1683">
        <v>1</v>
      </c>
      <c r="H1683" t="s">
        <v>8278</v>
      </c>
      <c r="I1683">
        <v>1</v>
      </c>
      <c r="J1683" t="s">
        <v>13799</v>
      </c>
      <c r="K1683" t="s">
        <v>13851</v>
      </c>
      <c r="L1683">
        <v>270107</v>
      </c>
      <c r="M1683" t="s">
        <v>13588</v>
      </c>
      <c r="N1683">
        <v>270107006</v>
      </c>
      <c r="O1683" t="s">
        <v>13613</v>
      </c>
      <c r="P1683">
        <v>15521.388482761873</v>
      </c>
      <c r="Q1683">
        <v>18585.631586954347</v>
      </c>
      <c r="R1683">
        <v>23364.574195176254</v>
      </c>
    </row>
    <row r="1684" spans="1:18" x14ac:dyDescent="0.25">
      <c r="A1684">
        <v>13</v>
      </c>
      <c r="B1684">
        <v>13302</v>
      </c>
      <c r="C1684" t="s">
        <v>10678</v>
      </c>
      <c r="D1684" t="s">
        <v>1930</v>
      </c>
      <c r="E1684">
        <v>1</v>
      </c>
      <c r="F1684" t="s">
        <v>13850</v>
      </c>
      <c r="G1684">
        <v>1</v>
      </c>
      <c r="H1684" t="s">
        <v>8278</v>
      </c>
      <c r="I1684">
        <v>1</v>
      </c>
      <c r="J1684" t="s">
        <v>13799</v>
      </c>
      <c r="K1684" t="s">
        <v>13852</v>
      </c>
      <c r="L1684">
        <v>270107</v>
      </c>
      <c r="M1684" t="s">
        <v>13588</v>
      </c>
      <c r="N1684">
        <v>270107006</v>
      </c>
      <c r="O1684" t="s">
        <v>13613</v>
      </c>
      <c r="P1684">
        <v>5173.7961609206241</v>
      </c>
      <c r="Q1684">
        <v>0</v>
      </c>
      <c r="R1684">
        <v>0</v>
      </c>
    </row>
    <row r="1685" spans="1:18" x14ac:dyDescent="0.25">
      <c r="A1685">
        <v>13</v>
      </c>
      <c r="B1685">
        <v>13302</v>
      </c>
      <c r="C1685" t="s">
        <v>10678</v>
      </c>
      <c r="D1685" t="s">
        <v>1930</v>
      </c>
      <c r="E1685">
        <v>1</v>
      </c>
      <c r="F1685" t="s">
        <v>13850</v>
      </c>
      <c r="G1685">
        <v>2</v>
      </c>
      <c r="H1685" t="s">
        <v>13768</v>
      </c>
      <c r="I1685">
        <v>1</v>
      </c>
      <c r="J1685" t="s">
        <v>13799</v>
      </c>
      <c r="K1685" t="s">
        <v>13853</v>
      </c>
      <c r="L1685">
        <v>270107</v>
      </c>
      <c r="M1685" t="s">
        <v>13588</v>
      </c>
      <c r="N1685">
        <v>270107006</v>
      </c>
      <c r="O1685" t="s">
        <v>13613</v>
      </c>
      <c r="P1685">
        <v>5173.7961609206241</v>
      </c>
      <c r="Q1685">
        <v>18585.631586954347</v>
      </c>
      <c r="R1685">
        <v>23364.574195176254</v>
      </c>
    </row>
    <row r="1686" spans="1:18" x14ac:dyDescent="0.25">
      <c r="A1686">
        <v>13</v>
      </c>
      <c r="B1686">
        <v>13302</v>
      </c>
      <c r="C1686" t="s">
        <v>10678</v>
      </c>
      <c r="D1686" t="s">
        <v>1930</v>
      </c>
      <c r="E1686">
        <v>1</v>
      </c>
      <c r="F1686" t="s">
        <v>13850</v>
      </c>
      <c r="G1686">
        <v>2</v>
      </c>
      <c r="H1686" t="s">
        <v>13768</v>
      </c>
      <c r="I1686">
        <v>1</v>
      </c>
      <c r="J1686" t="s">
        <v>13799</v>
      </c>
      <c r="K1686" t="s">
        <v>13857</v>
      </c>
      <c r="L1686">
        <v>270107</v>
      </c>
      <c r="M1686" t="s">
        <v>13588</v>
      </c>
      <c r="N1686">
        <v>270107006</v>
      </c>
      <c r="O1686" t="s">
        <v>13613</v>
      </c>
      <c r="P1686">
        <v>15521.388482761873</v>
      </c>
      <c r="Q1686">
        <v>0</v>
      </c>
      <c r="R1686">
        <v>0</v>
      </c>
    </row>
    <row r="1687" spans="1:18" x14ac:dyDescent="0.25">
      <c r="A1687">
        <v>13</v>
      </c>
      <c r="B1687">
        <v>13302</v>
      </c>
      <c r="C1687" t="s">
        <v>10678</v>
      </c>
      <c r="D1687" t="s">
        <v>1930</v>
      </c>
      <c r="E1687">
        <v>2</v>
      </c>
      <c r="F1687" t="s">
        <v>13854</v>
      </c>
      <c r="G1687">
        <v>1</v>
      </c>
      <c r="H1687" t="s">
        <v>8278</v>
      </c>
      <c r="I1687">
        <v>1</v>
      </c>
      <c r="J1687" t="s">
        <v>13799</v>
      </c>
      <c r="K1687" t="s">
        <v>13851</v>
      </c>
      <c r="L1687">
        <v>270107</v>
      </c>
      <c r="M1687" t="s">
        <v>13588</v>
      </c>
      <c r="N1687">
        <v>270107006</v>
      </c>
      <c r="O1687" t="s">
        <v>13613</v>
      </c>
      <c r="P1687">
        <v>15521.388482761873</v>
      </c>
      <c r="Q1687">
        <v>18585.631586954347</v>
      </c>
      <c r="R1687">
        <v>23364.574195176254</v>
      </c>
    </row>
    <row r="1688" spans="1:18" x14ac:dyDescent="0.25">
      <c r="A1688">
        <v>13</v>
      </c>
      <c r="B1688">
        <v>13302</v>
      </c>
      <c r="C1688" t="s">
        <v>10678</v>
      </c>
      <c r="D1688" t="s">
        <v>1930</v>
      </c>
      <c r="E1688">
        <v>2</v>
      </c>
      <c r="F1688" t="s">
        <v>13854</v>
      </c>
      <c r="G1688">
        <v>1</v>
      </c>
      <c r="H1688" t="s">
        <v>8278</v>
      </c>
      <c r="I1688">
        <v>1</v>
      </c>
      <c r="J1688" t="s">
        <v>13799</v>
      </c>
      <c r="K1688" t="s">
        <v>13852</v>
      </c>
      <c r="L1688">
        <v>270107</v>
      </c>
      <c r="M1688" t="s">
        <v>13588</v>
      </c>
      <c r="N1688">
        <v>270107006</v>
      </c>
      <c r="O1688" t="s">
        <v>13613</v>
      </c>
      <c r="P1688">
        <v>5173.7961609206241</v>
      </c>
      <c r="Q1688">
        <v>0</v>
      </c>
      <c r="R1688">
        <v>0</v>
      </c>
    </row>
    <row r="1689" spans="1:18" x14ac:dyDescent="0.25">
      <c r="A1689">
        <v>13</v>
      </c>
      <c r="B1689">
        <v>13302</v>
      </c>
      <c r="C1689" t="s">
        <v>10678</v>
      </c>
      <c r="D1689" t="s">
        <v>1930</v>
      </c>
      <c r="E1689">
        <v>3</v>
      </c>
      <c r="F1689" t="s">
        <v>13855</v>
      </c>
      <c r="G1689">
        <v>1</v>
      </c>
      <c r="H1689" t="s">
        <v>8278</v>
      </c>
      <c r="I1689">
        <v>1</v>
      </c>
      <c r="J1689" t="s">
        <v>13799</v>
      </c>
      <c r="K1689" t="s">
        <v>13851</v>
      </c>
      <c r="L1689">
        <v>270107</v>
      </c>
      <c r="M1689" t="s">
        <v>13588</v>
      </c>
      <c r="N1689">
        <v>270107006</v>
      </c>
      <c r="O1689" t="s">
        <v>13613</v>
      </c>
      <c r="P1689">
        <v>15521.388482761873</v>
      </c>
      <c r="Q1689">
        <v>18585.631586954347</v>
      </c>
      <c r="R1689">
        <v>23364.574195176254</v>
      </c>
    </row>
    <row r="1690" spans="1:18" x14ac:dyDescent="0.25">
      <c r="A1690">
        <v>13</v>
      </c>
      <c r="B1690">
        <v>13302</v>
      </c>
      <c r="C1690" t="s">
        <v>10678</v>
      </c>
      <c r="D1690" t="s">
        <v>1930</v>
      </c>
      <c r="E1690">
        <v>3</v>
      </c>
      <c r="F1690" t="s">
        <v>13855</v>
      </c>
      <c r="G1690">
        <v>1</v>
      </c>
      <c r="H1690" t="s">
        <v>8278</v>
      </c>
      <c r="I1690">
        <v>1</v>
      </c>
      <c r="J1690" t="s">
        <v>13799</v>
      </c>
      <c r="K1690" t="s">
        <v>13852</v>
      </c>
      <c r="L1690">
        <v>270107</v>
      </c>
      <c r="M1690" t="s">
        <v>13588</v>
      </c>
      <c r="N1690">
        <v>270107006</v>
      </c>
      <c r="O1690" t="s">
        <v>13613</v>
      </c>
      <c r="P1690">
        <v>5173.7961609206241</v>
      </c>
      <c r="Q1690">
        <v>0</v>
      </c>
      <c r="R1690">
        <v>0</v>
      </c>
    </row>
    <row r="1691" spans="1:18" x14ac:dyDescent="0.25">
      <c r="A1691">
        <v>13</v>
      </c>
      <c r="B1691">
        <v>13302</v>
      </c>
      <c r="C1691" t="s">
        <v>10678</v>
      </c>
      <c r="D1691" t="s">
        <v>1930</v>
      </c>
      <c r="E1691">
        <v>5</v>
      </c>
      <c r="F1691" t="s">
        <v>13856</v>
      </c>
      <c r="G1691">
        <v>2</v>
      </c>
      <c r="H1691" t="s">
        <v>13768</v>
      </c>
      <c r="I1691">
        <v>3</v>
      </c>
      <c r="J1691" t="s">
        <v>13804</v>
      </c>
      <c r="K1691" t="s">
        <v>13853</v>
      </c>
      <c r="L1691">
        <v>270107</v>
      </c>
      <c r="M1691" t="s">
        <v>13588</v>
      </c>
      <c r="N1691">
        <v>270107005</v>
      </c>
      <c r="O1691" t="s">
        <v>13608</v>
      </c>
      <c r="P1691">
        <v>10347.592321841248</v>
      </c>
      <c r="Q1691">
        <v>15645.460903704407</v>
      </c>
      <c r="R1691">
        <v>23364.574195176254</v>
      </c>
    </row>
    <row r="1692" spans="1:18" x14ac:dyDescent="0.25">
      <c r="A1692">
        <v>13</v>
      </c>
      <c r="B1692">
        <v>13302</v>
      </c>
      <c r="C1692" t="s">
        <v>10678</v>
      </c>
      <c r="D1692" t="s">
        <v>1930</v>
      </c>
      <c r="E1692">
        <v>5</v>
      </c>
      <c r="F1692" t="s">
        <v>13856</v>
      </c>
      <c r="G1692">
        <v>2</v>
      </c>
      <c r="H1692" t="s">
        <v>13768</v>
      </c>
      <c r="I1692">
        <v>3</v>
      </c>
      <c r="J1692" t="s">
        <v>13804</v>
      </c>
      <c r="K1692" t="s">
        <v>13857</v>
      </c>
      <c r="L1692">
        <v>270107</v>
      </c>
      <c r="M1692" t="s">
        <v>13588</v>
      </c>
      <c r="N1692">
        <v>270107005</v>
      </c>
      <c r="O1692" t="s">
        <v>13608</v>
      </c>
      <c r="P1692">
        <v>10347.592321841248</v>
      </c>
      <c r="Q1692">
        <v>0</v>
      </c>
      <c r="R1692">
        <v>0</v>
      </c>
    </row>
    <row r="1693" spans="1:18" x14ac:dyDescent="0.25">
      <c r="A1693">
        <v>13</v>
      </c>
      <c r="B1693">
        <v>13303</v>
      </c>
      <c r="C1693" t="s">
        <v>10678</v>
      </c>
      <c r="D1693" t="s">
        <v>1933</v>
      </c>
      <c r="E1693">
        <v>1</v>
      </c>
      <c r="F1693" t="s">
        <v>13850</v>
      </c>
      <c r="G1693">
        <v>1</v>
      </c>
      <c r="H1693" t="s">
        <v>8278</v>
      </c>
      <c r="I1693">
        <v>1</v>
      </c>
      <c r="J1693" t="s">
        <v>13799</v>
      </c>
      <c r="K1693" t="s">
        <v>13851</v>
      </c>
      <c r="L1693">
        <v>270107</v>
      </c>
      <c r="M1693" t="s">
        <v>13588</v>
      </c>
      <c r="N1693">
        <v>270107006</v>
      </c>
      <c r="O1693" t="s">
        <v>13613</v>
      </c>
      <c r="P1693">
        <v>0</v>
      </c>
      <c r="Q1693">
        <v>88691.292105963788</v>
      </c>
      <c r="R1693">
        <v>0</v>
      </c>
    </row>
    <row r="1694" spans="1:18" x14ac:dyDescent="0.25">
      <c r="A1694">
        <v>13</v>
      </c>
      <c r="B1694">
        <v>13303</v>
      </c>
      <c r="C1694" t="s">
        <v>10678</v>
      </c>
      <c r="D1694" t="s">
        <v>1933</v>
      </c>
      <c r="E1694">
        <v>1</v>
      </c>
      <c r="F1694" t="s">
        <v>13850</v>
      </c>
      <c r="G1694">
        <v>2</v>
      </c>
      <c r="H1694" t="s">
        <v>13768</v>
      </c>
      <c r="I1694">
        <v>1</v>
      </c>
      <c r="J1694" t="s">
        <v>13799</v>
      </c>
      <c r="K1694" t="s">
        <v>13853</v>
      </c>
      <c r="L1694">
        <v>270107</v>
      </c>
      <c r="M1694" t="s">
        <v>13588</v>
      </c>
      <c r="N1694">
        <v>270107006</v>
      </c>
      <c r="O1694" t="s">
        <v>13613</v>
      </c>
      <c r="P1694">
        <v>0</v>
      </c>
      <c r="Q1694">
        <v>88691.292105963788</v>
      </c>
      <c r="R1694">
        <v>0</v>
      </c>
    </row>
    <row r="1695" spans="1:18" x14ac:dyDescent="0.25">
      <c r="A1695">
        <v>13</v>
      </c>
      <c r="B1695">
        <v>13303</v>
      </c>
      <c r="C1695" t="s">
        <v>10678</v>
      </c>
      <c r="D1695" t="s">
        <v>1933</v>
      </c>
      <c r="E1695">
        <v>2</v>
      </c>
      <c r="F1695" t="s">
        <v>13854</v>
      </c>
      <c r="G1695">
        <v>1</v>
      </c>
      <c r="H1695" t="s">
        <v>8278</v>
      </c>
      <c r="I1695">
        <v>1</v>
      </c>
      <c r="J1695" t="s">
        <v>13799</v>
      </c>
      <c r="K1695" t="s">
        <v>13851</v>
      </c>
      <c r="L1695">
        <v>270107</v>
      </c>
      <c r="M1695" t="s">
        <v>13588</v>
      </c>
      <c r="N1695">
        <v>270107006</v>
      </c>
      <c r="O1695" t="s">
        <v>13613</v>
      </c>
      <c r="P1695">
        <v>0</v>
      </c>
      <c r="Q1695">
        <v>88691.292105963788</v>
      </c>
      <c r="R1695">
        <v>0</v>
      </c>
    </row>
    <row r="1696" spans="1:18" x14ac:dyDescent="0.25">
      <c r="A1696">
        <v>13</v>
      </c>
      <c r="B1696">
        <v>13303</v>
      </c>
      <c r="C1696" t="s">
        <v>10678</v>
      </c>
      <c r="D1696" t="s">
        <v>1933</v>
      </c>
      <c r="E1696">
        <v>3</v>
      </c>
      <c r="F1696" t="s">
        <v>13855</v>
      </c>
      <c r="G1696">
        <v>1</v>
      </c>
      <c r="H1696" t="s">
        <v>8278</v>
      </c>
      <c r="I1696">
        <v>1</v>
      </c>
      <c r="J1696" t="s">
        <v>13799</v>
      </c>
      <c r="K1696" t="s">
        <v>13851</v>
      </c>
      <c r="L1696">
        <v>270107</v>
      </c>
      <c r="M1696" t="s">
        <v>13588</v>
      </c>
      <c r="N1696">
        <v>270107006</v>
      </c>
      <c r="O1696" t="s">
        <v>13613</v>
      </c>
      <c r="P1696">
        <v>0</v>
      </c>
      <c r="Q1696">
        <v>88691.292105963788</v>
      </c>
      <c r="R1696">
        <v>0</v>
      </c>
    </row>
    <row r="1697" spans="1:18" x14ac:dyDescent="0.25">
      <c r="A1697">
        <v>13</v>
      </c>
      <c r="B1697">
        <v>13303</v>
      </c>
      <c r="C1697" t="s">
        <v>10678</v>
      </c>
      <c r="D1697" t="s">
        <v>1933</v>
      </c>
      <c r="E1697">
        <v>5</v>
      </c>
      <c r="F1697" t="s">
        <v>13856</v>
      </c>
      <c r="G1697">
        <v>2</v>
      </c>
      <c r="H1697" t="s">
        <v>13768</v>
      </c>
      <c r="I1697">
        <v>3</v>
      </c>
      <c r="J1697" t="s">
        <v>13804</v>
      </c>
      <c r="K1697" t="s">
        <v>13853</v>
      </c>
      <c r="L1697">
        <v>270107</v>
      </c>
      <c r="M1697" t="s">
        <v>13588</v>
      </c>
      <c r="N1697">
        <v>270107005</v>
      </c>
      <c r="O1697" t="s">
        <v>13608</v>
      </c>
      <c r="P1697">
        <v>0</v>
      </c>
      <c r="Q1697">
        <v>73010.478210141955</v>
      </c>
      <c r="R1697">
        <v>0</v>
      </c>
    </row>
    <row r="1698" spans="1:18" x14ac:dyDescent="0.25">
      <c r="A1698">
        <v>13</v>
      </c>
      <c r="B1698">
        <v>13401</v>
      </c>
      <c r="C1698" t="s">
        <v>10678</v>
      </c>
      <c r="D1698" t="s">
        <v>1936</v>
      </c>
      <c r="E1698">
        <v>1</v>
      </c>
      <c r="F1698" t="s">
        <v>13850</v>
      </c>
      <c r="G1698">
        <v>1</v>
      </c>
      <c r="H1698" t="s">
        <v>8278</v>
      </c>
      <c r="I1698">
        <v>1</v>
      </c>
      <c r="J1698" t="s">
        <v>13799</v>
      </c>
      <c r="K1698" t="s">
        <v>13851</v>
      </c>
      <c r="L1698">
        <v>270107</v>
      </c>
      <c r="M1698" t="s">
        <v>13588</v>
      </c>
      <c r="N1698">
        <v>270107006</v>
      </c>
      <c r="O1698" t="s">
        <v>13613</v>
      </c>
      <c r="P1698">
        <v>50111.374672282494</v>
      </c>
      <c r="Q1698">
        <v>75716.287780034123</v>
      </c>
      <c r="R1698">
        <v>96228.497703326066</v>
      </c>
    </row>
    <row r="1699" spans="1:18" x14ac:dyDescent="0.25">
      <c r="A1699">
        <v>13</v>
      </c>
      <c r="B1699">
        <v>13401</v>
      </c>
      <c r="C1699" t="s">
        <v>10678</v>
      </c>
      <c r="D1699" t="s">
        <v>1936</v>
      </c>
      <c r="E1699">
        <v>1</v>
      </c>
      <c r="F1699" t="s">
        <v>13850</v>
      </c>
      <c r="G1699">
        <v>1</v>
      </c>
      <c r="H1699" t="s">
        <v>8278</v>
      </c>
      <c r="I1699">
        <v>1</v>
      </c>
      <c r="J1699" t="s">
        <v>13799</v>
      </c>
      <c r="K1699" t="s">
        <v>13852</v>
      </c>
      <c r="L1699">
        <v>270107</v>
      </c>
      <c r="M1699" t="s">
        <v>13588</v>
      </c>
      <c r="N1699">
        <v>270107006</v>
      </c>
      <c r="O1699" t="s">
        <v>13613</v>
      </c>
      <c r="P1699">
        <v>3565.3036684648691</v>
      </c>
      <c r="Q1699">
        <v>13995.111312407347</v>
      </c>
      <c r="R1699">
        <v>6950.7402290381015</v>
      </c>
    </row>
    <row r="1700" spans="1:18" x14ac:dyDescent="0.25">
      <c r="A1700">
        <v>13</v>
      </c>
      <c r="B1700">
        <v>13401</v>
      </c>
      <c r="C1700" t="s">
        <v>10678</v>
      </c>
      <c r="D1700" t="s">
        <v>1936</v>
      </c>
      <c r="E1700">
        <v>1</v>
      </c>
      <c r="F1700" t="s">
        <v>13850</v>
      </c>
      <c r="G1700">
        <v>2</v>
      </c>
      <c r="H1700" t="s">
        <v>13768</v>
      </c>
      <c r="I1700">
        <v>1</v>
      </c>
      <c r="J1700" t="s">
        <v>13799</v>
      </c>
      <c r="K1700" t="s">
        <v>13853</v>
      </c>
      <c r="L1700">
        <v>270107</v>
      </c>
      <c r="M1700" t="s">
        <v>13588</v>
      </c>
      <c r="N1700">
        <v>270107006</v>
      </c>
      <c r="O1700" t="s">
        <v>13613</v>
      </c>
      <c r="P1700">
        <v>44540.669825020203</v>
      </c>
      <c r="Q1700">
        <v>42042.976636778447</v>
      </c>
      <c r="R1700">
        <v>89152.056659474416</v>
      </c>
    </row>
    <row r="1701" spans="1:18" x14ac:dyDescent="0.25">
      <c r="A1701">
        <v>13</v>
      </c>
      <c r="B1701">
        <v>13401</v>
      </c>
      <c r="C1701" t="s">
        <v>10678</v>
      </c>
      <c r="D1701" t="s">
        <v>1936</v>
      </c>
      <c r="E1701">
        <v>1</v>
      </c>
      <c r="F1701" t="s">
        <v>13850</v>
      </c>
      <c r="G1701">
        <v>2</v>
      </c>
      <c r="H1701" t="s">
        <v>13768</v>
      </c>
      <c r="I1701">
        <v>1</v>
      </c>
      <c r="J1701" t="s">
        <v>13799</v>
      </c>
      <c r="K1701" t="s">
        <v>13857</v>
      </c>
      <c r="L1701">
        <v>270107</v>
      </c>
      <c r="M1701" t="s">
        <v>13588</v>
      </c>
      <c r="N1701">
        <v>270107006</v>
      </c>
      <c r="O1701" t="s">
        <v>13613</v>
      </c>
      <c r="P1701">
        <v>9136.0085157271551</v>
      </c>
      <c r="Q1701">
        <v>47668.422455663036</v>
      </c>
      <c r="R1701">
        <v>14027.181272889746</v>
      </c>
    </row>
    <row r="1702" spans="1:18" x14ac:dyDescent="0.25">
      <c r="A1702">
        <v>13</v>
      </c>
      <c r="B1702">
        <v>13401</v>
      </c>
      <c r="C1702" t="s">
        <v>10678</v>
      </c>
      <c r="D1702" t="s">
        <v>1936</v>
      </c>
      <c r="E1702">
        <v>2</v>
      </c>
      <c r="F1702" t="s">
        <v>13854</v>
      </c>
      <c r="G1702">
        <v>1</v>
      </c>
      <c r="H1702" t="s">
        <v>8278</v>
      </c>
      <c r="I1702">
        <v>1</v>
      </c>
      <c r="J1702" t="s">
        <v>13799</v>
      </c>
      <c r="K1702" t="s">
        <v>13851</v>
      </c>
      <c r="L1702">
        <v>270107</v>
      </c>
      <c r="M1702" t="s">
        <v>13588</v>
      </c>
      <c r="N1702">
        <v>270107006</v>
      </c>
      <c r="O1702" t="s">
        <v>13613</v>
      </c>
      <c r="P1702">
        <v>50111.374672282494</v>
      </c>
      <c r="Q1702">
        <v>80971.150378215942</v>
      </c>
      <c r="R1702">
        <v>99245.837054282441</v>
      </c>
    </row>
    <row r="1703" spans="1:18" x14ac:dyDescent="0.25">
      <c r="A1703">
        <v>13</v>
      </c>
      <c r="B1703">
        <v>13401</v>
      </c>
      <c r="C1703" t="s">
        <v>10678</v>
      </c>
      <c r="D1703" t="s">
        <v>1936</v>
      </c>
      <c r="E1703">
        <v>2</v>
      </c>
      <c r="F1703" t="s">
        <v>13854</v>
      </c>
      <c r="G1703">
        <v>1</v>
      </c>
      <c r="H1703" t="s">
        <v>8278</v>
      </c>
      <c r="I1703">
        <v>1</v>
      </c>
      <c r="J1703" t="s">
        <v>13799</v>
      </c>
      <c r="K1703" t="s">
        <v>13852</v>
      </c>
      <c r="L1703">
        <v>270107</v>
      </c>
      <c r="M1703" t="s">
        <v>13588</v>
      </c>
      <c r="N1703">
        <v>270107006</v>
      </c>
      <c r="O1703" t="s">
        <v>13613</v>
      </c>
      <c r="P1703">
        <v>3565.3036684648691</v>
      </c>
      <c r="Q1703">
        <v>8740.2487142255322</v>
      </c>
      <c r="R1703">
        <v>3933.4008780817289</v>
      </c>
    </row>
    <row r="1704" spans="1:18" x14ac:dyDescent="0.25">
      <c r="A1704">
        <v>13</v>
      </c>
      <c r="B1704">
        <v>13401</v>
      </c>
      <c r="C1704" t="s">
        <v>10678</v>
      </c>
      <c r="D1704" t="s">
        <v>1936</v>
      </c>
      <c r="E1704">
        <v>3</v>
      </c>
      <c r="F1704" t="s">
        <v>13855</v>
      </c>
      <c r="G1704">
        <v>1</v>
      </c>
      <c r="H1704" t="s">
        <v>8278</v>
      </c>
      <c r="I1704">
        <v>1</v>
      </c>
      <c r="J1704" t="s">
        <v>13799</v>
      </c>
      <c r="K1704" t="s">
        <v>13851</v>
      </c>
      <c r="L1704">
        <v>270107</v>
      </c>
      <c r="M1704" t="s">
        <v>13588</v>
      </c>
      <c r="N1704">
        <v>270107006</v>
      </c>
      <c r="O1704" t="s">
        <v>13613</v>
      </c>
      <c r="P1704">
        <v>50111.374672282494</v>
      </c>
      <c r="Q1704">
        <v>77761.401183082053</v>
      </c>
      <c r="R1704">
        <v>98447.528436186578</v>
      </c>
    </row>
    <row r="1705" spans="1:18" x14ac:dyDescent="0.25">
      <c r="A1705">
        <v>13</v>
      </c>
      <c r="B1705">
        <v>13401</v>
      </c>
      <c r="C1705" t="s">
        <v>10678</v>
      </c>
      <c r="D1705" t="s">
        <v>1936</v>
      </c>
      <c r="E1705">
        <v>3</v>
      </c>
      <c r="F1705" t="s">
        <v>13855</v>
      </c>
      <c r="G1705">
        <v>1</v>
      </c>
      <c r="H1705" t="s">
        <v>8278</v>
      </c>
      <c r="I1705">
        <v>1</v>
      </c>
      <c r="J1705" t="s">
        <v>13799</v>
      </c>
      <c r="K1705" t="s">
        <v>13852</v>
      </c>
      <c r="L1705">
        <v>270107</v>
      </c>
      <c r="M1705" t="s">
        <v>13588</v>
      </c>
      <c r="N1705">
        <v>270107006</v>
      </c>
      <c r="O1705" t="s">
        <v>13613</v>
      </c>
      <c r="P1705">
        <v>3565.3036684648691</v>
      </c>
      <c r="Q1705">
        <v>11949.997909359425</v>
      </c>
      <c r="R1705">
        <v>4731.709496177582</v>
      </c>
    </row>
    <row r="1706" spans="1:18" x14ac:dyDescent="0.25">
      <c r="A1706">
        <v>13</v>
      </c>
      <c r="B1706">
        <v>13401</v>
      </c>
      <c r="C1706" t="s">
        <v>10678</v>
      </c>
      <c r="D1706" t="s">
        <v>1936</v>
      </c>
      <c r="E1706">
        <v>5</v>
      </c>
      <c r="F1706" t="s">
        <v>13856</v>
      </c>
      <c r="G1706">
        <v>2</v>
      </c>
      <c r="H1706" t="s">
        <v>13768</v>
      </c>
      <c r="I1706">
        <v>3</v>
      </c>
      <c r="J1706" t="s">
        <v>13804</v>
      </c>
      <c r="K1706" t="s">
        <v>13853</v>
      </c>
      <c r="L1706">
        <v>270107</v>
      </c>
      <c r="M1706" t="s">
        <v>13588</v>
      </c>
      <c r="N1706">
        <v>270107005</v>
      </c>
      <c r="O1706" t="s">
        <v>13608</v>
      </c>
      <c r="P1706">
        <v>44664.857512698029</v>
      </c>
      <c r="Q1706">
        <v>51706.776319488556</v>
      </c>
      <c r="R1706">
        <v>82802.53284802186</v>
      </c>
    </row>
    <row r="1707" spans="1:18" x14ac:dyDescent="0.25">
      <c r="A1707">
        <v>13</v>
      </c>
      <c r="B1707">
        <v>13401</v>
      </c>
      <c r="C1707" t="s">
        <v>10678</v>
      </c>
      <c r="D1707" t="s">
        <v>1936</v>
      </c>
      <c r="E1707">
        <v>5</v>
      </c>
      <c r="F1707" t="s">
        <v>13856</v>
      </c>
      <c r="G1707">
        <v>2</v>
      </c>
      <c r="H1707" t="s">
        <v>13768</v>
      </c>
      <c r="I1707">
        <v>3</v>
      </c>
      <c r="J1707" t="s">
        <v>13804</v>
      </c>
      <c r="K1707" t="s">
        <v>13857</v>
      </c>
      <c r="L1707">
        <v>270107</v>
      </c>
      <c r="M1707" t="s">
        <v>13588</v>
      </c>
      <c r="N1707">
        <v>270107005</v>
      </c>
      <c r="O1707" t="s">
        <v>13608</v>
      </c>
      <c r="P1707">
        <v>5941.9537548705885</v>
      </c>
      <c r="Q1707">
        <v>15536.849641106366</v>
      </c>
      <c r="R1707">
        <v>20376.705084342299</v>
      </c>
    </row>
    <row r="1708" spans="1:18" x14ac:dyDescent="0.25">
      <c r="A1708">
        <v>13</v>
      </c>
      <c r="B1708">
        <v>13402</v>
      </c>
      <c r="C1708" t="s">
        <v>10678</v>
      </c>
      <c r="D1708" t="s">
        <v>1939</v>
      </c>
      <c r="E1708">
        <v>1</v>
      </c>
      <c r="F1708" t="s">
        <v>13850</v>
      </c>
      <c r="G1708">
        <v>1</v>
      </c>
      <c r="H1708" t="s">
        <v>8278</v>
      </c>
      <c r="I1708">
        <v>1</v>
      </c>
      <c r="J1708" t="s">
        <v>13799</v>
      </c>
      <c r="K1708" t="s">
        <v>13851</v>
      </c>
      <c r="L1708">
        <v>270107</v>
      </c>
      <c r="M1708" t="s">
        <v>13588</v>
      </c>
      <c r="N1708">
        <v>270107006</v>
      </c>
      <c r="O1708" t="s">
        <v>13613</v>
      </c>
      <c r="P1708">
        <v>30173.465829846584</v>
      </c>
      <c r="Q1708">
        <v>58295.244824086913</v>
      </c>
      <c r="R1708">
        <v>80924.678218418834</v>
      </c>
    </row>
    <row r="1709" spans="1:18" x14ac:dyDescent="0.25">
      <c r="A1709">
        <v>13</v>
      </c>
      <c r="B1709">
        <v>13402</v>
      </c>
      <c r="C1709" t="s">
        <v>10678</v>
      </c>
      <c r="D1709" t="s">
        <v>1939</v>
      </c>
      <c r="E1709">
        <v>1</v>
      </c>
      <c r="F1709" t="s">
        <v>13850</v>
      </c>
      <c r="G1709">
        <v>1</v>
      </c>
      <c r="H1709" t="s">
        <v>8278</v>
      </c>
      <c r="I1709">
        <v>1</v>
      </c>
      <c r="J1709" t="s">
        <v>13799</v>
      </c>
      <c r="K1709" t="s">
        <v>13852</v>
      </c>
      <c r="L1709">
        <v>270107</v>
      </c>
      <c r="M1709" t="s">
        <v>13588</v>
      </c>
      <c r="N1709">
        <v>270107006</v>
      </c>
      <c r="O1709" t="s">
        <v>13613</v>
      </c>
      <c r="P1709">
        <v>9220.2754532775452</v>
      </c>
      <c r="Q1709">
        <v>0</v>
      </c>
      <c r="R1709">
        <v>0</v>
      </c>
    </row>
    <row r="1710" spans="1:18" x14ac:dyDescent="0.25">
      <c r="A1710">
        <v>13</v>
      </c>
      <c r="B1710">
        <v>13402</v>
      </c>
      <c r="C1710" t="s">
        <v>10678</v>
      </c>
      <c r="D1710" t="s">
        <v>1939</v>
      </c>
      <c r="E1710">
        <v>1</v>
      </c>
      <c r="F1710" t="s">
        <v>13850</v>
      </c>
      <c r="G1710">
        <v>2</v>
      </c>
      <c r="H1710" t="s">
        <v>13768</v>
      </c>
      <c r="I1710">
        <v>1</v>
      </c>
      <c r="J1710" t="s">
        <v>13799</v>
      </c>
      <c r="K1710" t="s">
        <v>13853</v>
      </c>
      <c r="L1710">
        <v>270107</v>
      </c>
      <c r="M1710" t="s">
        <v>13588</v>
      </c>
      <c r="N1710">
        <v>270107006</v>
      </c>
      <c r="O1710" t="s">
        <v>13613</v>
      </c>
      <c r="P1710">
        <v>13829.323570432358</v>
      </c>
      <c r="Q1710">
        <v>45320.675989684358</v>
      </c>
      <c r="R1710">
        <v>60058.742042491111</v>
      </c>
    </row>
    <row r="1711" spans="1:18" x14ac:dyDescent="0.25">
      <c r="A1711">
        <v>13</v>
      </c>
      <c r="B1711">
        <v>13402</v>
      </c>
      <c r="C1711" t="s">
        <v>10678</v>
      </c>
      <c r="D1711" t="s">
        <v>1939</v>
      </c>
      <c r="E1711">
        <v>1</v>
      </c>
      <c r="F1711" t="s">
        <v>13850</v>
      </c>
      <c r="G1711">
        <v>2</v>
      </c>
      <c r="H1711" t="s">
        <v>13768</v>
      </c>
      <c r="I1711">
        <v>1</v>
      </c>
      <c r="J1711" t="s">
        <v>13799</v>
      </c>
      <c r="K1711" t="s">
        <v>13857</v>
      </c>
      <c r="L1711">
        <v>270107</v>
      </c>
      <c r="M1711" t="s">
        <v>13588</v>
      </c>
      <c r="N1711">
        <v>270107006</v>
      </c>
      <c r="O1711" t="s">
        <v>13613</v>
      </c>
      <c r="P1711">
        <v>25564.417712691771</v>
      </c>
      <c r="Q1711">
        <v>12974.568834402555</v>
      </c>
      <c r="R1711">
        <v>20865.936175927738</v>
      </c>
    </row>
    <row r="1712" spans="1:18" x14ac:dyDescent="0.25">
      <c r="A1712">
        <v>13</v>
      </c>
      <c r="B1712">
        <v>13402</v>
      </c>
      <c r="C1712" t="s">
        <v>10678</v>
      </c>
      <c r="D1712" t="s">
        <v>1939</v>
      </c>
      <c r="E1712">
        <v>2</v>
      </c>
      <c r="F1712" t="s">
        <v>13854</v>
      </c>
      <c r="G1712">
        <v>1</v>
      </c>
      <c r="H1712" t="s">
        <v>8278</v>
      </c>
      <c r="I1712">
        <v>1</v>
      </c>
      <c r="J1712" t="s">
        <v>13799</v>
      </c>
      <c r="K1712" t="s">
        <v>13851</v>
      </c>
      <c r="L1712">
        <v>270107</v>
      </c>
      <c r="M1712" t="s">
        <v>13588</v>
      </c>
      <c r="N1712">
        <v>270107006</v>
      </c>
      <c r="O1712" t="s">
        <v>13613</v>
      </c>
      <c r="P1712">
        <v>39393.741283124131</v>
      </c>
      <c r="Q1712">
        <v>58295.244824086913</v>
      </c>
      <c r="R1712">
        <v>80924.678218418834</v>
      </c>
    </row>
    <row r="1713" spans="1:18" x14ac:dyDescent="0.25">
      <c r="A1713">
        <v>13</v>
      </c>
      <c r="B1713">
        <v>13402</v>
      </c>
      <c r="C1713" t="s">
        <v>10678</v>
      </c>
      <c r="D1713" t="s">
        <v>1939</v>
      </c>
      <c r="E1713">
        <v>3</v>
      </c>
      <c r="F1713" t="s">
        <v>13855</v>
      </c>
      <c r="G1713">
        <v>1</v>
      </c>
      <c r="H1713" t="s">
        <v>8278</v>
      </c>
      <c r="I1713">
        <v>1</v>
      </c>
      <c r="J1713" t="s">
        <v>13799</v>
      </c>
      <c r="K1713" t="s">
        <v>13851</v>
      </c>
      <c r="L1713">
        <v>270107</v>
      </c>
      <c r="M1713" t="s">
        <v>13588</v>
      </c>
      <c r="N1713">
        <v>270107006</v>
      </c>
      <c r="O1713" t="s">
        <v>13613</v>
      </c>
      <c r="P1713">
        <v>30173.465829846584</v>
      </c>
      <c r="Q1713">
        <v>58295.244824086913</v>
      </c>
      <c r="R1713">
        <v>80924.678218418834</v>
      </c>
    </row>
    <row r="1714" spans="1:18" x14ac:dyDescent="0.25">
      <c r="A1714">
        <v>13</v>
      </c>
      <c r="B1714">
        <v>13402</v>
      </c>
      <c r="C1714" t="s">
        <v>10678</v>
      </c>
      <c r="D1714" t="s">
        <v>1939</v>
      </c>
      <c r="E1714">
        <v>3</v>
      </c>
      <c r="F1714" t="s">
        <v>13855</v>
      </c>
      <c r="G1714">
        <v>1</v>
      </c>
      <c r="H1714" t="s">
        <v>8278</v>
      </c>
      <c r="I1714">
        <v>1</v>
      </c>
      <c r="J1714" t="s">
        <v>13799</v>
      </c>
      <c r="K1714" t="s">
        <v>13852</v>
      </c>
      <c r="L1714">
        <v>270107</v>
      </c>
      <c r="M1714" t="s">
        <v>13588</v>
      </c>
      <c r="N1714">
        <v>270107006</v>
      </c>
      <c r="O1714" t="s">
        <v>13613</v>
      </c>
      <c r="P1714">
        <v>9220.2754532775452</v>
      </c>
      <c r="Q1714">
        <v>0</v>
      </c>
      <c r="R1714">
        <v>0</v>
      </c>
    </row>
    <row r="1715" spans="1:18" x14ac:dyDescent="0.25">
      <c r="A1715">
        <v>13</v>
      </c>
      <c r="B1715">
        <v>13402</v>
      </c>
      <c r="C1715" t="s">
        <v>10678</v>
      </c>
      <c r="D1715" t="s">
        <v>1939</v>
      </c>
      <c r="E1715">
        <v>5</v>
      </c>
      <c r="F1715" t="s">
        <v>13856</v>
      </c>
      <c r="G1715">
        <v>2</v>
      </c>
      <c r="H1715" t="s">
        <v>13768</v>
      </c>
      <c r="I1715">
        <v>3</v>
      </c>
      <c r="J1715" t="s">
        <v>13804</v>
      </c>
      <c r="K1715" t="s">
        <v>13853</v>
      </c>
      <c r="L1715">
        <v>270107</v>
      </c>
      <c r="M1715" t="s">
        <v>13588</v>
      </c>
      <c r="N1715">
        <v>270107005</v>
      </c>
      <c r="O1715" t="s">
        <v>13608</v>
      </c>
      <c r="P1715">
        <v>30173.465829846584</v>
      </c>
      <c r="Q1715">
        <v>46143.378876483825</v>
      </c>
      <c r="R1715">
        <v>73389.04290041051</v>
      </c>
    </row>
    <row r="1716" spans="1:18" x14ac:dyDescent="0.25">
      <c r="A1716">
        <v>13</v>
      </c>
      <c r="B1716">
        <v>13402</v>
      </c>
      <c r="C1716" t="s">
        <v>10678</v>
      </c>
      <c r="D1716" t="s">
        <v>1939</v>
      </c>
      <c r="E1716">
        <v>5</v>
      </c>
      <c r="F1716" t="s">
        <v>13856</v>
      </c>
      <c r="G1716">
        <v>2</v>
      </c>
      <c r="H1716" t="s">
        <v>13768</v>
      </c>
      <c r="I1716">
        <v>3</v>
      </c>
      <c r="J1716" t="s">
        <v>13804</v>
      </c>
      <c r="K1716" t="s">
        <v>13857</v>
      </c>
      <c r="L1716">
        <v>270107</v>
      </c>
      <c r="M1716" t="s">
        <v>13588</v>
      </c>
      <c r="N1716">
        <v>270107005</v>
      </c>
      <c r="O1716" t="s">
        <v>13608</v>
      </c>
      <c r="P1716">
        <v>9220.2754532775452</v>
      </c>
      <c r="Q1716">
        <v>0</v>
      </c>
      <c r="R1716">
        <v>7535.6353180083361</v>
      </c>
    </row>
    <row r="1717" spans="1:18" x14ac:dyDescent="0.25">
      <c r="A1717">
        <v>13</v>
      </c>
      <c r="B1717">
        <v>13403</v>
      </c>
      <c r="C1717" t="s">
        <v>10678</v>
      </c>
      <c r="D1717" t="s">
        <v>13774</v>
      </c>
      <c r="E1717">
        <v>1</v>
      </c>
      <c r="F1717" t="s">
        <v>13850</v>
      </c>
      <c r="G1717">
        <v>1</v>
      </c>
      <c r="H1717" t="s">
        <v>8278</v>
      </c>
      <c r="I1717">
        <v>1</v>
      </c>
      <c r="J1717" t="s">
        <v>13799</v>
      </c>
      <c r="K1717" t="s">
        <v>13851</v>
      </c>
      <c r="L1717">
        <v>270107</v>
      </c>
      <c r="M1717" t="s">
        <v>13588</v>
      </c>
      <c r="N1717">
        <v>270107006</v>
      </c>
      <c r="O1717" t="s">
        <v>13613</v>
      </c>
      <c r="P1717">
        <v>0</v>
      </c>
      <c r="Q1717">
        <v>56063.250873384299</v>
      </c>
      <c r="R1717">
        <v>0</v>
      </c>
    </row>
    <row r="1718" spans="1:18" x14ac:dyDescent="0.25">
      <c r="A1718">
        <v>13</v>
      </c>
      <c r="B1718">
        <v>13403</v>
      </c>
      <c r="C1718" t="s">
        <v>10678</v>
      </c>
      <c r="D1718" t="s">
        <v>13774</v>
      </c>
      <c r="E1718">
        <v>1</v>
      </c>
      <c r="F1718" t="s">
        <v>13850</v>
      </c>
      <c r="G1718">
        <v>1</v>
      </c>
      <c r="H1718" t="s">
        <v>8278</v>
      </c>
      <c r="I1718">
        <v>1</v>
      </c>
      <c r="J1718" t="s">
        <v>13799</v>
      </c>
      <c r="K1718" t="s">
        <v>13852</v>
      </c>
      <c r="L1718">
        <v>270107</v>
      </c>
      <c r="M1718" t="s">
        <v>13588</v>
      </c>
      <c r="N1718">
        <v>270107006</v>
      </c>
      <c r="O1718" t="s">
        <v>13613</v>
      </c>
      <c r="P1718">
        <v>0</v>
      </c>
      <c r="Q1718">
        <v>20565.522204673267</v>
      </c>
      <c r="R1718">
        <v>0</v>
      </c>
    </row>
    <row r="1719" spans="1:18" x14ac:dyDescent="0.25">
      <c r="A1719">
        <v>13</v>
      </c>
      <c r="B1719">
        <v>13403</v>
      </c>
      <c r="C1719" t="s">
        <v>10678</v>
      </c>
      <c r="D1719" t="s">
        <v>13774</v>
      </c>
      <c r="E1719">
        <v>1</v>
      </c>
      <c r="F1719" t="s">
        <v>13850</v>
      </c>
      <c r="G1719">
        <v>2</v>
      </c>
      <c r="H1719" t="s">
        <v>13768</v>
      </c>
      <c r="I1719">
        <v>1</v>
      </c>
      <c r="J1719" t="s">
        <v>13799</v>
      </c>
      <c r="K1719" t="s">
        <v>13853</v>
      </c>
      <c r="L1719">
        <v>270107</v>
      </c>
      <c r="M1719" t="s">
        <v>13588</v>
      </c>
      <c r="N1719">
        <v>270107006</v>
      </c>
      <c r="O1719" t="s">
        <v>13613</v>
      </c>
      <c r="P1719">
        <v>0</v>
      </c>
      <c r="Q1719">
        <v>56063.250873384299</v>
      </c>
      <c r="R1719">
        <v>0</v>
      </c>
    </row>
    <row r="1720" spans="1:18" x14ac:dyDescent="0.25">
      <c r="A1720">
        <v>13</v>
      </c>
      <c r="B1720">
        <v>13403</v>
      </c>
      <c r="C1720" t="s">
        <v>10678</v>
      </c>
      <c r="D1720" t="s">
        <v>13774</v>
      </c>
      <c r="E1720">
        <v>1</v>
      </c>
      <c r="F1720" t="s">
        <v>13850</v>
      </c>
      <c r="G1720">
        <v>2</v>
      </c>
      <c r="H1720" t="s">
        <v>13768</v>
      </c>
      <c r="I1720">
        <v>1</v>
      </c>
      <c r="J1720" t="s">
        <v>13799</v>
      </c>
      <c r="K1720" t="s">
        <v>13857</v>
      </c>
      <c r="L1720">
        <v>270107</v>
      </c>
      <c r="M1720" t="s">
        <v>13588</v>
      </c>
      <c r="N1720">
        <v>270107006</v>
      </c>
      <c r="O1720" t="s">
        <v>13613</v>
      </c>
      <c r="P1720">
        <v>0</v>
      </c>
      <c r="Q1720">
        <v>20565.522204673267</v>
      </c>
      <c r="R1720">
        <v>0</v>
      </c>
    </row>
    <row r="1721" spans="1:18" x14ac:dyDescent="0.25">
      <c r="A1721">
        <v>13</v>
      </c>
      <c r="B1721">
        <v>13403</v>
      </c>
      <c r="C1721" t="s">
        <v>10678</v>
      </c>
      <c r="D1721" t="s">
        <v>13774</v>
      </c>
      <c r="E1721">
        <v>2</v>
      </c>
      <c r="F1721" t="s">
        <v>13854</v>
      </c>
      <c r="G1721">
        <v>1</v>
      </c>
      <c r="H1721" t="s">
        <v>8278</v>
      </c>
      <c r="I1721">
        <v>1</v>
      </c>
      <c r="J1721" t="s">
        <v>13799</v>
      </c>
      <c r="K1721" t="s">
        <v>13851</v>
      </c>
      <c r="L1721">
        <v>270107</v>
      </c>
      <c r="M1721" t="s">
        <v>13588</v>
      </c>
      <c r="N1721">
        <v>270107006</v>
      </c>
      <c r="O1721" t="s">
        <v>13613</v>
      </c>
      <c r="P1721">
        <v>0</v>
      </c>
      <c r="Q1721">
        <v>56063.250873384299</v>
      </c>
      <c r="R1721">
        <v>0</v>
      </c>
    </row>
    <row r="1722" spans="1:18" x14ac:dyDescent="0.25">
      <c r="A1722">
        <v>13</v>
      </c>
      <c r="B1722">
        <v>13403</v>
      </c>
      <c r="C1722" t="s">
        <v>10678</v>
      </c>
      <c r="D1722" t="s">
        <v>13774</v>
      </c>
      <c r="E1722">
        <v>2</v>
      </c>
      <c r="F1722" t="s">
        <v>13854</v>
      </c>
      <c r="G1722">
        <v>1</v>
      </c>
      <c r="H1722" t="s">
        <v>8278</v>
      </c>
      <c r="I1722">
        <v>1</v>
      </c>
      <c r="J1722" t="s">
        <v>13799</v>
      </c>
      <c r="K1722" t="s">
        <v>13852</v>
      </c>
      <c r="L1722">
        <v>270107</v>
      </c>
      <c r="M1722" t="s">
        <v>13588</v>
      </c>
      <c r="N1722">
        <v>270107006</v>
      </c>
      <c r="O1722" t="s">
        <v>13613</v>
      </c>
      <c r="P1722">
        <v>0</v>
      </c>
      <c r="Q1722">
        <v>20565.522204673267</v>
      </c>
      <c r="R1722">
        <v>0</v>
      </c>
    </row>
    <row r="1723" spans="1:18" x14ac:dyDescent="0.25">
      <c r="A1723">
        <v>13</v>
      </c>
      <c r="B1723">
        <v>13403</v>
      </c>
      <c r="C1723" t="s">
        <v>10678</v>
      </c>
      <c r="D1723" t="s">
        <v>13774</v>
      </c>
      <c r="E1723">
        <v>3</v>
      </c>
      <c r="F1723" t="s">
        <v>13855</v>
      </c>
      <c r="G1723">
        <v>1</v>
      </c>
      <c r="H1723" t="s">
        <v>8278</v>
      </c>
      <c r="I1723">
        <v>1</v>
      </c>
      <c r="J1723" t="s">
        <v>13799</v>
      </c>
      <c r="K1723" t="s">
        <v>13851</v>
      </c>
      <c r="L1723">
        <v>270107</v>
      </c>
      <c r="M1723" t="s">
        <v>13588</v>
      </c>
      <c r="N1723">
        <v>270107006</v>
      </c>
      <c r="O1723" t="s">
        <v>13613</v>
      </c>
      <c r="P1723">
        <v>0</v>
      </c>
      <c r="Q1723">
        <v>56063.250873384299</v>
      </c>
      <c r="R1723">
        <v>0</v>
      </c>
    </row>
    <row r="1724" spans="1:18" x14ac:dyDescent="0.25">
      <c r="A1724">
        <v>13</v>
      </c>
      <c r="B1724">
        <v>13403</v>
      </c>
      <c r="C1724" t="s">
        <v>10678</v>
      </c>
      <c r="D1724" t="s">
        <v>13774</v>
      </c>
      <c r="E1724">
        <v>3</v>
      </c>
      <c r="F1724" t="s">
        <v>13855</v>
      </c>
      <c r="G1724">
        <v>1</v>
      </c>
      <c r="H1724" t="s">
        <v>8278</v>
      </c>
      <c r="I1724">
        <v>1</v>
      </c>
      <c r="J1724" t="s">
        <v>13799</v>
      </c>
      <c r="K1724" t="s">
        <v>13852</v>
      </c>
      <c r="L1724">
        <v>270107</v>
      </c>
      <c r="M1724" t="s">
        <v>13588</v>
      </c>
      <c r="N1724">
        <v>270107006</v>
      </c>
      <c r="O1724" t="s">
        <v>13613</v>
      </c>
      <c r="P1724">
        <v>0</v>
      </c>
      <c r="Q1724">
        <v>20565.522204673267</v>
      </c>
      <c r="R1724">
        <v>0</v>
      </c>
    </row>
    <row r="1725" spans="1:18" x14ac:dyDescent="0.25">
      <c r="A1725">
        <v>13</v>
      </c>
      <c r="B1725">
        <v>13403</v>
      </c>
      <c r="C1725" t="s">
        <v>10678</v>
      </c>
      <c r="D1725" t="s">
        <v>13774</v>
      </c>
      <c r="E1725">
        <v>5</v>
      </c>
      <c r="F1725" t="s">
        <v>13856</v>
      </c>
      <c r="G1725">
        <v>2</v>
      </c>
      <c r="H1725" t="s">
        <v>13768</v>
      </c>
      <c r="I1725">
        <v>3</v>
      </c>
      <c r="J1725" t="s">
        <v>13804</v>
      </c>
      <c r="K1725" t="s">
        <v>13853</v>
      </c>
      <c r="L1725">
        <v>270107</v>
      </c>
      <c r="M1725" t="s">
        <v>13588</v>
      </c>
      <c r="N1725">
        <v>270107005</v>
      </c>
      <c r="O1725" t="s">
        <v>13608</v>
      </c>
      <c r="P1725">
        <v>0</v>
      </c>
      <c r="Q1725">
        <v>29072.623477682318</v>
      </c>
      <c r="R1725">
        <v>0</v>
      </c>
    </row>
    <row r="1726" spans="1:18" x14ac:dyDescent="0.25">
      <c r="A1726">
        <v>13</v>
      </c>
      <c r="B1726">
        <v>13403</v>
      </c>
      <c r="C1726" t="s">
        <v>10678</v>
      </c>
      <c r="D1726" t="s">
        <v>13774</v>
      </c>
      <c r="E1726">
        <v>5</v>
      </c>
      <c r="F1726" t="s">
        <v>13856</v>
      </c>
      <c r="G1726">
        <v>2</v>
      </c>
      <c r="H1726" t="s">
        <v>13768</v>
      </c>
      <c r="I1726">
        <v>3</v>
      </c>
      <c r="J1726" t="s">
        <v>13804</v>
      </c>
      <c r="K1726" t="s">
        <v>13857</v>
      </c>
      <c r="L1726">
        <v>270107</v>
      </c>
      <c r="M1726" t="s">
        <v>13588</v>
      </c>
      <c r="N1726">
        <v>270107005</v>
      </c>
      <c r="O1726" t="s">
        <v>13608</v>
      </c>
      <c r="P1726">
        <v>0</v>
      </c>
      <c r="Q1726">
        <v>20565.522204673267</v>
      </c>
      <c r="R1726">
        <v>0</v>
      </c>
    </row>
    <row r="1727" spans="1:18" x14ac:dyDescent="0.25">
      <c r="A1727">
        <v>13</v>
      </c>
      <c r="B1727">
        <v>13404</v>
      </c>
      <c r="C1727" t="s">
        <v>10678</v>
      </c>
      <c r="D1727" t="s">
        <v>1945</v>
      </c>
      <c r="E1727">
        <v>1</v>
      </c>
      <c r="F1727" t="s">
        <v>13850</v>
      </c>
      <c r="G1727">
        <v>1</v>
      </c>
      <c r="H1727" t="s">
        <v>8278</v>
      </c>
      <c r="I1727">
        <v>1</v>
      </c>
      <c r="J1727" t="s">
        <v>13799</v>
      </c>
      <c r="K1727" t="s">
        <v>13851</v>
      </c>
      <c r="L1727">
        <v>270107</v>
      </c>
      <c r="M1727" t="s">
        <v>13588</v>
      </c>
      <c r="N1727">
        <v>270107006</v>
      </c>
      <c r="O1727" t="s">
        <v>13613</v>
      </c>
      <c r="P1727">
        <v>29545.519960855425</v>
      </c>
      <c r="Q1727">
        <v>27722.56231945959</v>
      </c>
      <c r="R1727">
        <v>55961.172327520617</v>
      </c>
    </row>
    <row r="1728" spans="1:18" x14ac:dyDescent="0.25">
      <c r="A1728">
        <v>13</v>
      </c>
      <c r="B1728">
        <v>13404</v>
      </c>
      <c r="C1728" t="s">
        <v>10678</v>
      </c>
      <c r="D1728" t="s">
        <v>1945</v>
      </c>
      <c r="E1728">
        <v>1</v>
      </c>
      <c r="F1728" t="s">
        <v>13850</v>
      </c>
      <c r="G1728">
        <v>2</v>
      </c>
      <c r="H1728" t="s">
        <v>13768</v>
      </c>
      <c r="I1728">
        <v>1</v>
      </c>
      <c r="J1728" t="s">
        <v>13799</v>
      </c>
      <c r="K1728" t="s">
        <v>13853</v>
      </c>
      <c r="L1728">
        <v>270107</v>
      </c>
      <c r="M1728" t="s">
        <v>13588</v>
      </c>
      <c r="N1728">
        <v>270107006</v>
      </c>
      <c r="O1728" t="s">
        <v>13613</v>
      </c>
      <c r="P1728">
        <v>29545.519960855425</v>
      </c>
      <c r="Q1728">
        <v>21712.054573333859</v>
      </c>
      <c r="R1728">
        <v>50484.009993172389</v>
      </c>
    </row>
    <row r="1729" spans="1:18" x14ac:dyDescent="0.25">
      <c r="A1729">
        <v>13</v>
      </c>
      <c r="B1729">
        <v>13404</v>
      </c>
      <c r="C1729" t="s">
        <v>10678</v>
      </c>
      <c r="D1729" t="s">
        <v>1945</v>
      </c>
      <c r="E1729">
        <v>1</v>
      </c>
      <c r="F1729" t="s">
        <v>13850</v>
      </c>
      <c r="G1729">
        <v>2</v>
      </c>
      <c r="H1729" t="s">
        <v>13768</v>
      </c>
      <c r="I1729">
        <v>1</v>
      </c>
      <c r="J1729" t="s">
        <v>13799</v>
      </c>
      <c r="K1729" t="s">
        <v>13857</v>
      </c>
      <c r="L1729">
        <v>270107</v>
      </c>
      <c r="M1729" t="s">
        <v>13588</v>
      </c>
      <c r="N1729">
        <v>270107006</v>
      </c>
      <c r="O1729" t="s">
        <v>13613</v>
      </c>
      <c r="P1729">
        <v>0</v>
      </c>
      <c r="Q1729">
        <v>6010.5077461257306</v>
      </c>
      <c r="R1729">
        <v>5477.1623343482379</v>
      </c>
    </row>
    <row r="1730" spans="1:18" x14ac:dyDescent="0.25">
      <c r="A1730">
        <v>13</v>
      </c>
      <c r="B1730">
        <v>13404</v>
      </c>
      <c r="C1730" t="s">
        <v>10678</v>
      </c>
      <c r="D1730" t="s">
        <v>1945</v>
      </c>
      <c r="E1730">
        <v>2</v>
      </c>
      <c r="F1730" t="s">
        <v>13854</v>
      </c>
      <c r="G1730">
        <v>1</v>
      </c>
      <c r="H1730" t="s">
        <v>8278</v>
      </c>
      <c r="I1730">
        <v>1</v>
      </c>
      <c r="J1730" t="s">
        <v>13799</v>
      </c>
      <c r="K1730" t="s">
        <v>13851</v>
      </c>
      <c r="L1730">
        <v>270107</v>
      </c>
      <c r="M1730" t="s">
        <v>13588</v>
      </c>
      <c r="N1730">
        <v>270107006</v>
      </c>
      <c r="O1730" t="s">
        <v>13613</v>
      </c>
      <c r="P1730">
        <v>29545.519960855425</v>
      </c>
      <c r="Q1730">
        <v>27722.56231945959</v>
      </c>
      <c r="R1730">
        <v>55961.172327520617</v>
      </c>
    </row>
    <row r="1731" spans="1:18" x14ac:dyDescent="0.25">
      <c r="A1731">
        <v>13</v>
      </c>
      <c r="B1731">
        <v>13404</v>
      </c>
      <c r="C1731" t="s">
        <v>10678</v>
      </c>
      <c r="D1731" t="s">
        <v>1945</v>
      </c>
      <c r="E1731">
        <v>3</v>
      </c>
      <c r="F1731" t="s">
        <v>13855</v>
      </c>
      <c r="G1731">
        <v>1</v>
      </c>
      <c r="H1731" t="s">
        <v>8278</v>
      </c>
      <c r="I1731">
        <v>1</v>
      </c>
      <c r="J1731" t="s">
        <v>13799</v>
      </c>
      <c r="K1731" t="s">
        <v>13851</v>
      </c>
      <c r="L1731">
        <v>270107</v>
      </c>
      <c r="M1731" t="s">
        <v>13588</v>
      </c>
      <c r="N1731">
        <v>270107006</v>
      </c>
      <c r="O1731" t="s">
        <v>13613</v>
      </c>
      <c r="P1731">
        <v>29545.519960855425</v>
      </c>
      <c r="Q1731">
        <v>27722.56231945959</v>
      </c>
      <c r="R1731">
        <v>55961.172327520617</v>
      </c>
    </row>
    <row r="1732" spans="1:18" x14ac:dyDescent="0.25">
      <c r="A1732">
        <v>13</v>
      </c>
      <c r="B1732">
        <v>13404</v>
      </c>
      <c r="C1732" t="s">
        <v>10678</v>
      </c>
      <c r="D1732" t="s">
        <v>1945</v>
      </c>
      <c r="E1732">
        <v>5</v>
      </c>
      <c r="F1732" t="s">
        <v>13856</v>
      </c>
      <c r="G1732">
        <v>2</v>
      </c>
      <c r="H1732" t="s">
        <v>13768</v>
      </c>
      <c r="I1732">
        <v>3</v>
      </c>
      <c r="J1732" t="s">
        <v>13804</v>
      </c>
      <c r="K1732" t="s">
        <v>13853</v>
      </c>
      <c r="L1732">
        <v>270107</v>
      </c>
      <c r="M1732" t="s">
        <v>13588</v>
      </c>
      <c r="N1732">
        <v>270107005</v>
      </c>
      <c r="O1732" t="s">
        <v>13608</v>
      </c>
      <c r="P1732">
        <v>5909.1039921710844</v>
      </c>
      <c r="Q1732">
        <v>20555.628305374295</v>
      </c>
      <c r="R1732">
        <v>50484.009993172389</v>
      </c>
    </row>
    <row r="1733" spans="1:18" x14ac:dyDescent="0.25">
      <c r="A1733">
        <v>13</v>
      </c>
      <c r="B1733">
        <v>13404</v>
      </c>
      <c r="C1733" t="s">
        <v>10678</v>
      </c>
      <c r="D1733" t="s">
        <v>1945</v>
      </c>
      <c r="E1733">
        <v>5</v>
      </c>
      <c r="F1733" t="s">
        <v>13856</v>
      </c>
      <c r="G1733">
        <v>2</v>
      </c>
      <c r="H1733" t="s">
        <v>13768</v>
      </c>
      <c r="I1733">
        <v>3</v>
      </c>
      <c r="J1733" t="s">
        <v>13804</v>
      </c>
      <c r="K1733" t="s">
        <v>13857</v>
      </c>
      <c r="L1733">
        <v>270107</v>
      </c>
      <c r="M1733" t="s">
        <v>13588</v>
      </c>
      <c r="N1733">
        <v>270107005</v>
      </c>
      <c r="O1733" t="s">
        <v>13608</v>
      </c>
      <c r="P1733">
        <v>0</v>
      </c>
      <c r="Q1733">
        <v>7166.9340140852928</v>
      </c>
      <c r="R1733">
        <v>5477.1623343482379</v>
      </c>
    </row>
    <row r="1734" spans="1:18" x14ac:dyDescent="0.25">
      <c r="A1734">
        <v>13</v>
      </c>
      <c r="B1734">
        <v>13501</v>
      </c>
      <c r="C1734" t="s">
        <v>10678</v>
      </c>
      <c r="D1734" t="s">
        <v>1948</v>
      </c>
      <c r="E1734">
        <v>1</v>
      </c>
      <c r="F1734" t="s">
        <v>13850</v>
      </c>
      <c r="G1734">
        <v>1</v>
      </c>
      <c r="H1734" t="s">
        <v>8278</v>
      </c>
      <c r="I1734">
        <v>1</v>
      </c>
      <c r="J1734" t="s">
        <v>13799</v>
      </c>
      <c r="K1734" t="s">
        <v>13851</v>
      </c>
      <c r="L1734">
        <v>270107</v>
      </c>
      <c r="M1734" t="s">
        <v>13588</v>
      </c>
      <c r="N1734">
        <v>270107006</v>
      </c>
      <c r="O1734" t="s">
        <v>13613</v>
      </c>
      <c r="P1734">
        <v>33182.440596053159</v>
      </c>
      <c r="Q1734">
        <v>40470.821887399943</v>
      </c>
      <c r="R1734">
        <v>15439.214681637568</v>
      </c>
    </row>
    <row r="1735" spans="1:18" x14ac:dyDescent="0.25">
      <c r="A1735">
        <v>13</v>
      </c>
      <c r="B1735">
        <v>13501</v>
      </c>
      <c r="C1735" t="s">
        <v>10678</v>
      </c>
      <c r="D1735" t="s">
        <v>1948</v>
      </c>
      <c r="E1735">
        <v>1</v>
      </c>
      <c r="F1735" t="s">
        <v>13850</v>
      </c>
      <c r="G1735">
        <v>1</v>
      </c>
      <c r="H1735" t="s">
        <v>8278</v>
      </c>
      <c r="I1735">
        <v>1</v>
      </c>
      <c r="J1735" t="s">
        <v>13799</v>
      </c>
      <c r="K1735" t="s">
        <v>13852</v>
      </c>
      <c r="L1735">
        <v>270107</v>
      </c>
      <c r="M1735" t="s">
        <v>13588</v>
      </c>
      <c r="N1735">
        <v>270107006</v>
      </c>
      <c r="O1735" t="s">
        <v>13613</v>
      </c>
      <c r="P1735">
        <v>0</v>
      </c>
      <c r="Q1735">
        <v>5401.3312547942542</v>
      </c>
      <c r="R1735">
        <v>0</v>
      </c>
    </row>
    <row r="1736" spans="1:18" x14ac:dyDescent="0.25">
      <c r="A1736">
        <v>13</v>
      </c>
      <c r="B1736">
        <v>13501</v>
      </c>
      <c r="C1736" t="s">
        <v>10678</v>
      </c>
      <c r="D1736" t="s">
        <v>1948</v>
      </c>
      <c r="E1736">
        <v>1</v>
      </c>
      <c r="F1736" t="s">
        <v>13850</v>
      </c>
      <c r="G1736">
        <v>2</v>
      </c>
      <c r="H1736" t="s">
        <v>13768</v>
      </c>
      <c r="I1736">
        <v>1</v>
      </c>
      <c r="J1736" t="s">
        <v>13799</v>
      </c>
      <c r="K1736" t="s">
        <v>13853</v>
      </c>
      <c r="L1736">
        <v>270107</v>
      </c>
      <c r="M1736" t="s">
        <v>13588</v>
      </c>
      <c r="N1736">
        <v>270107006</v>
      </c>
      <c r="O1736" t="s">
        <v>13613</v>
      </c>
      <c r="P1736">
        <v>30400.322190898107</v>
      </c>
      <c r="Q1736">
        <v>31622.27879039379</v>
      </c>
      <c r="R1736">
        <v>13543.84082095114</v>
      </c>
    </row>
    <row r="1737" spans="1:18" x14ac:dyDescent="0.25">
      <c r="A1737">
        <v>13</v>
      </c>
      <c r="B1737">
        <v>13501</v>
      </c>
      <c r="C1737" t="s">
        <v>10678</v>
      </c>
      <c r="D1737" t="s">
        <v>1948</v>
      </c>
      <c r="E1737">
        <v>1</v>
      </c>
      <c r="F1737" t="s">
        <v>13850</v>
      </c>
      <c r="G1737">
        <v>2</v>
      </c>
      <c r="H1737" t="s">
        <v>13768</v>
      </c>
      <c r="I1737">
        <v>1</v>
      </c>
      <c r="J1737" t="s">
        <v>13799</v>
      </c>
      <c r="K1737" t="s">
        <v>13857</v>
      </c>
      <c r="L1737">
        <v>270107</v>
      </c>
      <c r="M1737" t="s">
        <v>13588</v>
      </c>
      <c r="N1737">
        <v>270107006</v>
      </c>
      <c r="O1737" t="s">
        <v>13613</v>
      </c>
      <c r="P1737">
        <v>2782.1184051550545</v>
      </c>
      <c r="Q1737">
        <v>14249.874351800401</v>
      </c>
      <c r="R1737">
        <v>1895.373860686427</v>
      </c>
    </row>
    <row r="1738" spans="1:18" x14ac:dyDescent="0.25">
      <c r="A1738">
        <v>13</v>
      </c>
      <c r="B1738">
        <v>13501</v>
      </c>
      <c r="C1738" t="s">
        <v>10678</v>
      </c>
      <c r="D1738" t="s">
        <v>1948</v>
      </c>
      <c r="E1738">
        <v>2</v>
      </c>
      <c r="F1738" t="s">
        <v>13854</v>
      </c>
      <c r="G1738">
        <v>1</v>
      </c>
      <c r="H1738" t="s">
        <v>8278</v>
      </c>
      <c r="I1738">
        <v>1</v>
      </c>
      <c r="J1738" t="s">
        <v>13799</v>
      </c>
      <c r="K1738" t="s">
        <v>13851</v>
      </c>
      <c r="L1738">
        <v>270107</v>
      </c>
      <c r="M1738" t="s">
        <v>13588</v>
      </c>
      <c r="N1738">
        <v>270107006</v>
      </c>
      <c r="O1738" t="s">
        <v>13613</v>
      </c>
      <c r="P1738">
        <v>33182.440596053159</v>
      </c>
      <c r="Q1738">
        <v>40470.821887399943</v>
      </c>
      <c r="R1738">
        <v>15439.214681637568</v>
      </c>
    </row>
    <row r="1739" spans="1:18" x14ac:dyDescent="0.25">
      <c r="A1739">
        <v>13</v>
      </c>
      <c r="B1739">
        <v>13501</v>
      </c>
      <c r="C1739" t="s">
        <v>10678</v>
      </c>
      <c r="D1739" t="s">
        <v>1948</v>
      </c>
      <c r="E1739">
        <v>2</v>
      </c>
      <c r="F1739" t="s">
        <v>13854</v>
      </c>
      <c r="G1739">
        <v>1</v>
      </c>
      <c r="H1739" t="s">
        <v>8278</v>
      </c>
      <c r="I1739">
        <v>1</v>
      </c>
      <c r="J1739" t="s">
        <v>13799</v>
      </c>
      <c r="K1739" t="s">
        <v>13852</v>
      </c>
      <c r="L1739">
        <v>270107</v>
      </c>
      <c r="M1739" t="s">
        <v>13588</v>
      </c>
      <c r="N1739">
        <v>270107006</v>
      </c>
      <c r="O1739" t="s">
        <v>13613</v>
      </c>
      <c r="P1739">
        <v>0</v>
      </c>
      <c r="Q1739">
        <v>5401.3312547942542</v>
      </c>
      <c r="R1739">
        <v>0</v>
      </c>
    </row>
    <row r="1740" spans="1:18" x14ac:dyDescent="0.25">
      <c r="A1740">
        <v>13</v>
      </c>
      <c r="B1740">
        <v>13501</v>
      </c>
      <c r="C1740" t="s">
        <v>10678</v>
      </c>
      <c r="D1740" t="s">
        <v>1948</v>
      </c>
      <c r="E1740">
        <v>3</v>
      </c>
      <c r="F1740" t="s">
        <v>13855</v>
      </c>
      <c r="G1740">
        <v>1</v>
      </c>
      <c r="H1740" t="s">
        <v>8278</v>
      </c>
      <c r="I1740">
        <v>1</v>
      </c>
      <c r="J1740" t="s">
        <v>13799</v>
      </c>
      <c r="K1740" t="s">
        <v>13851</v>
      </c>
      <c r="L1740">
        <v>270107</v>
      </c>
      <c r="M1740" t="s">
        <v>13588</v>
      </c>
      <c r="N1740">
        <v>270107006</v>
      </c>
      <c r="O1740" t="s">
        <v>13613</v>
      </c>
      <c r="P1740">
        <v>33182.440596053159</v>
      </c>
      <c r="Q1740">
        <v>40470.821887399943</v>
      </c>
      <c r="R1740">
        <v>15439.214681637568</v>
      </c>
    </row>
    <row r="1741" spans="1:18" x14ac:dyDescent="0.25">
      <c r="A1741">
        <v>13</v>
      </c>
      <c r="B1741">
        <v>13501</v>
      </c>
      <c r="C1741" t="s">
        <v>10678</v>
      </c>
      <c r="D1741" t="s">
        <v>1948</v>
      </c>
      <c r="E1741">
        <v>3</v>
      </c>
      <c r="F1741" t="s">
        <v>13855</v>
      </c>
      <c r="G1741">
        <v>1</v>
      </c>
      <c r="H1741" t="s">
        <v>8278</v>
      </c>
      <c r="I1741">
        <v>1</v>
      </c>
      <c r="J1741" t="s">
        <v>13799</v>
      </c>
      <c r="K1741" t="s">
        <v>13852</v>
      </c>
      <c r="L1741">
        <v>270107</v>
      </c>
      <c r="M1741" t="s">
        <v>13588</v>
      </c>
      <c r="N1741">
        <v>270107006</v>
      </c>
      <c r="O1741" t="s">
        <v>13613</v>
      </c>
      <c r="P1741">
        <v>0</v>
      </c>
      <c r="Q1741">
        <v>5401.3312547942542</v>
      </c>
      <c r="R1741">
        <v>0</v>
      </c>
    </row>
    <row r="1742" spans="1:18" x14ac:dyDescent="0.25">
      <c r="A1742">
        <v>13</v>
      </c>
      <c r="B1742">
        <v>13501</v>
      </c>
      <c r="C1742" t="s">
        <v>10678</v>
      </c>
      <c r="D1742" t="s">
        <v>1948</v>
      </c>
      <c r="E1742">
        <v>5</v>
      </c>
      <c r="F1742" t="s">
        <v>13856</v>
      </c>
      <c r="G1742">
        <v>2</v>
      </c>
      <c r="H1742" t="s">
        <v>13768</v>
      </c>
      <c r="I1742">
        <v>3</v>
      </c>
      <c r="J1742" t="s">
        <v>13804</v>
      </c>
      <c r="K1742" t="s">
        <v>13853</v>
      </c>
      <c r="L1742">
        <v>270107</v>
      </c>
      <c r="M1742" t="s">
        <v>13588</v>
      </c>
      <c r="N1742">
        <v>270107005</v>
      </c>
      <c r="O1742" t="s">
        <v>13608</v>
      </c>
      <c r="P1742">
        <v>18777.285541683446</v>
      </c>
      <c r="Q1742">
        <v>30336.49461891616</v>
      </c>
      <c r="R1742">
        <v>15439.214681637568</v>
      </c>
    </row>
    <row r="1743" spans="1:18" x14ac:dyDescent="0.25">
      <c r="A1743">
        <v>13</v>
      </c>
      <c r="B1743">
        <v>13501</v>
      </c>
      <c r="C1743" t="s">
        <v>10678</v>
      </c>
      <c r="D1743" t="s">
        <v>1948</v>
      </c>
      <c r="E1743">
        <v>5</v>
      </c>
      <c r="F1743" t="s">
        <v>13856</v>
      </c>
      <c r="G1743">
        <v>2</v>
      </c>
      <c r="H1743" t="s">
        <v>13768</v>
      </c>
      <c r="I1743">
        <v>3</v>
      </c>
      <c r="J1743" t="s">
        <v>13804</v>
      </c>
      <c r="K1743" t="s">
        <v>13857</v>
      </c>
      <c r="L1743">
        <v>270107</v>
      </c>
      <c r="M1743" t="s">
        <v>13588</v>
      </c>
      <c r="N1743">
        <v>270107005</v>
      </c>
      <c r="O1743" t="s">
        <v>13608</v>
      </c>
      <c r="P1743">
        <v>2782.1184051550545</v>
      </c>
      <c r="Q1743">
        <v>5401.3312547942542</v>
      </c>
      <c r="R1743">
        <v>0</v>
      </c>
    </row>
    <row r="1744" spans="1:18" x14ac:dyDescent="0.25">
      <c r="A1744">
        <v>13</v>
      </c>
      <c r="B1744">
        <v>13601</v>
      </c>
      <c r="C1744" t="s">
        <v>10678</v>
      </c>
      <c r="D1744" t="s">
        <v>1963</v>
      </c>
      <c r="E1744">
        <v>1</v>
      </c>
      <c r="F1744" t="s">
        <v>13850</v>
      </c>
      <c r="G1744">
        <v>1</v>
      </c>
      <c r="H1744" t="s">
        <v>8278</v>
      </c>
      <c r="I1744">
        <v>1</v>
      </c>
      <c r="J1744" t="s">
        <v>13799</v>
      </c>
      <c r="K1744" t="s">
        <v>13851</v>
      </c>
      <c r="L1744">
        <v>270107</v>
      </c>
      <c r="M1744" t="s">
        <v>13588</v>
      </c>
      <c r="N1744">
        <v>270107006</v>
      </c>
      <c r="O1744" t="s">
        <v>13613</v>
      </c>
      <c r="P1744">
        <v>45111.260957518542</v>
      </c>
      <c r="Q1744">
        <v>28850.823114945077</v>
      </c>
      <c r="R1744">
        <v>25857.300379020875</v>
      </c>
    </row>
    <row r="1745" spans="1:18" x14ac:dyDescent="0.25">
      <c r="A1745">
        <v>13</v>
      </c>
      <c r="B1745">
        <v>13601</v>
      </c>
      <c r="C1745" t="s">
        <v>10678</v>
      </c>
      <c r="D1745" t="s">
        <v>1963</v>
      </c>
      <c r="E1745">
        <v>1</v>
      </c>
      <c r="F1745" t="s">
        <v>13850</v>
      </c>
      <c r="G1745">
        <v>2</v>
      </c>
      <c r="H1745" t="s">
        <v>13768</v>
      </c>
      <c r="I1745">
        <v>1</v>
      </c>
      <c r="J1745" t="s">
        <v>13799</v>
      </c>
      <c r="K1745" t="s">
        <v>13853</v>
      </c>
      <c r="L1745">
        <v>270107</v>
      </c>
      <c r="M1745" t="s">
        <v>13588</v>
      </c>
      <c r="N1745">
        <v>270107006</v>
      </c>
      <c r="O1745" t="s">
        <v>13613</v>
      </c>
      <c r="P1745">
        <v>45111.260957518542</v>
      </c>
      <c r="Q1745">
        <v>21052.249888581264</v>
      </c>
      <c r="R1745">
        <v>18848.204605880157</v>
      </c>
    </row>
    <row r="1746" spans="1:18" x14ac:dyDescent="0.25">
      <c r="A1746">
        <v>13</v>
      </c>
      <c r="B1746">
        <v>13601</v>
      </c>
      <c r="C1746" t="s">
        <v>10678</v>
      </c>
      <c r="D1746" t="s">
        <v>1963</v>
      </c>
      <c r="E1746">
        <v>1</v>
      </c>
      <c r="F1746" t="s">
        <v>13850</v>
      </c>
      <c r="G1746">
        <v>2</v>
      </c>
      <c r="H1746" t="s">
        <v>13768</v>
      </c>
      <c r="I1746">
        <v>1</v>
      </c>
      <c r="J1746" t="s">
        <v>13799</v>
      </c>
      <c r="K1746" t="s">
        <v>13857</v>
      </c>
      <c r="L1746">
        <v>270107</v>
      </c>
      <c r="M1746" t="s">
        <v>13588</v>
      </c>
      <c r="N1746">
        <v>270107006</v>
      </c>
      <c r="O1746" t="s">
        <v>13613</v>
      </c>
      <c r="P1746">
        <v>0</v>
      </c>
      <c r="Q1746">
        <v>7798.5732263638156</v>
      </c>
      <c r="R1746">
        <v>7009.0957731407179</v>
      </c>
    </row>
    <row r="1747" spans="1:18" x14ac:dyDescent="0.25">
      <c r="A1747">
        <v>13</v>
      </c>
      <c r="B1747">
        <v>13601</v>
      </c>
      <c r="C1747" t="s">
        <v>10678</v>
      </c>
      <c r="D1747" t="s">
        <v>1963</v>
      </c>
      <c r="E1747">
        <v>2</v>
      </c>
      <c r="F1747" t="s">
        <v>13854</v>
      </c>
      <c r="G1747">
        <v>1</v>
      </c>
      <c r="H1747" t="s">
        <v>8278</v>
      </c>
      <c r="I1747">
        <v>1</v>
      </c>
      <c r="J1747" t="s">
        <v>13799</v>
      </c>
      <c r="K1747" t="s">
        <v>13851</v>
      </c>
      <c r="L1747">
        <v>270107</v>
      </c>
      <c r="M1747" t="s">
        <v>13588</v>
      </c>
      <c r="N1747">
        <v>270107006</v>
      </c>
      <c r="O1747" t="s">
        <v>13613</v>
      </c>
      <c r="P1747">
        <v>45111.260957518542</v>
      </c>
      <c r="Q1747">
        <v>28850.823114945077</v>
      </c>
      <c r="R1747">
        <v>25857.300379020875</v>
      </c>
    </row>
    <row r="1748" spans="1:18" x14ac:dyDescent="0.25">
      <c r="A1748">
        <v>13</v>
      </c>
      <c r="B1748">
        <v>13601</v>
      </c>
      <c r="C1748" t="s">
        <v>10678</v>
      </c>
      <c r="D1748" t="s">
        <v>1963</v>
      </c>
      <c r="E1748">
        <v>3</v>
      </c>
      <c r="F1748" t="s">
        <v>13855</v>
      </c>
      <c r="G1748">
        <v>1</v>
      </c>
      <c r="H1748" t="s">
        <v>8278</v>
      </c>
      <c r="I1748">
        <v>1</v>
      </c>
      <c r="J1748" t="s">
        <v>13799</v>
      </c>
      <c r="K1748" t="s">
        <v>13851</v>
      </c>
      <c r="L1748">
        <v>270107</v>
      </c>
      <c r="M1748" t="s">
        <v>13588</v>
      </c>
      <c r="N1748">
        <v>270107006</v>
      </c>
      <c r="O1748" t="s">
        <v>13613</v>
      </c>
      <c r="P1748">
        <v>45111.260957518542</v>
      </c>
      <c r="Q1748">
        <v>28850.823114945077</v>
      </c>
      <c r="R1748">
        <v>25857.300379020875</v>
      </c>
    </row>
    <row r="1749" spans="1:18" x14ac:dyDescent="0.25">
      <c r="A1749">
        <v>13</v>
      </c>
      <c r="B1749">
        <v>13601</v>
      </c>
      <c r="C1749" t="s">
        <v>10678</v>
      </c>
      <c r="D1749" t="s">
        <v>1963</v>
      </c>
      <c r="E1749">
        <v>5</v>
      </c>
      <c r="F1749" t="s">
        <v>13856</v>
      </c>
      <c r="G1749">
        <v>2</v>
      </c>
      <c r="H1749" t="s">
        <v>13768</v>
      </c>
      <c r="I1749">
        <v>3</v>
      </c>
      <c r="J1749" t="s">
        <v>13804</v>
      </c>
      <c r="K1749" t="s">
        <v>13853</v>
      </c>
      <c r="L1749">
        <v>270107</v>
      </c>
      <c r="M1749" t="s">
        <v>13588</v>
      </c>
      <c r="N1749">
        <v>270107005</v>
      </c>
      <c r="O1749" t="s">
        <v>13608</v>
      </c>
      <c r="P1749">
        <v>37386.378961564398</v>
      </c>
      <c r="Q1749">
        <v>19634.928225223044</v>
      </c>
      <c r="R1749">
        <v>18848.204605880157</v>
      </c>
    </row>
    <row r="1750" spans="1:18" x14ac:dyDescent="0.25">
      <c r="A1750">
        <v>13</v>
      </c>
      <c r="B1750">
        <v>13601</v>
      </c>
      <c r="C1750" t="s">
        <v>10678</v>
      </c>
      <c r="D1750" t="s">
        <v>1963</v>
      </c>
      <c r="E1750">
        <v>5</v>
      </c>
      <c r="F1750" t="s">
        <v>13856</v>
      </c>
      <c r="G1750">
        <v>2</v>
      </c>
      <c r="H1750" t="s">
        <v>13768</v>
      </c>
      <c r="I1750">
        <v>3</v>
      </c>
      <c r="J1750" t="s">
        <v>13804</v>
      </c>
      <c r="K1750" t="s">
        <v>13857</v>
      </c>
      <c r="L1750">
        <v>270107</v>
      </c>
      <c r="M1750" t="s">
        <v>13588</v>
      </c>
      <c r="N1750">
        <v>270107005</v>
      </c>
      <c r="O1750" t="s">
        <v>13608</v>
      </c>
      <c r="P1750">
        <v>0</v>
      </c>
      <c r="Q1750">
        <v>9215.8948897220325</v>
      </c>
      <c r="R1750">
        <v>7009.0957731407179</v>
      </c>
    </row>
    <row r="1751" spans="1:18" x14ac:dyDescent="0.25">
      <c r="A1751">
        <v>13</v>
      </c>
      <c r="B1751">
        <v>13602</v>
      </c>
      <c r="C1751" t="s">
        <v>10678</v>
      </c>
      <c r="D1751" t="s">
        <v>1966</v>
      </c>
      <c r="E1751">
        <v>1</v>
      </c>
      <c r="F1751" t="s">
        <v>13850</v>
      </c>
      <c r="G1751">
        <v>1</v>
      </c>
      <c r="H1751" t="s">
        <v>8278</v>
      </c>
      <c r="I1751">
        <v>1</v>
      </c>
      <c r="J1751" t="s">
        <v>13799</v>
      </c>
      <c r="K1751" t="s">
        <v>13851</v>
      </c>
      <c r="L1751">
        <v>270107</v>
      </c>
      <c r="M1751" t="s">
        <v>13588</v>
      </c>
      <c r="N1751">
        <v>270107006</v>
      </c>
      <c r="O1751" t="s">
        <v>13613</v>
      </c>
      <c r="P1751">
        <v>0</v>
      </c>
      <c r="Q1751">
        <v>0</v>
      </c>
      <c r="R1751">
        <v>129914.23209378323</v>
      </c>
    </row>
    <row r="1752" spans="1:18" x14ac:dyDescent="0.25">
      <c r="A1752">
        <v>13</v>
      </c>
      <c r="B1752">
        <v>13602</v>
      </c>
      <c r="C1752" t="s">
        <v>10678</v>
      </c>
      <c r="D1752" t="s">
        <v>1966</v>
      </c>
      <c r="E1752">
        <v>1</v>
      </c>
      <c r="F1752" t="s">
        <v>13850</v>
      </c>
      <c r="G1752">
        <v>2</v>
      </c>
      <c r="H1752" t="s">
        <v>13768</v>
      </c>
      <c r="I1752">
        <v>1</v>
      </c>
      <c r="J1752" t="s">
        <v>13799</v>
      </c>
      <c r="K1752" t="s">
        <v>13853</v>
      </c>
      <c r="L1752">
        <v>270107</v>
      </c>
      <c r="M1752" t="s">
        <v>13588</v>
      </c>
      <c r="N1752">
        <v>270107006</v>
      </c>
      <c r="O1752" t="s">
        <v>13613</v>
      </c>
      <c r="P1752">
        <v>0</v>
      </c>
      <c r="Q1752">
        <v>0</v>
      </c>
      <c r="R1752">
        <v>118652.94141178954</v>
      </c>
    </row>
    <row r="1753" spans="1:18" x14ac:dyDescent="0.25">
      <c r="A1753">
        <v>13</v>
      </c>
      <c r="B1753">
        <v>13602</v>
      </c>
      <c r="C1753" t="s">
        <v>10678</v>
      </c>
      <c r="D1753" t="s">
        <v>1966</v>
      </c>
      <c r="E1753">
        <v>1</v>
      </c>
      <c r="F1753" t="s">
        <v>13850</v>
      </c>
      <c r="G1753">
        <v>2</v>
      </c>
      <c r="H1753" t="s">
        <v>13768</v>
      </c>
      <c r="I1753">
        <v>1</v>
      </c>
      <c r="J1753" t="s">
        <v>13799</v>
      </c>
      <c r="K1753" t="s">
        <v>13857</v>
      </c>
      <c r="L1753">
        <v>270107</v>
      </c>
      <c r="M1753" t="s">
        <v>13588</v>
      </c>
      <c r="N1753">
        <v>270107006</v>
      </c>
      <c r="O1753" t="s">
        <v>13613</v>
      </c>
      <c r="P1753">
        <v>0</v>
      </c>
      <c r="Q1753">
        <v>0</v>
      </c>
      <c r="R1753">
        <v>11261.290681993694</v>
      </c>
    </row>
    <row r="1754" spans="1:18" x14ac:dyDescent="0.25">
      <c r="A1754">
        <v>13</v>
      </c>
      <c r="B1754">
        <v>13602</v>
      </c>
      <c r="C1754" t="s">
        <v>10678</v>
      </c>
      <c r="D1754" t="s">
        <v>1966</v>
      </c>
      <c r="E1754">
        <v>2</v>
      </c>
      <c r="F1754" t="s">
        <v>13854</v>
      </c>
      <c r="G1754">
        <v>1</v>
      </c>
      <c r="H1754" t="s">
        <v>8278</v>
      </c>
      <c r="I1754">
        <v>1</v>
      </c>
      <c r="J1754" t="s">
        <v>13799</v>
      </c>
      <c r="K1754" t="s">
        <v>13851</v>
      </c>
      <c r="L1754">
        <v>270107</v>
      </c>
      <c r="M1754" t="s">
        <v>13588</v>
      </c>
      <c r="N1754">
        <v>270107006</v>
      </c>
      <c r="O1754" t="s">
        <v>13613</v>
      </c>
      <c r="P1754">
        <v>0</v>
      </c>
      <c r="Q1754">
        <v>0</v>
      </c>
      <c r="R1754">
        <v>129914.23209378323</v>
      </c>
    </row>
    <row r="1755" spans="1:18" x14ac:dyDescent="0.25">
      <c r="A1755">
        <v>13</v>
      </c>
      <c r="B1755">
        <v>13602</v>
      </c>
      <c r="C1755" t="s">
        <v>10678</v>
      </c>
      <c r="D1755" t="s">
        <v>1966</v>
      </c>
      <c r="E1755">
        <v>3</v>
      </c>
      <c r="F1755" t="s">
        <v>13855</v>
      </c>
      <c r="G1755">
        <v>1</v>
      </c>
      <c r="H1755" t="s">
        <v>8278</v>
      </c>
      <c r="I1755">
        <v>1</v>
      </c>
      <c r="J1755" t="s">
        <v>13799</v>
      </c>
      <c r="K1755" t="s">
        <v>13851</v>
      </c>
      <c r="L1755">
        <v>270107</v>
      </c>
      <c r="M1755" t="s">
        <v>13588</v>
      </c>
      <c r="N1755">
        <v>270107006</v>
      </c>
      <c r="O1755" t="s">
        <v>13613</v>
      </c>
      <c r="P1755">
        <v>0</v>
      </c>
      <c r="Q1755">
        <v>0</v>
      </c>
      <c r="R1755">
        <v>129914.23209378323</v>
      </c>
    </row>
    <row r="1756" spans="1:18" x14ac:dyDescent="0.25">
      <c r="A1756">
        <v>13</v>
      </c>
      <c r="B1756">
        <v>13602</v>
      </c>
      <c r="C1756" t="s">
        <v>10678</v>
      </c>
      <c r="D1756" t="s">
        <v>1966</v>
      </c>
      <c r="E1756">
        <v>5</v>
      </c>
      <c r="F1756" t="s">
        <v>13856</v>
      </c>
      <c r="G1756">
        <v>2</v>
      </c>
      <c r="H1756" t="s">
        <v>13768</v>
      </c>
      <c r="I1756">
        <v>3</v>
      </c>
      <c r="J1756" t="s">
        <v>13804</v>
      </c>
      <c r="K1756" t="s">
        <v>13853</v>
      </c>
      <c r="L1756">
        <v>270107</v>
      </c>
      <c r="M1756" t="s">
        <v>13588</v>
      </c>
      <c r="N1756">
        <v>270107005</v>
      </c>
      <c r="O1756" t="s">
        <v>13608</v>
      </c>
      <c r="P1756">
        <v>0</v>
      </c>
      <c r="Q1756">
        <v>0</v>
      </c>
      <c r="R1756">
        <v>111341.81420696089</v>
      </c>
    </row>
    <row r="1757" spans="1:18" x14ac:dyDescent="0.25">
      <c r="A1757">
        <v>13</v>
      </c>
      <c r="B1757">
        <v>13602</v>
      </c>
      <c r="C1757" t="s">
        <v>10678</v>
      </c>
      <c r="D1757" t="s">
        <v>1966</v>
      </c>
      <c r="E1757">
        <v>5</v>
      </c>
      <c r="F1757" t="s">
        <v>13856</v>
      </c>
      <c r="G1757">
        <v>2</v>
      </c>
      <c r="H1757" t="s">
        <v>13768</v>
      </c>
      <c r="I1757">
        <v>3</v>
      </c>
      <c r="J1757" t="s">
        <v>13804</v>
      </c>
      <c r="K1757" t="s">
        <v>13857</v>
      </c>
      <c r="L1757">
        <v>270107</v>
      </c>
      <c r="M1757" t="s">
        <v>13588</v>
      </c>
      <c r="N1757">
        <v>270107005</v>
      </c>
      <c r="O1757" t="s">
        <v>13608</v>
      </c>
      <c r="P1757">
        <v>0</v>
      </c>
      <c r="Q1757">
        <v>0</v>
      </c>
      <c r="R1757">
        <v>18572.417886822321</v>
      </c>
    </row>
    <row r="1758" spans="1:18" x14ac:dyDescent="0.25">
      <c r="A1758">
        <v>13</v>
      </c>
      <c r="B1758">
        <v>13603</v>
      </c>
      <c r="C1758" t="s">
        <v>10678</v>
      </c>
      <c r="D1758" t="s">
        <v>1969</v>
      </c>
      <c r="E1758">
        <v>1</v>
      </c>
      <c r="F1758" t="s">
        <v>13850</v>
      </c>
      <c r="G1758">
        <v>1</v>
      </c>
      <c r="H1758" t="s">
        <v>8278</v>
      </c>
      <c r="I1758">
        <v>1</v>
      </c>
      <c r="J1758" t="s">
        <v>13799</v>
      </c>
      <c r="K1758" t="s">
        <v>13851</v>
      </c>
      <c r="L1758">
        <v>270107</v>
      </c>
      <c r="M1758" t="s">
        <v>13588</v>
      </c>
      <c r="N1758">
        <v>270107006</v>
      </c>
      <c r="O1758" t="s">
        <v>13613</v>
      </c>
      <c r="P1758">
        <v>0</v>
      </c>
      <c r="Q1758">
        <v>113457.39013155224</v>
      </c>
      <c r="R1758">
        <v>117132.37717538829</v>
      </c>
    </row>
    <row r="1759" spans="1:18" x14ac:dyDescent="0.25">
      <c r="A1759">
        <v>13</v>
      </c>
      <c r="B1759">
        <v>13603</v>
      </c>
      <c r="C1759" t="s">
        <v>10678</v>
      </c>
      <c r="D1759" t="s">
        <v>1969</v>
      </c>
      <c r="E1759">
        <v>1</v>
      </c>
      <c r="F1759" t="s">
        <v>13850</v>
      </c>
      <c r="G1759">
        <v>2</v>
      </c>
      <c r="H1759" t="s">
        <v>13768</v>
      </c>
      <c r="I1759">
        <v>1</v>
      </c>
      <c r="J1759" t="s">
        <v>13799</v>
      </c>
      <c r="K1759" t="s">
        <v>13853</v>
      </c>
      <c r="L1759">
        <v>270107</v>
      </c>
      <c r="M1759" t="s">
        <v>13588</v>
      </c>
      <c r="N1759">
        <v>270107006</v>
      </c>
      <c r="O1759" t="s">
        <v>13613</v>
      </c>
      <c r="P1759">
        <v>0</v>
      </c>
      <c r="Q1759">
        <v>82976.033953541992</v>
      </c>
      <c r="R1759">
        <v>103200.05457956811</v>
      </c>
    </row>
    <row r="1760" spans="1:18" x14ac:dyDescent="0.25">
      <c r="A1760">
        <v>13</v>
      </c>
      <c r="B1760">
        <v>13603</v>
      </c>
      <c r="C1760" t="s">
        <v>10678</v>
      </c>
      <c r="D1760" t="s">
        <v>1969</v>
      </c>
      <c r="E1760">
        <v>1</v>
      </c>
      <c r="F1760" t="s">
        <v>13850</v>
      </c>
      <c r="G1760">
        <v>2</v>
      </c>
      <c r="H1760" t="s">
        <v>13768</v>
      </c>
      <c r="I1760">
        <v>1</v>
      </c>
      <c r="J1760" t="s">
        <v>13799</v>
      </c>
      <c r="K1760" t="s">
        <v>13857</v>
      </c>
      <c r="L1760">
        <v>270107</v>
      </c>
      <c r="M1760" t="s">
        <v>13588</v>
      </c>
      <c r="N1760">
        <v>270107006</v>
      </c>
      <c r="O1760" t="s">
        <v>13613</v>
      </c>
      <c r="P1760">
        <v>0</v>
      </c>
      <c r="Q1760">
        <v>30481.356178010265</v>
      </c>
      <c r="R1760">
        <v>13932.322595820178</v>
      </c>
    </row>
    <row r="1761" spans="1:18" x14ac:dyDescent="0.25">
      <c r="A1761">
        <v>13</v>
      </c>
      <c r="B1761">
        <v>13603</v>
      </c>
      <c r="C1761" t="s">
        <v>10678</v>
      </c>
      <c r="D1761" t="s">
        <v>1969</v>
      </c>
      <c r="E1761">
        <v>2</v>
      </c>
      <c r="F1761" t="s">
        <v>13854</v>
      </c>
      <c r="G1761">
        <v>1</v>
      </c>
      <c r="H1761" t="s">
        <v>8278</v>
      </c>
      <c r="I1761">
        <v>1</v>
      </c>
      <c r="J1761" t="s">
        <v>13799</v>
      </c>
      <c r="K1761" t="s">
        <v>13851</v>
      </c>
      <c r="L1761">
        <v>270107</v>
      </c>
      <c r="M1761" t="s">
        <v>13588</v>
      </c>
      <c r="N1761">
        <v>270107006</v>
      </c>
      <c r="O1761" t="s">
        <v>13613</v>
      </c>
      <c r="P1761">
        <v>0</v>
      </c>
      <c r="Q1761">
        <v>113457.39013155224</v>
      </c>
      <c r="R1761">
        <v>117132.37717538829</v>
      </c>
    </row>
    <row r="1762" spans="1:18" x14ac:dyDescent="0.25">
      <c r="A1762">
        <v>13</v>
      </c>
      <c r="B1762">
        <v>13603</v>
      </c>
      <c r="C1762" t="s">
        <v>10678</v>
      </c>
      <c r="D1762" t="s">
        <v>1969</v>
      </c>
      <c r="E1762">
        <v>3</v>
      </c>
      <c r="F1762" t="s">
        <v>13855</v>
      </c>
      <c r="G1762">
        <v>1</v>
      </c>
      <c r="H1762" t="s">
        <v>8278</v>
      </c>
      <c r="I1762">
        <v>1</v>
      </c>
      <c r="J1762" t="s">
        <v>13799</v>
      </c>
      <c r="K1762" t="s">
        <v>13851</v>
      </c>
      <c r="L1762">
        <v>270107</v>
      </c>
      <c r="M1762" t="s">
        <v>13588</v>
      </c>
      <c r="N1762">
        <v>270107006</v>
      </c>
      <c r="O1762" t="s">
        <v>13613</v>
      </c>
      <c r="P1762">
        <v>0</v>
      </c>
      <c r="Q1762">
        <v>113457.39013155224</v>
      </c>
      <c r="R1762">
        <v>117132.37717538829</v>
      </c>
    </row>
    <row r="1763" spans="1:18" x14ac:dyDescent="0.25">
      <c r="A1763">
        <v>13</v>
      </c>
      <c r="B1763">
        <v>13603</v>
      </c>
      <c r="C1763" t="s">
        <v>10678</v>
      </c>
      <c r="D1763" t="s">
        <v>1969</v>
      </c>
      <c r="E1763">
        <v>5</v>
      </c>
      <c r="F1763" t="s">
        <v>13856</v>
      </c>
      <c r="G1763">
        <v>2</v>
      </c>
      <c r="H1763" t="s">
        <v>13768</v>
      </c>
      <c r="I1763">
        <v>3</v>
      </c>
      <c r="J1763" t="s">
        <v>13804</v>
      </c>
      <c r="K1763" t="s">
        <v>13853</v>
      </c>
      <c r="L1763">
        <v>270107</v>
      </c>
      <c r="M1763" t="s">
        <v>13588</v>
      </c>
      <c r="N1763">
        <v>270107005</v>
      </c>
      <c r="O1763" t="s">
        <v>13608</v>
      </c>
      <c r="P1763">
        <v>0</v>
      </c>
      <c r="Q1763">
        <v>82976.033953541992</v>
      </c>
      <c r="R1763">
        <v>103200.05457956811</v>
      </c>
    </row>
    <row r="1764" spans="1:18" x14ac:dyDescent="0.25">
      <c r="A1764">
        <v>13</v>
      </c>
      <c r="B1764">
        <v>13603</v>
      </c>
      <c r="C1764" t="s">
        <v>10678</v>
      </c>
      <c r="D1764" t="s">
        <v>1969</v>
      </c>
      <c r="E1764">
        <v>5</v>
      </c>
      <c r="F1764" t="s">
        <v>13856</v>
      </c>
      <c r="G1764">
        <v>2</v>
      </c>
      <c r="H1764" t="s">
        <v>13768</v>
      </c>
      <c r="I1764">
        <v>3</v>
      </c>
      <c r="J1764" t="s">
        <v>13804</v>
      </c>
      <c r="K1764" t="s">
        <v>13857</v>
      </c>
      <c r="L1764">
        <v>270107</v>
      </c>
      <c r="M1764" t="s">
        <v>13588</v>
      </c>
      <c r="N1764">
        <v>270107005</v>
      </c>
      <c r="O1764" t="s">
        <v>13608</v>
      </c>
      <c r="P1764">
        <v>0</v>
      </c>
      <c r="Q1764">
        <v>30481.356178010265</v>
      </c>
      <c r="R1764">
        <v>13932.322595820178</v>
      </c>
    </row>
    <row r="1765" spans="1:18" x14ac:dyDescent="0.25">
      <c r="A1765">
        <v>13</v>
      </c>
      <c r="B1765">
        <v>13604</v>
      </c>
      <c r="C1765" t="s">
        <v>10678</v>
      </c>
      <c r="D1765" t="s">
        <v>1972</v>
      </c>
      <c r="E1765">
        <v>1</v>
      </c>
      <c r="F1765" t="s">
        <v>13850</v>
      </c>
      <c r="G1765">
        <v>1</v>
      </c>
      <c r="H1765" t="s">
        <v>8278</v>
      </c>
      <c r="I1765">
        <v>1</v>
      </c>
      <c r="J1765" t="s">
        <v>13799</v>
      </c>
      <c r="K1765" t="s">
        <v>13851</v>
      </c>
      <c r="L1765">
        <v>270107</v>
      </c>
      <c r="M1765" t="s">
        <v>13588</v>
      </c>
      <c r="N1765">
        <v>270107006</v>
      </c>
      <c r="O1765" t="s">
        <v>13613</v>
      </c>
      <c r="P1765">
        <v>39656.348015818898</v>
      </c>
      <c r="Q1765">
        <v>26575.866728057845</v>
      </c>
      <c r="R1765">
        <v>0</v>
      </c>
    </row>
    <row r="1766" spans="1:18" x14ac:dyDescent="0.25">
      <c r="A1766">
        <v>13</v>
      </c>
      <c r="B1766">
        <v>13604</v>
      </c>
      <c r="C1766" t="s">
        <v>10678</v>
      </c>
      <c r="D1766" t="s">
        <v>1972</v>
      </c>
      <c r="E1766">
        <v>1</v>
      </c>
      <c r="F1766" t="s">
        <v>13850</v>
      </c>
      <c r="G1766">
        <v>1</v>
      </c>
      <c r="H1766" t="s">
        <v>8278</v>
      </c>
      <c r="I1766">
        <v>1</v>
      </c>
      <c r="J1766" t="s">
        <v>13799</v>
      </c>
      <c r="K1766" t="s">
        <v>13852</v>
      </c>
      <c r="L1766">
        <v>270107</v>
      </c>
      <c r="M1766" t="s">
        <v>13588</v>
      </c>
      <c r="N1766">
        <v>270107006</v>
      </c>
      <c r="O1766" t="s">
        <v>13613</v>
      </c>
      <c r="P1766">
        <v>0</v>
      </c>
      <c r="Q1766">
        <v>10693.591213270245</v>
      </c>
      <c r="R1766">
        <v>0</v>
      </c>
    </row>
    <row r="1767" spans="1:18" x14ac:dyDescent="0.25">
      <c r="A1767">
        <v>13</v>
      </c>
      <c r="B1767">
        <v>13604</v>
      </c>
      <c r="C1767" t="s">
        <v>10678</v>
      </c>
      <c r="D1767" t="s">
        <v>1972</v>
      </c>
      <c r="E1767">
        <v>1</v>
      </c>
      <c r="F1767" t="s">
        <v>13850</v>
      </c>
      <c r="G1767">
        <v>2</v>
      </c>
      <c r="H1767" t="s">
        <v>13768</v>
      </c>
      <c r="I1767">
        <v>1</v>
      </c>
      <c r="J1767" t="s">
        <v>13799</v>
      </c>
      <c r="K1767" t="s">
        <v>13853</v>
      </c>
      <c r="L1767">
        <v>270107</v>
      </c>
      <c r="M1767" t="s">
        <v>13588</v>
      </c>
      <c r="N1767">
        <v>270107006</v>
      </c>
      <c r="O1767" t="s">
        <v>13613</v>
      </c>
      <c r="P1767">
        <v>39656.348015818898</v>
      </c>
      <c r="Q1767">
        <v>15882.275514787601</v>
      </c>
      <c r="R1767">
        <v>0</v>
      </c>
    </row>
    <row r="1768" spans="1:18" x14ac:dyDescent="0.25">
      <c r="A1768">
        <v>13</v>
      </c>
      <c r="B1768">
        <v>13604</v>
      </c>
      <c r="C1768" t="s">
        <v>10678</v>
      </c>
      <c r="D1768" t="s">
        <v>1972</v>
      </c>
      <c r="E1768">
        <v>1</v>
      </c>
      <c r="F1768" t="s">
        <v>13850</v>
      </c>
      <c r="G1768">
        <v>2</v>
      </c>
      <c r="H1768" t="s">
        <v>13768</v>
      </c>
      <c r="I1768">
        <v>1</v>
      </c>
      <c r="J1768" t="s">
        <v>13799</v>
      </c>
      <c r="K1768" t="s">
        <v>13857</v>
      </c>
      <c r="L1768">
        <v>270107</v>
      </c>
      <c r="M1768" t="s">
        <v>13588</v>
      </c>
      <c r="N1768">
        <v>270107006</v>
      </c>
      <c r="O1768" t="s">
        <v>13613</v>
      </c>
      <c r="P1768">
        <v>0</v>
      </c>
      <c r="Q1768">
        <v>21387.18242654049</v>
      </c>
      <c r="R1768">
        <v>0</v>
      </c>
    </row>
    <row r="1769" spans="1:18" x14ac:dyDescent="0.25">
      <c r="A1769">
        <v>13</v>
      </c>
      <c r="B1769">
        <v>13604</v>
      </c>
      <c r="C1769" t="s">
        <v>10678</v>
      </c>
      <c r="D1769" t="s">
        <v>1972</v>
      </c>
      <c r="E1769">
        <v>2</v>
      </c>
      <c r="F1769" t="s">
        <v>13854</v>
      </c>
      <c r="G1769">
        <v>1</v>
      </c>
      <c r="H1769" t="s">
        <v>8278</v>
      </c>
      <c r="I1769">
        <v>1</v>
      </c>
      <c r="J1769" t="s">
        <v>13799</v>
      </c>
      <c r="K1769" t="s">
        <v>13851</v>
      </c>
      <c r="L1769">
        <v>270107</v>
      </c>
      <c r="M1769" t="s">
        <v>13588</v>
      </c>
      <c r="N1769">
        <v>270107006</v>
      </c>
      <c r="O1769" t="s">
        <v>13613</v>
      </c>
      <c r="P1769">
        <v>39656.348015818898</v>
      </c>
      <c r="Q1769">
        <v>37269.457941328088</v>
      </c>
      <c r="R1769">
        <v>0</v>
      </c>
    </row>
    <row r="1770" spans="1:18" x14ac:dyDescent="0.25">
      <c r="A1770">
        <v>13</v>
      </c>
      <c r="B1770">
        <v>13604</v>
      </c>
      <c r="C1770" t="s">
        <v>10678</v>
      </c>
      <c r="D1770" t="s">
        <v>1972</v>
      </c>
      <c r="E1770">
        <v>3</v>
      </c>
      <c r="F1770" t="s">
        <v>13855</v>
      </c>
      <c r="G1770">
        <v>1</v>
      </c>
      <c r="H1770" t="s">
        <v>8278</v>
      </c>
      <c r="I1770">
        <v>1</v>
      </c>
      <c r="J1770" t="s">
        <v>13799</v>
      </c>
      <c r="K1770" t="s">
        <v>13851</v>
      </c>
      <c r="L1770">
        <v>270107</v>
      </c>
      <c r="M1770" t="s">
        <v>13588</v>
      </c>
      <c r="N1770">
        <v>270107006</v>
      </c>
      <c r="O1770" t="s">
        <v>13613</v>
      </c>
      <c r="P1770">
        <v>39656.348015818898</v>
      </c>
      <c r="Q1770">
        <v>26575.866728057845</v>
      </c>
      <c r="R1770">
        <v>0</v>
      </c>
    </row>
    <row r="1771" spans="1:18" x14ac:dyDescent="0.25">
      <c r="A1771">
        <v>13</v>
      </c>
      <c r="B1771">
        <v>13604</v>
      </c>
      <c r="C1771" t="s">
        <v>10678</v>
      </c>
      <c r="D1771" t="s">
        <v>1972</v>
      </c>
      <c r="E1771">
        <v>3</v>
      </c>
      <c r="F1771" t="s">
        <v>13855</v>
      </c>
      <c r="G1771">
        <v>1</v>
      </c>
      <c r="H1771" t="s">
        <v>8278</v>
      </c>
      <c r="I1771">
        <v>1</v>
      </c>
      <c r="J1771" t="s">
        <v>13799</v>
      </c>
      <c r="K1771" t="s">
        <v>13852</v>
      </c>
      <c r="L1771">
        <v>270107</v>
      </c>
      <c r="M1771" t="s">
        <v>13588</v>
      </c>
      <c r="N1771">
        <v>270107006</v>
      </c>
      <c r="O1771" t="s">
        <v>13613</v>
      </c>
      <c r="P1771">
        <v>0</v>
      </c>
      <c r="Q1771">
        <v>10693.591213270245</v>
      </c>
      <c r="R1771">
        <v>0</v>
      </c>
    </row>
    <row r="1772" spans="1:18" x14ac:dyDescent="0.25">
      <c r="A1772">
        <v>13</v>
      </c>
      <c r="B1772">
        <v>13604</v>
      </c>
      <c r="C1772" t="s">
        <v>10678</v>
      </c>
      <c r="D1772" t="s">
        <v>1972</v>
      </c>
      <c r="E1772">
        <v>5</v>
      </c>
      <c r="F1772" t="s">
        <v>13856</v>
      </c>
      <c r="G1772">
        <v>2</v>
      </c>
      <c r="H1772" t="s">
        <v>13768</v>
      </c>
      <c r="I1772">
        <v>3</v>
      </c>
      <c r="J1772" t="s">
        <v>13804</v>
      </c>
      <c r="K1772" t="s">
        <v>13853</v>
      </c>
      <c r="L1772">
        <v>270107</v>
      </c>
      <c r="M1772" t="s">
        <v>13588</v>
      </c>
      <c r="N1772">
        <v>270107005</v>
      </c>
      <c r="O1772" t="s">
        <v>13608</v>
      </c>
      <c r="P1772">
        <v>39656.348015818898</v>
      </c>
      <c r="Q1772">
        <v>15882.275514787601</v>
      </c>
      <c r="R1772">
        <v>0</v>
      </c>
    </row>
    <row r="1773" spans="1:18" x14ac:dyDescent="0.25">
      <c r="A1773">
        <v>13</v>
      </c>
      <c r="B1773">
        <v>13605</v>
      </c>
      <c r="C1773" t="s">
        <v>10678</v>
      </c>
      <c r="D1773" t="s">
        <v>1975</v>
      </c>
      <c r="E1773">
        <v>1</v>
      </c>
      <c r="F1773" t="s">
        <v>13850</v>
      </c>
      <c r="G1773">
        <v>1</v>
      </c>
      <c r="H1773" t="s">
        <v>8278</v>
      </c>
      <c r="I1773">
        <v>1</v>
      </c>
      <c r="J1773" t="s">
        <v>13799</v>
      </c>
      <c r="K1773" t="s">
        <v>13851</v>
      </c>
      <c r="L1773">
        <v>270107</v>
      </c>
      <c r="M1773" t="s">
        <v>13588</v>
      </c>
      <c r="N1773">
        <v>270107006</v>
      </c>
      <c r="O1773" t="s">
        <v>13613</v>
      </c>
      <c r="P1773">
        <v>48451.06440252137</v>
      </c>
      <c r="Q1773">
        <v>83753.54250161619</v>
      </c>
      <c r="R1773">
        <v>75062.526648309358</v>
      </c>
    </row>
    <row r="1774" spans="1:18" x14ac:dyDescent="0.25">
      <c r="A1774">
        <v>13</v>
      </c>
      <c r="B1774">
        <v>13605</v>
      </c>
      <c r="C1774" t="s">
        <v>10678</v>
      </c>
      <c r="D1774" t="s">
        <v>1975</v>
      </c>
      <c r="E1774">
        <v>1</v>
      </c>
      <c r="F1774" t="s">
        <v>13850</v>
      </c>
      <c r="G1774">
        <v>1</v>
      </c>
      <c r="H1774" t="s">
        <v>8278</v>
      </c>
      <c r="I1774">
        <v>1</v>
      </c>
      <c r="J1774" t="s">
        <v>13799</v>
      </c>
      <c r="K1774" t="s">
        <v>13852</v>
      </c>
      <c r="L1774">
        <v>270107</v>
      </c>
      <c r="M1774" t="s">
        <v>13588</v>
      </c>
      <c r="N1774">
        <v>270107006</v>
      </c>
      <c r="O1774" t="s">
        <v>13613</v>
      </c>
      <c r="P1774">
        <v>0</v>
      </c>
      <c r="Q1774">
        <v>3286.4368415296381</v>
      </c>
      <c r="R1774">
        <v>0</v>
      </c>
    </row>
    <row r="1775" spans="1:18" x14ac:dyDescent="0.25">
      <c r="A1775">
        <v>13</v>
      </c>
      <c r="B1775">
        <v>13605</v>
      </c>
      <c r="C1775" t="s">
        <v>10678</v>
      </c>
      <c r="D1775" t="s">
        <v>1975</v>
      </c>
      <c r="E1775">
        <v>1</v>
      </c>
      <c r="F1775" t="s">
        <v>13850</v>
      </c>
      <c r="G1775">
        <v>2</v>
      </c>
      <c r="H1775" t="s">
        <v>13768</v>
      </c>
      <c r="I1775">
        <v>1</v>
      </c>
      <c r="J1775" t="s">
        <v>13799</v>
      </c>
      <c r="K1775" t="s">
        <v>13853</v>
      </c>
      <c r="L1775">
        <v>270107</v>
      </c>
      <c r="M1775" t="s">
        <v>13588</v>
      </c>
      <c r="N1775">
        <v>270107006</v>
      </c>
      <c r="O1775" t="s">
        <v>13613</v>
      </c>
      <c r="P1775">
        <v>43424.033737858634</v>
      </c>
      <c r="Q1775">
        <v>55235.350062912839</v>
      </c>
      <c r="R1775">
        <v>61250.438047989606</v>
      </c>
    </row>
    <row r="1776" spans="1:18" x14ac:dyDescent="0.25">
      <c r="A1776">
        <v>13</v>
      </c>
      <c r="B1776">
        <v>13605</v>
      </c>
      <c r="C1776" t="s">
        <v>10678</v>
      </c>
      <c r="D1776" t="s">
        <v>1975</v>
      </c>
      <c r="E1776">
        <v>1</v>
      </c>
      <c r="F1776" t="s">
        <v>13850</v>
      </c>
      <c r="G1776">
        <v>2</v>
      </c>
      <c r="H1776" t="s">
        <v>13768</v>
      </c>
      <c r="I1776">
        <v>1</v>
      </c>
      <c r="J1776" t="s">
        <v>13799</v>
      </c>
      <c r="K1776" t="s">
        <v>13857</v>
      </c>
      <c r="L1776">
        <v>270107</v>
      </c>
      <c r="M1776" t="s">
        <v>13588</v>
      </c>
      <c r="N1776">
        <v>270107006</v>
      </c>
      <c r="O1776" t="s">
        <v>13613</v>
      </c>
      <c r="P1776">
        <v>5027.0306646627332</v>
      </c>
      <c r="Q1776">
        <v>31804.629280232981</v>
      </c>
      <c r="R1776">
        <v>13812.088600319759</v>
      </c>
    </row>
    <row r="1777" spans="1:18" x14ac:dyDescent="0.25">
      <c r="A1777">
        <v>13</v>
      </c>
      <c r="B1777">
        <v>13605</v>
      </c>
      <c r="C1777" t="s">
        <v>10678</v>
      </c>
      <c r="D1777" t="s">
        <v>1975</v>
      </c>
      <c r="E1777">
        <v>2</v>
      </c>
      <c r="F1777" t="s">
        <v>13854</v>
      </c>
      <c r="G1777">
        <v>1</v>
      </c>
      <c r="H1777" t="s">
        <v>8278</v>
      </c>
      <c r="I1777">
        <v>1</v>
      </c>
      <c r="J1777" t="s">
        <v>13799</v>
      </c>
      <c r="K1777" t="s">
        <v>13851</v>
      </c>
      <c r="L1777">
        <v>270107</v>
      </c>
      <c r="M1777" t="s">
        <v>13588</v>
      </c>
      <c r="N1777">
        <v>270107006</v>
      </c>
      <c r="O1777" t="s">
        <v>13613</v>
      </c>
      <c r="P1777">
        <v>48451.06440252137</v>
      </c>
      <c r="Q1777">
        <v>87039.979343145824</v>
      </c>
      <c r="R1777">
        <v>75062.526648309358</v>
      </c>
    </row>
    <row r="1778" spans="1:18" x14ac:dyDescent="0.25">
      <c r="A1778">
        <v>13</v>
      </c>
      <c r="B1778">
        <v>13605</v>
      </c>
      <c r="C1778" t="s">
        <v>10678</v>
      </c>
      <c r="D1778" t="s">
        <v>1975</v>
      </c>
      <c r="E1778">
        <v>3</v>
      </c>
      <c r="F1778" t="s">
        <v>13855</v>
      </c>
      <c r="G1778">
        <v>1</v>
      </c>
      <c r="H1778" t="s">
        <v>8278</v>
      </c>
      <c r="I1778">
        <v>1</v>
      </c>
      <c r="J1778" t="s">
        <v>13799</v>
      </c>
      <c r="K1778" t="s">
        <v>13851</v>
      </c>
      <c r="L1778">
        <v>270107</v>
      </c>
      <c r="M1778" t="s">
        <v>13588</v>
      </c>
      <c r="N1778">
        <v>270107006</v>
      </c>
      <c r="O1778" t="s">
        <v>13613</v>
      </c>
      <c r="P1778">
        <v>48451.06440252137</v>
      </c>
      <c r="Q1778">
        <v>83753.54250161619</v>
      </c>
      <c r="R1778">
        <v>75062.526648309358</v>
      </c>
    </row>
    <row r="1779" spans="1:18" x14ac:dyDescent="0.25">
      <c r="A1779">
        <v>13</v>
      </c>
      <c r="B1779">
        <v>13605</v>
      </c>
      <c r="C1779" t="s">
        <v>10678</v>
      </c>
      <c r="D1779" t="s">
        <v>1975</v>
      </c>
      <c r="E1779">
        <v>3</v>
      </c>
      <c r="F1779" t="s">
        <v>13855</v>
      </c>
      <c r="G1779">
        <v>1</v>
      </c>
      <c r="H1779" t="s">
        <v>8278</v>
      </c>
      <c r="I1779">
        <v>1</v>
      </c>
      <c r="J1779" t="s">
        <v>13799</v>
      </c>
      <c r="K1779" t="s">
        <v>13852</v>
      </c>
      <c r="L1779">
        <v>270107</v>
      </c>
      <c r="M1779" t="s">
        <v>13588</v>
      </c>
      <c r="N1779">
        <v>270107006</v>
      </c>
      <c r="O1779" t="s">
        <v>13613</v>
      </c>
      <c r="P1779">
        <v>0</v>
      </c>
      <c r="Q1779">
        <v>3286.4368415296381</v>
      </c>
      <c r="R1779">
        <v>0</v>
      </c>
    </row>
    <row r="1780" spans="1:18" x14ac:dyDescent="0.25">
      <c r="A1780">
        <v>13</v>
      </c>
      <c r="B1780">
        <v>13605</v>
      </c>
      <c r="C1780" t="s">
        <v>10678</v>
      </c>
      <c r="D1780" t="s">
        <v>1975</v>
      </c>
      <c r="E1780">
        <v>5</v>
      </c>
      <c r="F1780" t="s">
        <v>13856</v>
      </c>
      <c r="G1780">
        <v>2</v>
      </c>
      <c r="H1780" t="s">
        <v>13768</v>
      </c>
      <c r="I1780">
        <v>3</v>
      </c>
      <c r="J1780" t="s">
        <v>13804</v>
      </c>
      <c r="K1780" t="s">
        <v>13853</v>
      </c>
      <c r="L1780">
        <v>270107</v>
      </c>
      <c r="M1780" t="s">
        <v>13588</v>
      </c>
      <c r="N1780">
        <v>270107005</v>
      </c>
      <c r="O1780" t="s">
        <v>13608</v>
      </c>
      <c r="P1780">
        <v>43424.033737858634</v>
      </c>
      <c r="Q1780">
        <v>66607.338889518025</v>
      </c>
      <c r="R1780">
        <v>67979.852562922504</v>
      </c>
    </row>
    <row r="1781" spans="1:18" x14ac:dyDescent="0.25">
      <c r="A1781">
        <v>13</v>
      </c>
      <c r="B1781">
        <v>13605</v>
      </c>
      <c r="C1781" t="s">
        <v>10678</v>
      </c>
      <c r="D1781" t="s">
        <v>1975</v>
      </c>
      <c r="E1781">
        <v>5</v>
      </c>
      <c r="F1781" t="s">
        <v>13856</v>
      </c>
      <c r="G1781">
        <v>2</v>
      </c>
      <c r="H1781" t="s">
        <v>13768</v>
      </c>
      <c r="I1781">
        <v>3</v>
      </c>
      <c r="J1781" t="s">
        <v>13804</v>
      </c>
      <c r="K1781" t="s">
        <v>13857</v>
      </c>
      <c r="L1781">
        <v>270107</v>
      </c>
      <c r="M1781" t="s">
        <v>13588</v>
      </c>
      <c r="N1781">
        <v>270107005</v>
      </c>
      <c r="O1781" t="s">
        <v>13608</v>
      </c>
      <c r="P1781">
        <v>0</v>
      </c>
      <c r="Q1781">
        <v>5715.4012040327198</v>
      </c>
      <c r="R1781">
        <v>7082.6740853868614</v>
      </c>
    </row>
    <row r="1782" spans="1:18" x14ac:dyDescent="0.25">
      <c r="A1782">
        <v>14</v>
      </c>
      <c r="B1782">
        <v>14101</v>
      </c>
      <c r="C1782" t="s">
        <v>780</v>
      </c>
      <c r="D1782" t="s">
        <v>1978</v>
      </c>
      <c r="E1782">
        <v>1</v>
      </c>
      <c r="F1782" t="s">
        <v>13850</v>
      </c>
      <c r="G1782">
        <v>1</v>
      </c>
      <c r="H1782" t="s">
        <v>8278</v>
      </c>
      <c r="I1782">
        <v>1</v>
      </c>
      <c r="J1782" t="s">
        <v>13799</v>
      </c>
      <c r="K1782" t="s">
        <v>13851</v>
      </c>
      <c r="L1782">
        <v>270107</v>
      </c>
      <c r="M1782" t="s">
        <v>13588</v>
      </c>
      <c r="N1782">
        <v>270107006</v>
      </c>
      <c r="O1782" t="s">
        <v>13613</v>
      </c>
      <c r="P1782">
        <v>49505.045998770154</v>
      </c>
      <c r="Q1782">
        <v>60437.140713478067</v>
      </c>
      <c r="R1782">
        <v>62297.072496094152</v>
      </c>
    </row>
    <row r="1783" spans="1:18" x14ac:dyDescent="0.25">
      <c r="A1783">
        <v>14</v>
      </c>
      <c r="B1783">
        <v>14101</v>
      </c>
      <c r="C1783" t="s">
        <v>780</v>
      </c>
      <c r="D1783" t="s">
        <v>1978</v>
      </c>
      <c r="E1783">
        <v>1</v>
      </c>
      <c r="F1783" t="s">
        <v>13850</v>
      </c>
      <c r="G1783">
        <v>1</v>
      </c>
      <c r="H1783" t="s">
        <v>8278</v>
      </c>
      <c r="I1783">
        <v>1</v>
      </c>
      <c r="J1783" t="s">
        <v>13799</v>
      </c>
      <c r="K1783" t="s">
        <v>13852</v>
      </c>
      <c r="L1783">
        <v>270107</v>
      </c>
      <c r="M1783" t="s">
        <v>13588</v>
      </c>
      <c r="N1783">
        <v>270107006</v>
      </c>
      <c r="O1783" t="s">
        <v>13613</v>
      </c>
      <c r="P1783">
        <v>5517.4409491541774</v>
      </c>
      <c r="Q1783">
        <v>1129.7766010448322</v>
      </c>
      <c r="R1783">
        <v>1408.3884848388632</v>
      </c>
    </row>
    <row r="1784" spans="1:18" x14ac:dyDescent="0.25">
      <c r="A1784">
        <v>14</v>
      </c>
      <c r="B1784">
        <v>14101</v>
      </c>
      <c r="C1784" t="s">
        <v>780</v>
      </c>
      <c r="D1784" t="s">
        <v>1978</v>
      </c>
      <c r="E1784">
        <v>1</v>
      </c>
      <c r="F1784" t="s">
        <v>13850</v>
      </c>
      <c r="G1784">
        <v>2</v>
      </c>
      <c r="H1784" t="s">
        <v>13768</v>
      </c>
      <c r="I1784">
        <v>1</v>
      </c>
      <c r="J1784" t="s">
        <v>13799</v>
      </c>
      <c r="K1784" t="s">
        <v>13853</v>
      </c>
      <c r="L1784">
        <v>270107</v>
      </c>
      <c r="M1784" t="s">
        <v>13588</v>
      </c>
      <c r="N1784">
        <v>270107006</v>
      </c>
      <c r="O1784" t="s">
        <v>13613</v>
      </c>
      <c r="P1784">
        <v>46002.387354256847</v>
      </c>
      <c r="Q1784">
        <v>57401.020642176692</v>
      </c>
      <c r="R1784">
        <v>52620.08280886447</v>
      </c>
    </row>
    <row r="1785" spans="1:18" x14ac:dyDescent="0.25">
      <c r="A1785">
        <v>14</v>
      </c>
      <c r="B1785">
        <v>14101</v>
      </c>
      <c r="C1785" t="s">
        <v>780</v>
      </c>
      <c r="D1785" t="s">
        <v>1978</v>
      </c>
      <c r="E1785">
        <v>1</v>
      </c>
      <c r="F1785" t="s">
        <v>13850</v>
      </c>
      <c r="G1785">
        <v>2</v>
      </c>
      <c r="H1785" t="s">
        <v>13768</v>
      </c>
      <c r="I1785">
        <v>1</v>
      </c>
      <c r="J1785" t="s">
        <v>13799</v>
      </c>
      <c r="K1785" t="s">
        <v>13857</v>
      </c>
      <c r="L1785">
        <v>270107</v>
      </c>
      <c r="M1785" t="s">
        <v>13588</v>
      </c>
      <c r="N1785">
        <v>270107006</v>
      </c>
      <c r="O1785" t="s">
        <v>13613</v>
      </c>
      <c r="P1785">
        <v>9020.0995936674826</v>
      </c>
      <c r="Q1785">
        <v>4165.8966723462263</v>
      </c>
      <c r="R1785">
        <v>11085.378172068587</v>
      </c>
    </row>
    <row r="1786" spans="1:18" x14ac:dyDescent="0.25">
      <c r="A1786">
        <v>14</v>
      </c>
      <c r="B1786">
        <v>14101</v>
      </c>
      <c r="C1786" t="s">
        <v>780</v>
      </c>
      <c r="D1786" t="s">
        <v>1978</v>
      </c>
      <c r="E1786">
        <v>2</v>
      </c>
      <c r="F1786" t="s">
        <v>13854</v>
      </c>
      <c r="G1786">
        <v>1</v>
      </c>
      <c r="H1786" t="s">
        <v>8278</v>
      </c>
      <c r="I1786">
        <v>1</v>
      </c>
      <c r="J1786" t="s">
        <v>13799</v>
      </c>
      <c r="K1786" t="s">
        <v>13851</v>
      </c>
      <c r="L1786">
        <v>270107</v>
      </c>
      <c r="M1786" t="s">
        <v>13588</v>
      </c>
      <c r="N1786">
        <v>270107006</v>
      </c>
      <c r="O1786" t="s">
        <v>13613</v>
      </c>
      <c r="P1786">
        <v>52637.544160025078</v>
      </c>
      <c r="Q1786">
        <v>60879.13471511619</v>
      </c>
      <c r="R1786">
        <v>62942.551007677423</v>
      </c>
    </row>
    <row r="1787" spans="1:18" x14ac:dyDescent="0.25">
      <c r="A1787">
        <v>14</v>
      </c>
      <c r="B1787">
        <v>14101</v>
      </c>
      <c r="C1787" t="s">
        <v>780</v>
      </c>
      <c r="D1787" t="s">
        <v>1978</v>
      </c>
      <c r="E1787">
        <v>2</v>
      </c>
      <c r="F1787" t="s">
        <v>13854</v>
      </c>
      <c r="G1787">
        <v>1</v>
      </c>
      <c r="H1787" t="s">
        <v>8278</v>
      </c>
      <c r="I1787">
        <v>1</v>
      </c>
      <c r="J1787" t="s">
        <v>13799</v>
      </c>
      <c r="K1787" t="s">
        <v>13852</v>
      </c>
      <c r="L1787">
        <v>270107</v>
      </c>
      <c r="M1787" t="s">
        <v>13588</v>
      </c>
      <c r="N1787">
        <v>270107006</v>
      </c>
      <c r="O1787" t="s">
        <v>13613</v>
      </c>
      <c r="P1787">
        <v>2384.9427878992487</v>
      </c>
      <c r="Q1787">
        <v>687.78259940669534</v>
      </c>
      <c r="R1787">
        <v>762.90997325560318</v>
      </c>
    </row>
    <row r="1788" spans="1:18" x14ac:dyDescent="0.25">
      <c r="A1788">
        <v>14</v>
      </c>
      <c r="B1788">
        <v>14101</v>
      </c>
      <c r="C1788" t="s">
        <v>780</v>
      </c>
      <c r="D1788" t="s">
        <v>1978</v>
      </c>
      <c r="E1788">
        <v>3</v>
      </c>
      <c r="F1788" t="s">
        <v>13855</v>
      </c>
      <c r="G1788">
        <v>1</v>
      </c>
      <c r="H1788" t="s">
        <v>8278</v>
      </c>
      <c r="I1788">
        <v>1</v>
      </c>
      <c r="J1788" t="s">
        <v>13799</v>
      </c>
      <c r="K1788" t="s">
        <v>13851</v>
      </c>
      <c r="L1788">
        <v>270107</v>
      </c>
      <c r="M1788" t="s">
        <v>13588</v>
      </c>
      <c r="N1788">
        <v>270107006</v>
      </c>
      <c r="O1788" t="s">
        <v>13613</v>
      </c>
      <c r="P1788">
        <v>49505.045998770154</v>
      </c>
      <c r="Q1788">
        <v>60781.032013181408</v>
      </c>
      <c r="R1788">
        <v>62297.072496094152</v>
      </c>
    </row>
    <row r="1789" spans="1:18" x14ac:dyDescent="0.25">
      <c r="A1789">
        <v>14</v>
      </c>
      <c r="B1789">
        <v>14101</v>
      </c>
      <c r="C1789" t="s">
        <v>780</v>
      </c>
      <c r="D1789" t="s">
        <v>1978</v>
      </c>
      <c r="E1789">
        <v>3</v>
      </c>
      <c r="F1789" t="s">
        <v>13855</v>
      </c>
      <c r="G1789">
        <v>1</v>
      </c>
      <c r="H1789" t="s">
        <v>8278</v>
      </c>
      <c r="I1789">
        <v>1</v>
      </c>
      <c r="J1789" t="s">
        <v>13799</v>
      </c>
      <c r="K1789" t="s">
        <v>13852</v>
      </c>
      <c r="L1789">
        <v>270107</v>
      </c>
      <c r="M1789" t="s">
        <v>13588</v>
      </c>
      <c r="N1789">
        <v>270107006</v>
      </c>
      <c r="O1789" t="s">
        <v>13613</v>
      </c>
      <c r="P1789">
        <v>5517.4409491541774</v>
      </c>
      <c r="Q1789">
        <v>785.88530134148459</v>
      </c>
      <c r="R1789">
        <v>1408.3884848388632</v>
      </c>
    </row>
    <row r="1790" spans="1:18" x14ac:dyDescent="0.25">
      <c r="A1790">
        <v>14</v>
      </c>
      <c r="B1790">
        <v>14101</v>
      </c>
      <c r="C1790" t="s">
        <v>780</v>
      </c>
      <c r="D1790" t="s">
        <v>1978</v>
      </c>
      <c r="E1790">
        <v>5</v>
      </c>
      <c r="F1790" t="s">
        <v>13856</v>
      </c>
      <c r="G1790">
        <v>2</v>
      </c>
      <c r="H1790" t="s">
        <v>13768</v>
      </c>
      <c r="I1790">
        <v>3</v>
      </c>
      <c r="J1790" t="s">
        <v>13804</v>
      </c>
      <c r="K1790" t="s">
        <v>13853</v>
      </c>
      <c r="L1790">
        <v>270107</v>
      </c>
      <c r="M1790" t="s">
        <v>13588</v>
      </c>
      <c r="N1790">
        <v>270107005</v>
      </c>
      <c r="O1790" t="s">
        <v>13608</v>
      </c>
      <c r="P1790">
        <v>40458.420246693277</v>
      </c>
      <c r="Q1790">
        <v>41255.571533759583</v>
      </c>
      <c r="R1790">
        <v>54446.330326497708</v>
      </c>
    </row>
    <row r="1791" spans="1:18" x14ac:dyDescent="0.25">
      <c r="A1791">
        <v>14</v>
      </c>
      <c r="B1791">
        <v>14101</v>
      </c>
      <c r="C1791" t="s">
        <v>780</v>
      </c>
      <c r="D1791" t="s">
        <v>1978</v>
      </c>
      <c r="E1791">
        <v>5</v>
      </c>
      <c r="F1791" t="s">
        <v>13856</v>
      </c>
      <c r="G1791">
        <v>2</v>
      </c>
      <c r="H1791" t="s">
        <v>13768</v>
      </c>
      <c r="I1791">
        <v>3</v>
      </c>
      <c r="J1791" t="s">
        <v>13804</v>
      </c>
      <c r="K1791" t="s">
        <v>13857</v>
      </c>
      <c r="L1791">
        <v>270107</v>
      </c>
      <c r="M1791" t="s">
        <v>13588</v>
      </c>
      <c r="N1791">
        <v>270107005</v>
      </c>
      <c r="O1791" t="s">
        <v>13608</v>
      </c>
      <c r="P1791">
        <v>1542.1343911643778</v>
      </c>
      <c r="Q1791">
        <v>1706.5289882836121</v>
      </c>
      <c r="R1791">
        <v>8953.0869321646132</v>
      </c>
    </row>
    <row r="1792" spans="1:18" x14ac:dyDescent="0.25">
      <c r="A1792">
        <v>14</v>
      </c>
      <c r="B1792">
        <v>14103</v>
      </c>
      <c r="C1792" t="s">
        <v>780</v>
      </c>
      <c r="D1792" t="s">
        <v>1984</v>
      </c>
      <c r="E1792">
        <v>1</v>
      </c>
      <c r="F1792" t="s">
        <v>13850</v>
      </c>
      <c r="G1792">
        <v>1</v>
      </c>
      <c r="H1792" t="s">
        <v>8278</v>
      </c>
      <c r="I1792">
        <v>1</v>
      </c>
      <c r="J1792" t="s">
        <v>13799</v>
      </c>
      <c r="K1792" t="s">
        <v>13851</v>
      </c>
      <c r="L1792">
        <v>270107</v>
      </c>
      <c r="M1792" t="s">
        <v>13588</v>
      </c>
      <c r="N1792">
        <v>270107006</v>
      </c>
      <c r="O1792" t="s">
        <v>13613</v>
      </c>
      <c r="P1792">
        <v>0</v>
      </c>
      <c r="Q1792">
        <v>33544.836732791235</v>
      </c>
      <c r="R1792">
        <v>0</v>
      </c>
    </row>
    <row r="1793" spans="1:18" x14ac:dyDescent="0.25">
      <c r="A1793">
        <v>14</v>
      </c>
      <c r="B1793">
        <v>14103</v>
      </c>
      <c r="C1793" t="s">
        <v>780</v>
      </c>
      <c r="D1793" t="s">
        <v>1984</v>
      </c>
      <c r="E1793">
        <v>1</v>
      </c>
      <c r="F1793" t="s">
        <v>13850</v>
      </c>
      <c r="G1793">
        <v>1</v>
      </c>
      <c r="H1793" t="s">
        <v>8278</v>
      </c>
      <c r="I1793">
        <v>1</v>
      </c>
      <c r="J1793" t="s">
        <v>13799</v>
      </c>
      <c r="K1793" t="s">
        <v>13852</v>
      </c>
      <c r="L1793">
        <v>270107</v>
      </c>
      <c r="M1793" t="s">
        <v>13588</v>
      </c>
      <c r="N1793">
        <v>270107006</v>
      </c>
      <c r="O1793" t="s">
        <v>13613</v>
      </c>
      <c r="P1793">
        <v>0</v>
      </c>
      <c r="Q1793">
        <v>3535.5462487421951</v>
      </c>
      <c r="R1793">
        <v>0</v>
      </c>
    </row>
    <row r="1794" spans="1:18" x14ac:dyDescent="0.25">
      <c r="A1794">
        <v>14</v>
      </c>
      <c r="B1794">
        <v>14103</v>
      </c>
      <c r="C1794" t="s">
        <v>780</v>
      </c>
      <c r="D1794" t="s">
        <v>1984</v>
      </c>
      <c r="E1794">
        <v>1</v>
      </c>
      <c r="F1794" t="s">
        <v>13850</v>
      </c>
      <c r="G1794">
        <v>2</v>
      </c>
      <c r="H1794" t="s">
        <v>13768</v>
      </c>
      <c r="I1794">
        <v>1</v>
      </c>
      <c r="J1794" t="s">
        <v>13799</v>
      </c>
      <c r="K1794" t="s">
        <v>13853</v>
      </c>
      <c r="L1794">
        <v>270107</v>
      </c>
      <c r="M1794" t="s">
        <v>13588</v>
      </c>
      <c r="N1794">
        <v>270107006</v>
      </c>
      <c r="O1794" t="s">
        <v>13613</v>
      </c>
      <c r="P1794">
        <v>0</v>
      </c>
      <c r="Q1794">
        <v>27932.854027827863</v>
      </c>
      <c r="R1794">
        <v>0</v>
      </c>
    </row>
    <row r="1795" spans="1:18" x14ac:dyDescent="0.25">
      <c r="A1795">
        <v>14</v>
      </c>
      <c r="B1795">
        <v>14103</v>
      </c>
      <c r="C1795" t="s">
        <v>780</v>
      </c>
      <c r="D1795" t="s">
        <v>1984</v>
      </c>
      <c r="E1795">
        <v>1</v>
      </c>
      <c r="F1795" t="s">
        <v>13850</v>
      </c>
      <c r="G1795">
        <v>2</v>
      </c>
      <c r="H1795" t="s">
        <v>13768</v>
      </c>
      <c r="I1795">
        <v>1</v>
      </c>
      <c r="J1795" t="s">
        <v>13799</v>
      </c>
      <c r="K1795" t="s">
        <v>13857</v>
      </c>
      <c r="L1795">
        <v>270107</v>
      </c>
      <c r="M1795" t="s">
        <v>13588</v>
      </c>
      <c r="N1795">
        <v>270107006</v>
      </c>
      <c r="O1795" t="s">
        <v>13613</v>
      </c>
      <c r="P1795">
        <v>0</v>
      </c>
      <c r="Q1795">
        <v>9147.5289537055687</v>
      </c>
      <c r="R1795">
        <v>0</v>
      </c>
    </row>
    <row r="1796" spans="1:18" x14ac:dyDescent="0.25">
      <c r="A1796">
        <v>14</v>
      </c>
      <c r="B1796">
        <v>14103</v>
      </c>
      <c r="C1796" t="s">
        <v>780</v>
      </c>
      <c r="D1796" t="s">
        <v>1984</v>
      </c>
      <c r="E1796">
        <v>2</v>
      </c>
      <c r="F1796" t="s">
        <v>13854</v>
      </c>
      <c r="G1796">
        <v>1</v>
      </c>
      <c r="H1796" t="s">
        <v>8278</v>
      </c>
      <c r="I1796">
        <v>1</v>
      </c>
      <c r="J1796" t="s">
        <v>13799</v>
      </c>
      <c r="K1796" t="s">
        <v>13851</v>
      </c>
      <c r="L1796">
        <v>270107</v>
      </c>
      <c r="M1796" t="s">
        <v>13588</v>
      </c>
      <c r="N1796">
        <v>270107006</v>
      </c>
      <c r="O1796" t="s">
        <v>13613</v>
      </c>
      <c r="P1796">
        <v>0</v>
      </c>
      <c r="Q1796">
        <v>37080.382981533432</v>
      </c>
      <c r="R1796">
        <v>0</v>
      </c>
    </row>
    <row r="1797" spans="1:18" x14ac:dyDescent="0.25">
      <c r="A1797">
        <v>14</v>
      </c>
      <c r="B1797">
        <v>14103</v>
      </c>
      <c r="C1797" t="s">
        <v>780</v>
      </c>
      <c r="D1797" t="s">
        <v>1984</v>
      </c>
      <c r="E1797">
        <v>3</v>
      </c>
      <c r="F1797" t="s">
        <v>13855</v>
      </c>
      <c r="G1797">
        <v>1</v>
      </c>
      <c r="H1797" t="s">
        <v>8278</v>
      </c>
      <c r="I1797">
        <v>1</v>
      </c>
      <c r="J1797" t="s">
        <v>13799</v>
      </c>
      <c r="K1797" t="s">
        <v>13851</v>
      </c>
      <c r="L1797">
        <v>270107</v>
      </c>
      <c r="M1797" t="s">
        <v>13588</v>
      </c>
      <c r="N1797">
        <v>270107006</v>
      </c>
      <c r="O1797" t="s">
        <v>13613</v>
      </c>
      <c r="P1797">
        <v>0</v>
      </c>
      <c r="Q1797">
        <v>33544.836732791235</v>
      </c>
      <c r="R1797">
        <v>0</v>
      </c>
    </row>
    <row r="1798" spans="1:18" x14ac:dyDescent="0.25">
      <c r="A1798">
        <v>14</v>
      </c>
      <c r="B1798">
        <v>14103</v>
      </c>
      <c r="C1798" t="s">
        <v>780</v>
      </c>
      <c r="D1798" t="s">
        <v>1984</v>
      </c>
      <c r="E1798">
        <v>3</v>
      </c>
      <c r="F1798" t="s">
        <v>13855</v>
      </c>
      <c r="G1798">
        <v>1</v>
      </c>
      <c r="H1798" t="s">
        <v>8278</v>
      </c>
      <c r="I1798">
        <v>1</v>
      </c>
      <c r="J1798" t="s">
        <v>13799</v>
      </c>
      <c r="K1798" t="s">
        <v>13852</v>
      </c>
      <c r="L1798">
        <v>270107</v>
      </c>
      <c r="M1798" t="s">
        <v>13588</v>
      </c>
      <c r="N1798">
        <v>270107006</v>
      </c>
      <c r="O1798" t="s">
        <v>13613</v>
      </c>
      <c r="P1798">
        <v>0</v>
      </c>
      <c r="Q1798">
        <v>3535.5462487421951</v>
      </c>
      <c r="R1798">
        <v>0</v>
      </c>
    </row>
    <row r="1799" spans="1:18" x14ac:dyDescent="0.25">
      <c r="A1799">
        <v>14</v>
      </c>
      <c r="B1799">
        <v>14103</v>
      </c>
      <c r="C1799" t="s">
        <v>780</v>
      </c>
      <c r="D1799" t="s">
        <v>1984</v>
      </c>
      <c r="E1799">
        <v>5</v>
      </c>
      <c r="F1799" t="s">
        <v>13856</v>
      </c>
      <c r="G1799">
        <v>2</v>
      </c>
      <c r="H1799" t="s">
        <v>13768</v>
      </c>
      <c r="I1799">
        <v>3</v>
      </c>
      <c r="J1799" t="s">
        <v>13804</v>
      </c>
      <c r="K1799" t="s">
        <v>13853</v>
      </c>
      <c r="L1799">
        <v>270107</v>
      </c>
      <c r="M1799" t="s">
        <v>13588</v>
      </c>
      <c r="N1799">
        <v>270107005</v>
      </c>
      <c r="O1799" t="s">
        <v>13608</v>
      </c>
      <c r="P1799">
        <v>0</v>
      </c>
      <c r="Q1799">
        <v>33640.608592197386</v>
      </c>
      <c r="R1799">
        <v>0</v>
      </c>
    </row>
    <row r="1800" spans="1:18" x14ac:dyDescent="0.25">
      <c r="A1800">
        <v>14</v>
      </c>
      <c r="B1800">
        <v>14104</v>
      </c>
      <c r="C1800" t="s">
        <v>780</v>
      </c>
      <c r="D1800" t="s">
        <v>777</v>
      </c>
      <c r="E1800">
        <v>1</v>
      </c>
      <c r="F1800" t="s">
        <v>13850</v>
      </c>
      <c r="G1800">
        <v>1</v>
      </c>
      <c r="H1800" t="s">
        <v>8278</v>
      </c>
      <c r="I1800">
        <v>1</v>
      </c>
      <c r="J1800" t="s">
        <v>13799</v>
      </c>
      <c r="K1800" t="s">
        <v>13851</v>
      </c>
      <c r="L1800">
        <v>270107</v>
      </c>
      <c r="M1800" t="s">
        <v>13588</v>
      </c>
      <c r="N1800">
        <v>270107006</v>
      </c>
      <c r="O1800" t="s">
        <v>13613</v>
      </c>
      <c r="P1800">
        <v>0</v>
      </c>
      <c r="Q1800">
        <v>10308.495359638626</v>
      </c>
      <c r="R1800">
        <v>0</v>
      </c>
    </row>
    <row r="1801" spans="1:18" x14ac:dyDescent="0.25">
      <c r="A1801">
        <v>14</v>
      </c>
      <c r="B1801">
        <v>14104</v>
      </c>
      <c r="C1801" t="s">
        <v>780</v>
      </c>
      <c r="D1801" t="s">
        <v>777</v>
      </c>
      <c r="E1801">
        <v>1</v>
      </c>
      <c r="F1801" t="s">
        <v>13850</v>
      </c>
      <c r="G1801">
        <v>2</v>
      </c>
      <c r="H1801" t="s">
        <v>13768</v>
      </c>
      <c r="I1801">
        <v>1</v>
      </c>
      <c r="J1801" t="s">
        <v>13799</v>
      </c>
      <c r="K1801" t="s">
        <v>13853</v>
      </c>
      <c r="L1801">
        <v>270107</v>
      </c>
      <c r="M1801" t="s">
        <v>13588</v>
      </c>
      <c r="N1801">
        <v>270107006</v>
      </c>
      <c r="O1801" t="s">
        <v>13613</v>
      </c>
      <c r="P1801">
        <v>0</v>
      </c>
      <c r="Q1801">
        <v>10308.495359638626</v>
      </c>
      <c r="R1801">
        <v>0</v>
      </c>
    </row>
    <row r="1802" spans="1:18" x14ac:dyDescent="0.25">
      <c r="A1802">
        <v>14</v>
      </c>
      <c r="B1802">
        <v>14104</v>
      </c>
      <c r="C1802" t="s">
        <v>780</v>
      </c>
      <c r="D1802" t="s">
        <v>777</v>
      </c>
      <c r="E1802">
        <v>2</v>
      </c>
      <c r="F1802" t="s">
        <v>13854</v>
      </c>
      <c r="G1802">
        <v>1</v>
      </c>
      <c r="H1802" t="s">
        <v>8278</v>
      </c>
      <c r="I1802">
        <v>1</v>
      </c>
      <c r="J1802" t="s">
        <v>13799</v>
      </c>
      <c r="K1802" t="s">
        <v>13851</v>
      </c>
      <c r="L1802">
        <v>270107</v>
      </c>
      <c r="M1802" t="s">
        <v>13588</v>
      </c>
      <c r="N1802">
        <v>270107006</v>
      </c>
      <c r="O1802" t="s">
        <v>13613</v>
      </c>
      <c r="P1802">
        <v>0</v>
      </c>
      <c r="Q1802">
        <v>10308.495359638626</v>
      </c>
      <c r="R1802">
        <v>0</v>
      </c>
    </row>
    <row r="1803" spans="1:18" x14ac:dyDescent="0.25">
      <c r="A1803">
        <v>14</v>
      </c>
      <c r="B1803">
        <v>14104</v>
      </c>
      <c r="C1803" t="s">
        <v>780</v>
      </c>
      <c r="D1803" t="s">
        <v>777</v>
      </c>
      <c r="E1803">
        <v>3</v>
      </c>
      <c r="F1803" t="s">
        <v>13855</v>
      </c>
      <c r="G1803">
        <v>1</v>
      </c>
      <c r="H1803" t="s">
        <v>8278</v>
      </c>
      <c r="I1803">
        <v>1</v>
      </c>
      <c r="J1803" t="s">
        <v>13799</v>
      </c>
      <c r="K1803" t="s">
        <v>13851</v>
      </c>
      <c r="L1803">
        <v>270107</v>
      </c>
      <c r="M1803" t="s">
        <v>13588</v>
      </c>
      <c r="N1803">
        <v>270107006</v>
      </c>
      <c r="O1803" t="s">
        <v>13613</v>
      </c>
      <c r="P1803">
        <v>0</v>
      </c>
      <c r="Q1803">
        <v>10308.495359638626</v>
      </c>
      <c r="R1803">
        <v>0</v>
      </c>
    </row>
    <row r="1804" spans="1:18" x14ac:dyDescent="0.25">
      <c r="A1804">
        <v>14</v>
      </c>
      <c r="B1804">
        <v>14104</v>
      </c>
      <c r="C1804" t="s">
        <v>780</v>
      </c>
      <c r="D1804" t="s">
        <v>777</v>
      </c>
      <c r="E1804">
        <v>5</v>
      </c>
      <c r="F1804" t="s">
        <v>13856</v>
      </c>
      <c r="G1804">
        <v>2</v>
      </c>
      <c r="H1804" t="s">
        <v>13768</v>
      </c>
      <c r="I1804">
        <v>3</v>
      </c>
      <c r="J1804" t="s">
        <v>13804</v>
      </c>
      <c r="K1804" t="s">
        <v>13853</v>
      </c>
      <c r="L1804">
        <v>270107</v>
      </c>
      <c r="M1804" t="s">
        <v>13588</v>
      </c>
      <c r="N1804">
        <v>270107005</v>
      </c>
      <c r="O1804" t="s">
        <v>13608</v>
      </c>
      <c r="P1804">
        <v>0</v>
      </c>
      <c r="Q1804">
        <v>10308.495359638626</v>
      </c>
      <c r="R1804">
        <v>0</v>
      </c>
    </row>
    <row r="1805" spans="1:18" x14ac:dyDescent="0.25">
      <c r="A1805">
        <v>14</v>
      </c>
      <c r="B1805">
        <v>14105</v>
      </c>
      <c r="C1805" t="s">
        <v>780</v>
      </c>
      <c r="D1805" t="s">
        <v>1989</v>
      </c>
      <c r="E1805">
        <v>1</v>
      </c>
      <c r="F1805" t="s">
        <v>13850</v>
      </c>
      <c r="G1805">
        <v>1</v>
      </c>
      <c r="H1805" t="s">
        <v>8278</v>
      </c>
      <c r="I1805">
        <v>1</v>
      </c>
      <c r="J1805" t="s">
        <v>13799</v>
      </c>
      <c r="K1805" t="s">
        <v>13851</v>
      </c>
      <c r="L1805">
        <v>270107</v>
      </c>
      <c r="M1805" t="s">
        <v>13588</v>
      </c>
      <c r="N1805">
        <v>270107006</v>
      </c>
      <c r="O1805" t="s">
        <v>13613</v>
      </c>
      <c r="P1805">
        <v>0</v>
      </c>
      <c r="Q1805">
        <v>22383.186010923899</v>
      </c>
      <c r="R1805">
        <v>0</v>
      </c>
    </row>
    <row r="1806" spans="1:18" x14ac:dyDescent="0.25">
      <c r="A1806">
        <v>14</v>
      </c>
      <c r="B1806">
        <v>14105</v>
      </c>
      <c r="C1806" t="s">
        <v>780</v>
      </c>
      <c r="D1806" t="s">
        <v>1989</v>
      </c>
      <c r="E1806">
        <v>1</v>
      </c>
      <c r="F1806" t="s">
        <v>13850</v>
      </c>
      <c r="G1806">
        <v>2</v>
      </c>
      <c r="H1806" t="s">
        <v>13768</v>
      </c>
      <c r="I1806">
        <v>1</v>
      </c>
      <c r="J1806" t="s">
        <v>13799</v>
      </c>
      <c r="K1806" t="s">
        <v>13853</v>
      </c>
      <c r="L1806">
        <v>270107</v>
      </c>
      <c r="M1806" t="s">
        <v>13588</v>
      </c>
      <c r="N1806">
        <v>270107006</v>
      </c>
      <c r="O1806" t="s">
        <v>13613</v>
      </c>
      <c r="P1806">
        <v>0</v>
      </c>
      <c r="Q1806">
        <v>22383.186010923899</v>
      </c>
      <c r="R1806">
        <v>0</v>
      </c>
    </row>
    <row r="1807" spans="1:18" x14ac:dyDescent="0.25">
      <c r="A1807">
        <v>14</v>
      </c>
      <c r="B1807">
        <v>14105</v>
      </c>
      <c r="C1807" t="s">
        <v>780</v>
      </c>
      <c r="D1807" t="s">
        <v>1989</v>
      </c>
      <c r="E1807">
        <v>2</v>
      </c>
      <c r="F1807" t="s">
        <v>13854</v>
      </c>
      <c r="G1807">
        <v>1</v>
      </c>
      <c r="H1807" t="s">
        <v>8278</v>
      </c>
      <c r="I1807">
        <v>1</v>
      </c>
      <c r="J1807" t="s">
        <v>13799</v>
      </c>
      <c r="K1807" t="s">
        <v>13851</v>
      </c>
      <c r="L1807">
        <v>270107</v>
      </c>
      <c r="M1807" t="s">
        <v>13588</v>
      </c>
      <c r="N1807">
        <v>270107006</v>
      </c>
      <c r="O1807" t="s">
        <v>13613</v>
      </c>
      <c r="P1807">
        <v>0</v>
      </c>
      <c r="Q1807">
        <v>22383.186010923899</v>
      </c>
      <c r="R1807">
        <v>0</v>
      </c>
    </row>
    <row r="1808" spans="1:18" x14ac:dyDescent="0.25">
      <c r="A1808">
        <v>14</v>
      </c>
      <c r="B1808">
        <v>14105</v>
      </c>
      <c r="C1808" t="s">
        <v>780</v>
      </c>
      <c r="D1808" t="s">
        <v>1989</v>
      </c>
      <c r="E1808">
        <v>3</v>
      </c>
      <c r="F1808" t="s">
        <v>13855</v>
      </c>
      <c r="G1808">
        <v>1</v>
      </c>
      <c r="H1808" t="s">
        <v>8278</v>
      </c>
      <c r="I1808">
        <v>1</v>
      </c>
      <c r="J1808" t="s">
        <v>13799</v>
      </c>
      <c r="K1808" t="s">
        <v>13851</v>
      </c>
      <c r="L1808">
        <v>270107</v>
      </c>
      <c r="M1808" t="s">
        <v>13588</v>
      </c>
      <c r="N1808">
        <v>270107006</v>
      </c>
      <c r="O1808" t="s">
        <v>13613</v>
      </c>
      <c r="P1808">
        <v>0</v>
      </c>
      <c r="Q1808">
        <v>22383.186010923899</v>
      </c>
      <c r="R1808">
        <v>0</v>
      </c>
    </row>
    <row r="1809" spans="1:18" x14ac:dyDescent="0.25">
      <c r="A1809">
        <v>14</v>
      </c>
      <c r="B1809">
        <v>14105</v>
      </c>
      <c r="C1809" t="s">
        <v>780</v>
      </c>
      <c r="D1809" t="s">
        <v>1989</v>
      </c>
      <c r="E1809">
        <v>5</v>
      </c>
      <c r="F1809" t="s">
        <v>13856</v>
      </c>
      <c r="G1809">
        <v>2</v>
      </c>
      <c r="H1809" t="s">
        <v>13768</v>
      </c>
      <c r="I1809">
        <v>3</v>
      </c>
      <c r="J1809" t="s">
        <v>13804</v>
      </c>
      <c r="K1809" t="s">
        <v>13853</v>
      </c>
      <c r="L1809">
        <v>270107</v>
      </c>
      <c r="M1809" t="s">
        <v>13588</v>
      </c>
      <c r="N1809">
        <v>270107005</v>
      </c>
      <c r="O1809" t="s">
        <v>13608</v>
      </c>
      <c r="P1809">
        <v>0</v>
      </c>
      <c r="Q1809">
        <v>22383.186010923899</v>
      </c>
      <c r="R1809">
        <v>0</v>
      </c>
    </row>
    <row r="1810" spans="1:18" x14ac:dyDescent="0.25">
      <c r="A1810">
        <v>14</v>
      </c>
      <c r="B1810">
        <v>14106</v>
      </c>
      <c r="C1810" t="s">
        <v>780</v>
      </c>
      <c r="D1810" t="s">
        <v>1992</v>
      </c>
      <c r="E1810">
        <v>1</v>
      </c>
      <c r="F1810" t="s">
        <v>13850</v>
      </c>
      <c r="G1810">
        <v>1</v>
      </c>
      <c r="H1810" t="s">
        <v>8278</v>
      </c>
      <c r="I1810">
        <v>1</v>
      </c>
      <c r="J1810" t="s">
        <v>13799</v>
      </c>
      <c r="K1810" t="s">
        <v>13851</v>
      </c>
      <c r="L1810">
        <v>270107</v>
      </c>
      <c r="M1810" t="s">
        <v>13588</v>
      </c>
      <c r="N1810">
        <v>270107006</v>
      </c>
      <c r="O1810" t="s">
        <v>13613</v>
      </c>
      <c r="P1810">
        <v>0</v>
      </c>
      <c r="Q1810">
        <v>64105.52597957517</v>
      </c>
      <c r="R1810">
        <v>0</v>
      </c>
    </row>
    <row r="1811" spans="1:18" x14ac:dyDescent="0.25">
      <c r="A1811">
        <v>14</v>
      </c>
      <c r="B1811">
        <v>14106</v>
      </c>
      <c r="C1811" t="s">
        <v>780</v>
      </c>
      <c r="D1811" t="s">
        <v>1992</v>
      </c>
      <c r="E1811">
        <v>1</v>
      </c>
      <c r="F1811" t="s">
        <v>13850</v>
      </c>
      <c r="G1811">
        <v>2</v>
      </c>
      <c r="H1811" t="s">
        <v>13768</v>
      </c>
      <c r="I1811">
        <v>1</v>
      </c>
      <c r="J1811" t="s">
        <v>13799</v>
      </c>
      <c r="K1811" t="s">
        <v>13853</v>
      </c>
      <c r="L1811">
        <v>270107</v>
      </c>
      <c r="M1811" t="s">
        <v>13588</v>
      </c>
      <c r="N1811">
        <v>270107006</v>
      </c>
      <c r="O1811" t="s">
        <v>13613</v>
      </c>
      <c r="P1811">
        <v>0</v>
      </c>
      <c r="Q1811">
        <v>56374.512750128364</v>
      </c>
      <c r="R1811">
        <v>0</v>
      </c>
    </row>
    <row r="1812" spans="1:18" x14ac:dyDescent="0.25">
      <c r="A1812">
        <v>14</v>
      </c>
      <c r="B1812">
        <v>14106</v>
      </c>
      <c r="C1812" t="s">
        <v>780</v>
      </c>
      <c r="D1812" t="s">
        <v>1992</v>
      </c>
      <c r="E1812">
        <v>1</v>
      </c>
      <c r="F1812" t="s">
        <v>13850</v>
      </c>
      <c r="G1812">
        <v>2</v>
      </c>
      <c r="H1812" t="s">
        <v>13768</v>
      </c>
      <c r="I1812">
        <v>1</v>
      </c>
      <c r="J1812" t="s">
        <v>13799</v>
      </c>
      <c r="K1812" t="s">
        <v>13857</v>
      </c>
      <c r="L1812">
        <v>270107</v>
      </c>
      <c r="M1812" t="s">
        <v>13588</v>
      </c>
      <c r="N1812">
        <v>270107006</v>
      </c>
      <c r="O1812" t="s">
        <v>13613</v>
      </c>
      <c r="P1812">
        <v>0</v>
      </c>
      <c r="Q1812">
        <v>7731.0132294468267</v>
      </c>
      <c r="R1812">
        <v>0</v>
      </c>
    </row>
    <row r="1813" spans="1:18" x14ac:dyDescent="0.25">
      <c r="A1813">
        <v>14</v>
      </c>
      <c r="B1813">
        <v>14106</v>
      </c>
      <c r="C1813" t="s">
        <v>780</v>
      </c>
      <c r="D1813" t="s">
        <v>1992</v>
      </c>
      <c r="E1813">
        <v>2</v>
      </c>
      <c r="F1813" t="s">
        <v>13854</v>
      </c>
      <c r="G1813">
        <v>1</v>
      </c>
      <c r="H1813" t="s">
        <v>8278</v>
      </c>
      <c r="I1813">
        <v>1</v>
      </c>
      <c r="J1813" t="s">
        <v>13799</v>
      </c>
      <c r="K1813" t="s">
        <v>13851</v>
      </c>
      <c r="L1813">
        <v>270107</v>
      </c>
      <c r="M1813" t="s">
        <v>13588</v>
      </c>
      <c r="N1813">
        <v>270107006</v>
      </c>
      <c r="O1813" t="s">
        <v>13613</v>
      </c>
      <c r="P1813">
        <v>0</v>
      </c>
      <c r="Q1813">
        <v>64105.52597957517</v>
      </c>
      <c r="R1813">
        <v>0</v>
      </c>
    </row>
    <row r="1814" spans="1:18" x14ac:dyDescent="0.25">
      <c r="A1814">
        <v>14</v>
      </c>
      <c r="B1814">
        <v>14106</v>
      </c>
      <c r="C1814" t="s">
        <v>780</v>
      </c>
      <c r="D1814" t="s">
        <v>1992</v>
      </c>
      <c r="E1814">
        <v>3</v>
      </c>
      <c r="F1814" t="s">
        <v>13855</v>
      </c>
      <c r="G1814">
        <v>1</v>
      </c>
      <c r="H1814" t="s">
        <v>8278</v>
      </c>
      <c r="I1814">
        <v>1</v>
      </c>
      <c r="J1814" t="s">
        <v>13799</v>
      </c>
      <c r="K1814" t="s">
        <v>13851</v>
      </c>
      <c r="L1814">
        <v>270107</v>
      </c>
      <c r="M1814" t="s">
        <v>13588</v>
      </c>
      <c r="N1814">
        <v>270107006</v>
      </c>
      <c r="O1814" t="s">
        <v>13613</v>
      </c>
      <c r="P1814">
        <v>0</v>
      </c>
      <c r="Q1814">
        <v>64105.52597957517</v>
      </c>
      <c r="R1814">
        <v>0</v>
      </c>
    </row>
    <row r="1815" spans="1:18" x14ac:dyDescent="0.25">
      <c r="A1815">
        <v>14</v>
      </c>
      <c r="B1815">
        <v>14106</v>
      </c>
      <c r="C1815" t="s">
        <v>780</v>
      </c>
      <c r="D1815" t="s">
        <v>1992</v>
      </c>
      <c r="E1815">
        <v>5</v>
      </c>
      <c r="F1815" t="s">
        <v>13856</v>
      </c>
      <c r="G1815">
        <v>2</v>
      </c>
      <c r="H1815" t="s">
        <v>13768</v>
      </c>
      <c r="I1815">
        <v>3</v>
      </c>
      <c r="J1815" t="s">
        <v>13804</v>
      </c>
      <c r="K1815" t="s">
        <v>13853</v>
      </c>
      <c r="L1815">
        <v>270107</v>
      </c>
      <c r="M1815" t="s">
        <v>13588</v>
      </c>
      <c r="N1815">
        <v>270107005</v>
      </c>
      <c r="O1815" t="s">
        <v>13608</v>
      </c>
      <c r="P1815">
        <v>0</v>
      </c>
      <c r="Q1815">
        <v>50165.376742790817</v>
      </c>
      <c r="R1815">
        <v>0</v>
      </c>
    </row>
    <row r="1816" spans="1:18" x14ac:dyDescent="0.25">
      <c r="A1816">
        <v>14</v>
      </c>
      <c r="B1816">
        <v>14106</v>
      </c>
      <c r="C1816" t="s">
        <v>780</v>
      </c>
      <c r="D1816" t="s">
        <v>1992</v>
      </c>
      <c r="E1816">
        <v>5</v>
      </c>
      <c r="F1816" t="s">
        <v>13856</v>
      </c>
      <c r="G1816">
        <v>2</v>
      </c>
      <c r="H1816" t="s">
        <v>13768</v>
      </c>
      <c r="I1816">
        <v>3</v>
      </c>
      <c r="J1816" t="s">
        <v>13804</v>
      </c>
      <c r="K1816" t="s">
        <v>13857</v>
      </c>
      <c r="L1816">
        <v>270107</v>
      </c>
      <c r="M1816" t="s">
        <v>13588</v>
      </c>
      <c r="N1816">
        <v>270107005</v>
      </c>
      <c r="O1816" t="s">
        <v>13608</v>
      </c>
      <c r="P1816">
        <v>0</v>
      </c>
      <c r="Q1816">
        <v>2733.7532091471694</v>
      </c>
      <c r="R1816">
        <v>0</v>
      </c>
    </row>
    <row r="1817" spans="1:18" x14ac:dyDescent="0.25">
      <c r="A1817">
        <v>14</v>
      </c>
      <c r="B1817">
        <v>14107</v>
      </c>
      <c r="C1817" t="s">
        <v>780</v>
      </c>
      <c r="D1817" t="s">
        <v>1995</v>
      </c>
      <c r="E1817">
        <v>1</v>
      </c>
      <c r="F1817" t="s">
        <v>13850</v>
      </c>
      <c r="G1817">
        <v>1</v>
      </c>
      <c r="H1817" t="s">
        <v>8278</v>
      </c>
      <c r="I1817">
        <v>1</v>
      </c>
      <c r="J1817" t="s">
        <v>13799</v>
      </c>
      <c r="K1817" t="s">
        <v>13851</v>
      </c>
      <c r="L1817">
        <v>270107</v>
      </c>
      <c r="M1817" t="s">
        <v>13588</v>
      </c>
      <c r="N1817">
        <v>270107006</v>
      </c>
      <c r="O1817" t="s">
        <v>13613</v>
      </c>
      <c r="P1817">
        <v>0</v>
      </c>
      <c r="Q1817">
        <v>18078.575051379081</v>
      </c>
      <c r="R1817">
        <v>0</v>
      </c>
    </row>
    <row r="1818" spans="1:18" x14ac:dyDescent="0.25">
      <c r="A1818">
        <v>14</v>
      </c>
      <c r="B1818">
        <v>14107</v>
      </c>
      <c r="C1818" t="s">
        <v>780</v>
      </c>
      <c r="D1818" t="s">
        <v>1995</v>
      </c>
      <c r="E1818">
        <v>1</v>
      </c>
      <c r="F1818" t="s">
        <v>13850</v>
      </c>
      <c r="G1818">
        <v>2</v>
      </c>
      <c r="H1818" t="s">
        <v>13768</v>
      </c>
      <c r="I1818">
        <v>1</v>
      </c>
      <c r="J1818" t="s">
        <v>13799</v>
      </c>
      <c r="K1818" t="s">
        <v>13853</v>
      </c>
      <c r="L1818">
        <v>270107</v>
      </c>
      <c r="M1818" t="s">
        <v>13588</v>
      </c>
      <c r="N1818">
        <v>270107006</v>
      </c>
      <c r="O1818" t="s">
        <v>13613</v>
      </c>
      <c r="P1818">
        <v>0</v>
      </c>
      <c r="Q1818">
        <v>18078.575051379081</v>
      </c>
      <c r="R1818">
        <v>0</v>
      </c>
    </row>
    <row r="1819" spans="1:18" x14ac:dyDescent="0.25">
      <c r="A1819">
        <v>14</v>
      </c>
      <c r="B1819">
        <v>14107</v>
      </c>
      <c r="C1819" t="s">
        <v>780</v>
      </c>
      <c r="D1819" t="s">
        <v>1995</v>
      </c>
      <c r="E1819">
        <v>2</v>
      </c>
      <c r="F1819" t="s">
        <v>13854</v>
      </c>
      <c r="G1819">
        <v>1</v>
      </c>
      <c r="H1819" t="s">
        <v>8278</v>
      </c>
      <c r="I1819">
        <v>1</v>
      </c>
      <c r="J1819" t="s">
        <v>13799</v>
      </c>
      <c r="K1819" t="s">
        <v>13851</v>
      </c>
      <c r="L1819">
        <v>270107</v>
      </c>
      <c r="M1819" t="s">
        <v>13588</v>
      </c>
      <c r="N1819">
        <v>270107006</v>
      </c>
      <c r="O1819" t="s">
        <v>13613</v>
      </c>
      <c r="P1819">
        <v>0</v>
      </c>
      <c r="Q1819">
        <v>18078.575051379081</v>
      </c>
      <c r="R1819">
        <v>0</v>
      </c>
    </row>
    <row r="1820" spans="1:18" x14ac:dyDescent="0.25">
      <c r="A1820">
        <v>14</v>
      </c>
      <c r="B1820">
        <v>14107</v>
      </c>
      <c r="C1820" t="s">
        <v>780</v>
      </c>
      <c r="D1820" t="s">
        <v>1995</v>
      </c>
      <c r="E1820">
        <v>3</v>
      </c>
      <c r="F1820" t="s">
        <v>13855</v>
      </c>
      <c r="G1820">
        <v>1</v>
      </c>
      <c r="H1820" t="s">
        <v>8278</v>
      </c>
      <c r="I1820">
        <v>1</v>
      </c>
      <c r="J1820" t="s">
        <v>13799</v>
      </c>
      <c r="K1820" t="s">
        <v>13851</v>
      </c>
      <c r="L1820">
        <v>270107</v>
      </c>
      <c r="M1820" t="s">
        <v>13588</v>
      </c>
      <c r="N1820">
        <v>270107006</v>
      </c>
      <c r="O1820" t="s">
        <v>13613</v>
      </c>
      <c r="P1820">
        <v>0</v>
      </c>
      <c r="Q1820">
        <v>18078.575051379081</v>
      </c>
      <c r="R1820">
        <v>0</v>
      </c>
    </row>
    <row r="1821" spans="1:18" x14ac:dyDescent="0.25">
      <c r="A1821">
        <v>14</v>
      </c>
      <c r="B1821">
        <v>14107</v>
      </c>
      <c r="C1821" t="s">
        <v>780</v>
      </c>
      <c r="D1821" t="s">
        <v>1995</v>
      </c>
      <c r="E1821">
        <v>5</v>
      </c>
      <c r="F1821" t="s">
        <v>13856</v>
      </c>
      <c r="G1821">
        <v>2</v>
      </c>
      <c r="H1821" t="s">
        <v>13768</v>
      </c>
      <c r="I1821">
        <v>3</v>
      </c>
      <c r="J1821" t="s">
        <v>13804</v>
      </c>
      <c r="K1821" t="s">
        <v>13853</v>
      </c>
      <c r="L1821">
        <v>270107</v>
      </c>
      <c r="M1821" t="s">
        <v>13588</v>
      </c>
      <c r="N1821">
        <v>270107005</v>
      </c>
      <c r="O1821" t="s">
        <v>13608</v>
      </c>
      <c r="P1821">
        <v>0</v>
      </c>
      <c r="Q1821">
        <v>8005.9309076208474</v>
      </c>
      <c r="R1821">
        <v>0</v>
      </c>
    </row>
    <row r="1822" spans="1:18" x14ac:dyDescent="0.25">
      <c r="A1822">
        <v>14</v>
      </c>
      <c r="B1822">
        <v>14108</v>
      </c>
      <c r="C1822" t="s">
        <v>780</v>
      </c>
      <c r="D1822" t="s">
        <v>1998</v>
      </c>
      <c r="E1822">
        <v>1</v>
      </c>
      <c r="F1822" t="s">
        <v>13850</v>
      </c>
      <c r="G1822">
        <v>1</v>
      </c>
      <c r="H1822" t="s">
        <v>8278</v>
      </c>
      <c r="I1822">
        <v>1</v>
      </c>
      <c r="J1822" t="s">
        <v>13799</v>
      </c>
      <c r="K1822" t="s">
        <v>13851</v>
      </c>
      <c r="L1822">
        <v>270107</v>
      </c>
      <c r="M1822" t="s">
        <v>13588</v>
      </c>
      <c r="N1822">
        <v>270107006</v>
      </c>
      <c r="O1822" t="s">
        <v>13613</v>
      </c>
      <c r="P1822">
        <v>29027.699265121537</v>
      </c>
      <c r="Q1822">
        <v>33547.720010597623</v>
      </c>
      <c r="R1822">
        <v>68636.711499735218</v>
      </c>
    </row>
    <row r="1823" spans="1:18" x14ac:dyDescent="0.25">
      <c r="A1823">
        <v>14</v>
      </c>
      <c r="B1823">
        <v>14108</v>
      </c>
      <c r="C1823" t="s">
        <v>780</v>
      </c>
      <c r="D1823" t="s">
        <v>1998</v>
      </c>
      <c r="E1823">
        <v>1</v>
      </c>
      <c r="F1823" t="s">
        <v>13850</v>
      </c>
      <c r="G1823">
        <v>1</v>
      </c>
      <c r="H1823" t="s">
        <v>8278</v>
      </c>
      <c r="I1823">
        <v>1</v>
      </c>
      <c r="J1823" t="s">
        <v>13799</v>
      </c>
      <c r="K1823" t="s">
        <v>13852</v>
      </c>
      <c r="L1823">
        <v>270107</v>
      </c>
      <c r="M1823" t="s">
        <v>13588</v>
      </c>
      <c r="N1823">
        <v>270107006</v>
      </c>
      <c r="O1823" t="s">
        <v>13613</v>
      </c>
      <c r="P1823">
        <v>288.29847371396266</v>
      </c>
      <c r="Q1823">
        <v>1678.1391135665442</v>
      </c>
      <c r="R1823">
        <v>1526.4025209962558</v>
      </c>
    </row>
    <row r="1824" spans="1:18" x14ac:dyDescent="0.25">
      <c r="A1824">
        <v>14</v>
      </c>
      <c r="B1824">
        <v>14108</v>
      </c>
      <c r="C1824" t="s">
        <v>780</v>
      </c>
      <c r="D1824" t="s">
        <v>1998</v>
      </c>
      <c r="E1824">
        <v>1</v>
      </c>
      <c r="F1824" t="s">
        <v>13850</v>
      </c>
      <c r="G1824">
        <v>2</v>
      </c>
      <c r="H1824" t="s">
        <v>13768</v>
      </c>
      <c r="I1824">
        <v>1</v>
      </c>
      <c r="J1824" t="s">
        <v>13799</v>
      </c>
      <c r="K1824" t="s">
        <v>13853</v>
      </c>
      <c r="L1824">
        <v>270107</v>
      </c>
      <c r="M1824" t="s">
        <v>13588</v>
      </c>
      <c r="N1824">
        <v>270107006</v>
      </c>
      <c r="O1824" t="s">
        <v>13613</v>
      </c>
      <c r="P1824">
        <v>24607.12266817411</v>
      </c>
      <c r="Q1824">
        <v>32054.519457787599</v>
      </c>
      <c r="R1824">
        <v>68636.711499735218</v>
      </c>
    </row>
    <row r="1825" spans="1:18" x14ac:dyDescent="0.25">
      <c r="A1825">
        <v>14</v>
      </c>
      <c r="B1825">
        <v>14108</v>
      </c>
      <c r="C1825" t="s">
        <v>780</v>
      </c>
      <c r="D1825" t="s">
        <v>1998</v>
      </c>
      <c r="E1825">
        <v>1</v>
      </c>
      <c r="F1825" t="s">
        <v>13850</v>
      </c>
      <c r="G1825">
        <v>2</v>
      </c>
      <c r="H1825" t="s">
        <v>13768</v>
      </c>
      <c r="I1825">
        <v>1</v>
      </c>
      <c r="J1825" t="s">
        <v>13799</v>
      </c>
      <c r="K1825" t="s">
        <v>13857</v>
      </c>
      <c r="L1825">
        <v>270107</v>
      </c>
      <c r="M1825" t="s">
        <v>13588</v>
      </c>
      <c r="N1825">
        <v>270107006</v>
      </c>
      <c r="O1825" t="s">
        <v>13613</v>
      </c>
      <c r="P1825">
        <v>4708.875070661391</v>
      </c>
      <c r="Q1825">
        <v>3171.3396663765652</v>
      </c>
      <c r="R1825">
        <v>1526.4025209962558</v>
      </c>
    </row>
    <row r="1826" spans="1:18" x14ac:dyDescent="0.25">
      <c r="A1826">
        <v>14</v>
      </c>
      <c r="B1826">
        <v>14108</v>
      </c>
      <c r="C1826" t="s">
        <v>780</v>
      </c>
      <c r="D1826" t="s">
        <v>1998</v>
      </c>
      <c r="E1826">
        <v>2</v>
      </c>
      <c r="F1826" t="s">
        <v>13854</v>
      </c>
      <c r="G1826">
        <v>1</v>
      </c>
      <c r="H1826" t="s">
        <v>8278</v>
      </c>
      <c r="I1826">
        <v>1</v>
      </c>
      <c r="J1826" t="s">
        <v>13799</v>
      </c>
      <c r="K1826" t="s">
        <v>13851</v>
      </c>
      <c r="L1826">
        <v>270107</v>
      </c>
      <c r="M1826" t="s">
        <v>13588</v>
      </c>
      <c r="N1826">
        <v>270107006</v>
      </c>
      <c r="O1826" t="s">
        <v>13613</v>
      </c>
      <c r="P1826">
        <v>29315.9977388355</v>
      </c>
      <c r="Q1826">
        <v>33547.720010597623</v>
      </c>
      <c r="R1826">
        <v>70163.114020731475</v>
      </c>
    </row>
    <row r="1827" spans="1:18" x14ac:dyDescent="0.25">
      <c r="A1827">
        <v>14</v>
      </c>
      <c r="B1827">
        <v>14108</v>
      </c>
      <c r="C1827" t="s">
        <v>780</v>
      </c>
      <c r="D1827" t="s">
        <v>1998</v>
      </c>
      <c r="E1827">
        <v>2</v>
      </c>
      <c r="F1827" t="s">
        <v>13854</v>
      </c>
      <c r="G1827">
        <v>1</v>
      </c>
      <c r="H1827" t="s">
        <v>8278</v>
      </c>
      <c r="I1827">
        <v>1</v>
      </c>
      <c r="J1827" t="s">
        <v>13799</v>
      </c>
      <c r="K1827" t="s">
        <v>13852</v>
      </c>
      <c r="L1827">
        <v>270107</v>
      </c>
      <c r="M1827" t="s">
        <v>13588</v>
      </c>
      <c r="N1827">
        <v>270107006</v>
      </c>
      <c r="O1827" t="s">
        <v>13613</v>
      </c>
      <c r="P1827">
        <v>0</v>
      </c>
      <c r="Q1827">
        <v>1678.1391135665442</v>
      </c>
      <c r="R1827">
        <v>0</v>
      </c>
    </row>
    <row r="1828" spans="1:18" x14ac:dyDescent="0.25">
      <c r="A1828">
        <v>14</v>
      </c>
      <c r="B1828">
        <v>14108</v>
      </c>
      <c r="C1828" t="s">
        <v>780</v>
      </c>
      <c r="D1828" t="s">
        <v>1998</v>
      </c>
      <c r="E1828">
        <v>3</v>
      </c>
      <c r="F1828" t="s">
        <v>13855</v>
      </c>
      <c r="G1828">
        <v>1</v>
      </c>
      <c r="H1828" t="s">
        <v>8278</v>
      </c>
      <c r="I1828">
        <v>1</v>
      </c>
      <c r="J1828" t="s">
        <v>13799</v>
      </c>
      <c r="K1828" t="s">
        <v>13851</v>
      </c>
      <c r="L1828">
        <v>270107</v>
      </c>
      <c r="M1828" t="s">
        <v>13588</v>
      </c>
      <c r="N1828">
        <v>270107006</v>
      </c>
      <c r="O1828" t="s">
        <v>13613</v>
      </c>
      <c r="P1828">
        <v>29027.699265121537</v>
      </c>
      <c r="Q1828">
        <v>33547.720010597623</v>
      </c>
      <c r="R1828">
        <v>68636.711499735218</v>
      </c>
    </row>
    <row r="1829" spans="1:18" x14ac:dyDescent="0.25">
      <c r="A1829">
        <v>14</v>
      </c>
      <c r="B1829">
        <v>14108</v>
      </c>
      <c r="C1829" t="s">
        <v>780</v>
      </c>
      <c r="D1829" t="s">
        <v>1998</v>
      </c>
      <c r="E1829">
        <v>3</v>
      </c>
      <c r="F1829" t="s">
        <v>13855</v>
      </c>
      <c r="G1829">
        <v>1</v>
      </c>
      <c r="H1829" t="s">
        <v>8278</v>
      </c>
      <c r="I1829">
        <v>1</v>
      </c>
      <c r="J1829" t="s">
        <v>13799</v>
      </c>
      <c r="K1829" t="s">
        <v>13852</v>
      </c>
      <c r="L1829">
        <v>270107</v>
      </c>
      <c r="M1829" t="s">
        <v>13588</v>
      </c>
      <c r="N1829">
        <v>270107006</v>
      </c>
      <c r="O1829" t="s">
        <v>13613</v>
      </c>
      <c r="P1829">
        <v>288.29847371396266</v>
      </c>
      <c r="Q1829">
        <v>1678.1391135665442</v>
      </c>
      <c r="R1829">
        <v>1526.4025209962558</v>
      </c>
    </row>
    <row r="1830" spans="1:18" x14ac:dyDescent="0.25">
      <c r="A1830">
        <v>14</v>
      </c>
      <c r="B1830">
        <v>14108</v>
      </c>
      <c r="C1830" t="s">
        <v>780</v>
      </c>
      <c r="D1830" t="s">
        <v>1998</v>
      </c>
      <c r="E1830">
        <v>5</v>
      </c>
      <c r="F1830" t="s">
        <v>13856</v>
      </c>
      <c r="G1830">
        <v>2</v>
      </c>
      <c r="H1830" t="s">
        <v>13768</v>
      </c>
      <c r="I1830">
        <v>3</v>
      </c>
      <c r="J1830" t="s">
        <v>13804</v>
      </c>
      <c r="K1830" t="s">
        <v>13853</v>
      </c>
      <c r="L1830">
        <v>270107</v>
      </c>
      <c r="M1830" t="s">
        <v>13588</v>
      </c>
      <c r="N1830">
        <v>270107005</v>
      </c>
      <c r="O1830" t="s">
        <v>13608</v>
      </c>
      <c r="P1830">
        <v>17150.932730356133</v>
      </c>
      <c r="Q1830">
        <v>18333.361540794442</v>
      </c>
      <c r="R1830">
        <v>67884.479477643006</v>
      </c>
    </row>
    <row r="1831" spans="1:18" x14ac:dyDescent="0.25">
      <c r="A1831">
        <v>14</v>
      </c>
      <c r="B1831">
        <v>14108</v>
      </c>
      <c r="C1831" t="s">
        <v>780</v>
      </c>
      <c r="D1831" t="s">
        <v>1998</v>
      </c>
      <c r="E1831">
        <v>5</v>
      </c>
      <c r="F1831" t="s">
        <v>13856</v>
      </c>
      <c r="G1831">
        <v>2</v>
      </c>
      <c r="H1831" t="s">
        <v>13768</v>
      </c>
      <c r="I1831">
        <v>3</v>
      </c>
      <c r="J1831" t="s">
        <v>13804</v>
      </c>
      <c r="K1831" t="s">
        <v>13857</v>
      </c>
      <c r="L1831">
        <v>270107</v>
      </c>
      <c r="M1831" t="s">
        <v>13588</v>
      </c>
      <c r="N1831">
        <v>270107005</v>
      </c>
      <c r="O1831" t="s">
        <v>13608</v>
      </c>
      <c r="P1831">
        <v>288.29847371396266</v>
      </c>
      <c r="Q1831">
        <v>1493.2005528100206</v>
      </c>
      <c r="R1831">
        <v>1358.8017743130931</v>
      </c>
    </row>
    <row r="1832" spans="1:18" x14ac:dyDescent="0.25">
      <c r="A1832">
        <v>14</v>
      </c>
      <c r="B1832">
        <v>14201</v>
      </c>
      <c r="C1832" t="s">
        <v>780</v>
      </c>
      <c r="D1832" t="s">
        <v>1023</v>
      </c>
      <c r="E1832">
        <v>1</v>
      </c>
      <c r="F1832" t="s">
        <v>13850</v>
      </c>
      <c r="G1832">
        <v>1</v>
      </c>
      <c r="H1832" t="s">
        <v>8278</v>
      </c>
      <c r="I1832">
        <v>1</v>
      </c>
      <c r="J1832" t="s">
        <v>13799</v>
      </c>
      <c r="K1832" t="s">
        <v>13851</v>
      </c>
      <c r="L1832">
        <v>270107</v>
      </c>
      <c r="M1832" t="s">
        <v>13588</v>
      </c>
      <c r="N1832">
        <v>270107006</v>
      </c>
      <c r="O1832" t="s">
        <v>13613</v>
      </c>
      <c r="P1832">
        <v>40256.267971548201</v>
      </c>
      <c r="Q1832">
        <v>42121.308005794664</v>
      </c>
      <c r="R1832">
        <v>65163.101944893868</v>
      </c>
    </row>
    <row r="1833" spans="1:18" x14ac:dyDescent="0.25">
      <c r="A1833">
        <v>14</v>
      </c>
      <c r="B1833">
        <v>14201</v>
      </c>
      <c r="C1833" t="s">
        <v>780</v>
      </c>
      <c r="D1833" t="s">
        <v>1023</v>
      </c>
      <c r="E1833">
        <v>1</v>
      </c>
      <c r="F1833" t="s">
        <v>13850</v>
      </c>
      <c r="G1833">
        <v>1</v>
      </c>
      <c r="H1833" t="s">
        <v>8278</v>
      </c>
      <c r="I1833">
        <v>1</v>
      </c>
      <c r="J1833" t="s">
        <v>13799</v>
      </c>
      <c r="K1833" t="s">
        <v>13852</v>
      </c>
      <c r="L1833">
        <v>270107</v>
      </c>
      <c r="M1833" t="s">
        <v>13588</v>
      </c>
      <c r="N1833">
        <v>270107006</v>
      </c>
      <c r="O1833" t="s">
        <v>13613</v>
      </c>
      <c r="P1833">
        <v>2597.9922312465319</v>
      </c>
      <c r="Q1833">
        <v>1122.1932364510467</v>
      </c>
      <c r="R1833">
        <v>1268.518978743145</v>
      </c>
    </row>
    <row r="1834" spans="1:18" x14ac:dyDescent="0.25">
      <c r="A1834">
        <v>14</v>
      </c>
      <c r="B1834">
        <v>14201</v>
      </c>
      <c r="C1834" t="s">
        <v>780</v>
      </c>
      <c r="D1834" t="s">
        <v>1023</v>
      </c>
      <c r="E1834">
        <v>1</v>
      </c>
      <c r="F1834" t="s">
        <v>13850</v>
      </c>
      <c r="G1834">
        <v>2</v>
      </c>
      <c r="H1834" t="s">
        <v>13768</v>
      </c>
      <c r="I1834">
        <v>1</v>
      </c>
      <c r="J1834" t="s">
        <v>13799</v>
      </c>
      <c r="K1834" t="s">
        <v>13853</v>
      </c>
      <c r="L1834">
        <v>270107</v>
      </c>
      <c r="M1834" t="s">
        <v>13588</v>
      </c>
      <c r="N1834">
        <v>270107006</v>
      </c>
      <c r="O1834" t="s">
        <v>13613</v>
      </c>
      <c r="P1834">
        <v>35272.15860364223</v>
      </c>
      <c r="Q1834">
        <v>39486.1170499156</v>
      </c>
      <c r="R1834">
        <v>58371.860707449639</v>
      </c>
    </row>
    <row r="1835" spans="1:18" x14ac:dyDescent="0.25">
      <c r="A1835">
        <v>14</v>
      </c>
      <c r="B1835">
        <v>14201</v>
      </c>
      <c r="C1835" t="s">
        <v>780</v>
      </c>
      <c r="D1835" t="s">
        <v>1023</v>
      </c>
      <c r="E1835">
        <v>1</v>
      </c>
      <c r="F1835" t="s">
        <v>13850</v>
      </c>
      <c r="G1835">
        <v>2</v>
      </c>
      <c r="H1835" t="s">
        <v>13768</v>
      </c>
      <c r="I1835">
        <v>1</v>
      </c>
      <c r="J1835" t="s">
        <v>13799</v>
      </c>
      <c r="K1835" t="s">
        <v>13857</v>
      </c>
      <c r="L1835">
        <v>270107</v>
      </c>
      <c r="M1835" t="s">
        <v>13588</v>
      </c>
      <c r="N1835">
        <v>270107006</v>
      </c>
      <c r="O1835" t="s">
        <v>13613</v>
      </c>
      <c r="P1835">
        <v>7582.1015991525001</v>
      </c>
      <c r="Q1835">
        <v>3757.3841923301038</v>
      </c>
      <c r="R1835">
        <v>8059.7602161873674</v>
      </c>
    </row>
    <row r="1836" spans="1:18" x14ac:dyDescent="0.25">
      <c r="A1836">
        <v>14</v>
      </c>
      <c r="B1836">
        <v>14201</v>
      </c>
      <c r="C1836" t="s">
        <v>780</v>
      </c>
      <c r="D1836" t="s">
        <v>1023</v>
      </c>
      <c r="E1836">
        <v>2</v>
      </c>
      <c r="F1836" t="s">
        <v>13854</v>
      </c>
      <c r="G1836">
        <v>1</v>
      </c>
      <c r="H1836" t="s">
        <v>8278</v>
      </c>
      <c r="I1836">
        <v>1</v>
      </c>
      <c r="J1836" t="s">
        <v>13799</v>
      </c>
      <c r="K1836" t="s">
        <v>13851</v>
      </c>
      <c r="L1836">
        <v>270107</v>
      </c>
      <c r="M1836" t="s">
        <v>13588</v>
      </c>
      <c r="N1836">
        <v>270107006</v>
      </c>
      <c r="O1836" t="s">
        <v>13613</v>
      </c>
      <c r="P1836">
        <v>42112.697371739901</v>
      </c>
      <c r="Q1836">
        <v>43243.5012422457</v>
      </c>
      <c r="R1836">
        <v>65163.101944893868</v>
      </c>
    </row>
    <row r="1837" spans="1:18" x14ac:dyDescent="0.25">
      <c r="A1837">
        <v>14</v>
      </c>
      <c r="B1837">
        <v>14201</v>
      </c>
      <c r="C1837" t="s">
        <v>780</v>
      </c>
      <c r="D1837" t="s">
        <v>1023</v>
      </c>
      <c r="E1837">
        <v>2</v>
      </c>
      <c r="F1837" t="s">
        <v>13854</v>
      </c>
      <c r="G1837">
        <v>1</v>
      </c>
      <c r="H1837" t="s">
        <v>8278</v>
      </c>
      <c r="I1837">
        <v>1</v>
      </c>
      <c r="J1837" t="s">
        <v>13799</v>
      </c>
      <c r="K1837" t="s">
        <v>13852</v>
      </c>
      <c r="L1837">
        <v>270107</v>
      </c>
      <c r="M1837" t="s">
        <v>13588</v>
      </c>
      <c r="N1837">
        <v>270107006</v>
      </c>
      <c r="O1837" t="s">
        <v>13613</v>
      </c>
      <c r="P1837">
        <v>741.56283105483533</v>
      </c>
      <c r="Q1837">
        <v>0</v>
      </c>
      <c r="R1837">
        <v>1268.518978743145</v>
      </c>
    </row>
    <row r="1838" spans="1:18" x14ac:dyDescent="0.25">
      <c r="A1838">
        <v>14</v>
      </c>
      <c r="B1838">
        <v>14201</v>
      </c>
      <c r="C1838" t="s">
        <v>780</v>
      </c>
      <c r="D1838" t="s">
        <v>1023</v>
      </c>
      <c r="E1838">
        <v>3</v>
      </c>
      <c r="F1838" t="s">
        <v>13855</v>
      </c>
      <c r="G1838">
        <v>1</v>
      </c>
      <c r="H1838" t="s">
        <v>8278</v>
      </c>
      <c r="I1838">
        <v>1</v>
      </c>
      <c r="J1838" t="s">
        <v>13799</v>
      </c>
      <c r="K1838" t="s">
        <v>13851</v>
      </c>
      <c r="L1838">
        <v>270107</v>
      </c>
      <c r="M1838" t="s">
        <v>13588</v>
      </c>
      <c r="N1838">
        <v>270107006</v>
      </c>
      <c r="O1838" t="s">
        <v>13613</v>
      </c>
      <c r="P1838">
        <v>40256.267971548201</v>
      </c>
      <c r="Q1838">
        <v>42121.308005794664</v>
      </c>
      <c r="R1838">
        <v>66431.620923637005</v>
      </c>
    </row>
    <row r="1839" spans="1:18" x14ac:dyDescent="0.25">
      <c r="A1839">
        <v>14</v>
      </c>
      <c r="B1839">
        <v>14201</v>
      </c>
      <c r="C1839" t="s">
        <v>780</v>
      </c>
      <c r="D1839" t="s">
        <v>1023</v>
      </c>
      <c r="E1839">
        <v>3</v>
      </c>
      <c r="F1839" t="s">
        <v>13855</v>
      </c>
      <c r="G1839">
        <v>1</v>
      </c>
      <c r="H1839" t="s">
        <v>8278</v>
      </c>
      <c r="I1839">
        <v>1</v>
      </c>
      <c r="J1839" t="s">
        <v>13799</v>
      </c>
      <c r="K1839" t="s">
        <v>13852</v>
      </c>
      <c r="L1839">
        <v>270107</v>
      </c>
      <c r="M1839" t="s">
        <v>13588</v>
      </c>
      <c r="N1839">
        <v>270107006</v>
      </c>
      <c r="O1839" t="s">
        <v>13613</v>
      </c>
      <c r="P1839">
        <v>2597.9922312465319</v>
      </c>
      <c r="Q1839">
        <v>1122.1932364510467</v>
      </c>
      <c r="R1839">
        <v>0</v>
      </c>
    </row>
    <row r="1840" spans="1:18" x14ac:dyDescent="0.25">
      <c r="A1840">
        <v>14</v>
      </c>
      <c r="B1840">
        <v>14201</v>
      </c>
      <c r="C1840" t="s">
        <v>780</v>
      </c>
      <c r="D1840" t="s">
        <v>1023</v>
      </c>
      <c r="E1840">
        <v>5</v>
      </c>
      <c r="F1840" t="s">
        <v>13856</v>
      </c>
      <c r="G1840">
        <v>2</v>
      </c>
      <c r="H1840" t="s">
        <v>13768</v>
      </c>
      <c r="I1840">
        <v>3</v>
      </c>
      <c r="J1840" t="s">
        <v>13804</v>
      </c>
      <c r="K1840" t="s">
        <v>13853</v>
      </c>
      <c r="L1840">
        <v>270107</v>
      </c>
      <c r="M1840" t="s">
        <v>13588</v>
      </c>
      <c r="N1840">
        <v>270107005</v>
      </c>
      <c r="O1840" t="s">
        <v>13608</v>
      </c>
      <c r="P1840">
        <v>27972.557130605863</v>
      </c>
      <c r="Q1840">
        <v>27890.051268554416</v>
      </c>
      <c r="R1840">
        <v>61000.398493141074</v>
      </c>
    </row>
    <row r="1841" spans="1:18" x14ac:dyDescent="0.25">
      <c r="A1841">
        <v>14</v>
      </c>
      <c r="B1841">
        <v>14201</v>
      </c>
      <c r="C1841" t="s">
        <v>780</v>
      </c>
      <c r="D1841" t="s">
        <v>1023</v>
      </c>
      <c r="E1841">
        <v>5</v>
      </c>
      <c r="F1841" t="s">
        <v>13856</v>
      </c>
      <c r="G1841">
        <v>2</v>
      </c>
      <c r="H1841" t="s">
        <v>13768</v>
      </c>
      <c r="I1841">
        <v>3</v>
      </c>
      <c r="J1841" t="s">
        <v>13804</v>
      </c>
      <c r="K1841" t="s">
        <v>13857</v>
      </c>
      <c r="L1841">
        <v>270107</v>
      </c>
      <c r="M1841" t="s">
        <v>13588</v>
      </c>
      <c r="N1841">
        <v>270107005</v>
      </c>
      <c r="O1841" t="s">
        <v>13608</v>
      </c>
      <c r="P1841">
        <v>988.75044140644707</v>
      </c>
      <c r="Q1841">
        <v>0</v>
      </c>
      <c r="R1841">
        <v>5431.2224304959318</v>
      </c>
    </row>
    <row r="1842" spans="1:18" x14ac:dyDescent="0.25">
      <c r="A1842">
        <v>14</v>
      </c>
      <c r="B1842">
        <v>14202</v>
      </c>
      <c r="C1842" t="s">
        <v>780</v>
      </c>
      <c r="D1842" t="s">
        <v>2003</v>
      </c>
      <c r="E1842">
        <v>1</v>
      </c>
      <c r="F1842" t="s">
        <v>13850</v>
      </c>
      <c r="G1842">
        <v>1</v>
      </c>
      <c r="H1842" t="s">
        <v>8278</v>
      </c>
      <c r="I1842">
        <v>1</v>
      </c>
      <c r="J1842" t="s">
        <v>13799</v>
      </c>
      <c r="K1842" t="s">
        <v>13851</v>
      </c>
      <c r="L1842">
        <v>270107</v>
      </c>
      <c r="M1842" t="s">
        <v>13588</v>
      </c>
      <c r="N1842">
        <v>270107006</v>
      </c>
      <c r="O1842" t="s">
        <v>13613</v>
      </c>
      <c r="P1842">
        <v>0</v>
      </c>
      <c r="Q1842">
        <v>97851.356907501831</v>
      </c>
      <c r="R1842">
        <v>63574.232504518113</v>
      </c>
    </row>
    <row r="1843" spans="1:18" x14ac:dyDescent="0.25">
      <c r="A1843">
        <v>14</v>
      </c>
      <c r="B1843">
        <v>14202</v>
      </c>
      <c r="C1843" t="s">
        <v>780</v>
      </c>
      <c r="D1843" t="s">
        <v>2003</v>
      </c>
      <c r="E1843">
        <v>1</v>
      </c>
      <c r="F1843" t="s">
        <v>13850</v>
      </c>
      <c r="G1843">
        <v>1</v>
      </c>
      <c r="H1843" t="s">
        <v>8278</v>
      </c>
      <c r="I1843">
        <v>1</v>
      </c>
      <c r="J1843" t="s">
        <v>13799</v>
      </c>
      <c r="K1843" t="s">
        <v>13852</v>
      </c>
      <c r="L1843">
        <v>270107</v>
      </c>
      <c r="M1843" t="s">
        <v>13588</v>
      </c>
      <c r="N1843">
        <v>270107006</v>
      </c>
      <c r="O1843" t="s">
        <v>13613</v>
      </c>
      <c r="P1843">
        <v>0</v>
      </c>
      <c r="Q1843">
        <v>3917.4712735397429</v>
      </c>
      <c r="R1843">
        <v>0</v>
      </c>
    </row>
    <row r="1844" spans="1:18" x14ac:dyDescent="0.25">
      <c r="A1844">
        <v>14</v>
      </c>
      <c r="B1844">
        <v>14202</v>
      </c>
      <c r="C1844" t="s">
        <v>780</v>
      </c>
      <c r="D1844" t="s">
        <v>2003</v>
      </c>
      <c r="E1844">
        <v>1</v>
      </c>
      <c r="F1844" t="s">
        <v>13850</v>
      </c>
      <c r="G1844">
        <v>2</v>
      </c>
      <c r="H1844" t="s">
        <v>13768</v>
      </c>
      <c r="I1844">
        <v>1</v>
      </c>
      <c r="J1844" t="s">
        <v>13799</v>
      </c>
      <c r="K1844" t="s">
        <v>13853</v>
      </c>
      <c r="L1844">
        <v>270107</v>
      </c>
      <c r="M1844" t="s">
        <v>13588</v>
      </c>
      <c r="N1844">
        <v>270107006</v>
      </c>
      <c r="O1844" t="s">
        <v>13613</v>
      </c>
      <c r="P1844">
        <v>0</v>
      </c>
      <c r="Q1844">
        <v>97851.356907501831</v>
      </c>
      <c r="R1844">
        <v>47718.561701293133</v>
      </c>
    </row>
    <row r="1845" spans="1:18" x14ac:dyDescent="0.25">
      <c r="A1845">
        <v>14</v>
      </c>
      <c r="B1845">
        <v>14202</v>
      </c>
      <c r="C1845" t="s">
        <v>780</v>
      </c>
      <c r="D1845" t="s">
        <v>2003</v>
      </c>
      <c r="E1845">
        <v>1</v>
      </c>
      <c r="F1845" t="s">
        <v>13850</v>
      </c>
      <c r="G1845">
        <v>2</v>
      </c>
      <c r="H1845" t="s">
        <v>13768</v>
      </c>
      <c r="I1845">
        <v>1</v>
      </c>
      <c r="J1845" t="s">
        <v>13799</v>
      </c>
      <c r="K1845" t="s">
        <v>13857</v>
      </c>
      <c r="L1845">
        <v>270107</v>
      </c>
      <c r="M1845" t="s">
        <v>13588</v>
      </c>
      <c r="N1845">
        <v>270107006</v>
      </c>
      <c r="O1845" t="s">
        <v>13613</v>
      </c>
      <c r="P1845">
        <v>0</v>
      </c>
      <c r="Q1845">
        <v>3917.4712735397429</v>
      </c>
      <c r="R1845">
        <v>15855.670803224994</v>
      </c>
    </row>
    <row r="1846" spans="1:18" x14ac:dyDescent="0.25">
      <c r="A1846">
        <v>14</v>
      </c>
      <c r="B1846">
        <v>14202</v>
      </c>
      <c r="C1846" t="s">
        <v>780</v>
      </c>
      <c r="D1846" t="s">
        <v>2003</v>
      </c>
      <c r="E1846">
        <v>2</v>
      </c>
      <c r="F1846" t="s">
        <v>13854</v>
      </c>
      <c r="G1846">
        <v>1</v>
      </c>
      <c r="H1846" t="s">
        <v>8278</v>
      </c>
      <c r="I1846">
        <v>1</v>
      </c>
      <c r="J1846" t="s">
        <v>13799</v>
      </c>
      <c r="K1846" t="s">
        <v>13851</v>
      </c>
      <c r="L1846">
        <v>270107</v>
      </c>
      <c r="M1846" t="s">
        <v>13588</v>
      </c>
      <c r="N1846">
        <v>270107006</v>
      </c>
      <c r="O1846" t="s">
        <v>13613</v>
      </c>
      <c r="P1846">
        <v>0</v>
      </c>
      <c r="Q1846">
        <v>97851.356907501831</v>
      </c>
      <c r="R1846">
        <v>63574.232504518113</v>
      </c>
    </row>
    <row r="1847" spans="1:18" x14ac:dyDescent="0.25">
      <c r="A1847">
        <v>14</v>
      </c>
      <c r="B1847">
        <v>14202</v>
      </c>
      <c r="C1847" t="s">
        <v>780</v>
      </c>
      <c r="D1847" t="s">
        <v>2003</v>
      </c>
      <c r="E1847">
        <v>2</v>
      </c>
      <c r="F1847" t="s">
        <v>13854</v>
      </c>
      <c r="G1847">
        <v>1</v>
      </c>
      <c r="H1847" t="s">
        <v>8278</v>
      </c>
      <c r="I1847">
        <v>1</v>
      </c>
      <c r="J1847" t="s">
        <v>13799</v>
      </c>
      <c r="K1847" t="s">
        <v>13852</v>
      </c>
      <c r="L1847">
        <v>270107</v>
      </c>
      <c r="M1847" t="s">
        <v>13588</v>
      </c>
      <c r="N1847">
        <v>270107006</v>
      </c>
      <c r="O1847" t="s">
        <v>13613</v>
      </c>
      <c r="P1847">
        <v>0</v>
      </c>
      <c r="Q1847">
        <v>3917.4712735397429</v>
      </c>
      <c r="R1847">
        <v>0</v>
      </c>
    </row>
    <row r="1848" spans="1:18" x14ac:dyDescent="0.25">
      <c r="A1848">
        <v>14</v>
      </c>
      <c r="B1848">
        <v>14202</v>
      </c>
      <c r="C1848" t="s">
        <v>780</v>
      </c>
      <c r="D1848" t="s">
        <v>2003</v>
      </c>
      <c r="E1848">
        <v>3</v>
      </c>
      <c r="F1848" t="s">
        <v>13855</v>
      </c>
      <c r="G1848">
        <v>1</v>
      </c>
      <c r="H1848" t="s">
        <v>8278</v>
      </c>
      <c r="I1848">
        <v>1</v>
      </c>
      <c r="J1848" t="s">
        <v>13799</v>
      </c>
      <c r="K1848" t="s">
        <v>13851</v>
      </c>
      <c r="L1848">
        <v>270107</v>
      </c>
      <c r="M1848" t="s">
        <v>13588</v>
      </c>
      <c r="N1848">
        <v>270107006</v>
      </c>
      <c r="O1848" t="s">
        <v>13613</v>
      </c>
      <c r="P1848">
        <v>0</v>
      </c>
      <c r="Q1848">
        <v>97851.356907501831</v>
      </c>
      <c r="R1848">
        <v>63574.232504518113</v>
      </c>
    </row>
    <row r="1849" spans="1:18" x14ac:dyDescent="0.25">
      <c r="A1849">
        <v>14</v>
      </c>
      <c r="B1849">
        <v>14202</v>
      </c>
      <c r="C1849" t="s">
        <v>780</v>
      </c>
      <c r="D1849" t="s">
        <v>2003</v>
      </c>
      <c r="E1849">
        <v>3</v>
      </c>
      <c r="F1849" t="s">
        <v>13855</v>
      </c>
      <c r="G1849">
        <v>1</v>
      </c>
      <c r="H1849" t="s">
        <v>8278</v>
      </c>
      <c r="I1849">
        <v>1</v>
      </c>
      <c r="J1849" t="s">
        <v>13799</v>
      </c>
      <c r="K1849" t="s">
        <v>13852</v>
      </c>
      <c r="L1849">
        <v>270107</v>
      </c>
      <c r="M1849" t="s">
        <v>13588</v>
      </c>
      <c r="N1849">
        <v>270107006</v>
      </c>
      <c r="O1849" t="s">
        <v>13613</v>
      </c>
      <c r="P1849">
        <v>0</v>
      </c>
      <c r="Q1849">
        <v>3917.4712735397429</v>
      </c>
      <c r="R1849">
        <v>0</v>
      </c>
    </row>
    <row r="1850" spans="1:18" x14ac:dyDescent="0.25">
      <c r="A1850">
        <v>14</v>
      </c>
      <c r="B1850">
        <v>14202</v>
      </c>
      <c r="C1850" t="s">
        <v>780</v>
      </c>
      <c r="D1850" t="s">
        <v>2003</v>
      </c>
      <c r="E1850">
        <v>5</v>
      </c>
      <c r="F1850" t="s">
        <v>13856</v>
      </c>
      <c r="G1850">
        <v>2</v>
      </c>
      <c r="H1850" t="s">
        <v>13768</v>
      </c>
      <c r="I1850">
        <v>3</v>
      </c>
      <c r="J1850" t="s">
        <v>13804</v>
      </c>
      <c r="K1850" t="s">
        <v>13853</v>
      </c>
      <c r="L1850">
        <v>270107</v>
      </c>
      <c r="M1850" t="s">
        <v>13588</v>
      </c>
      <c r="N1850">
        <v>270107005</v>
      </c>
      <c r="O1850" t="s">
        <v>13608</v>
      </c>
      <c r="P1850">
        <v>0</v>
      </c>
      <c r="Q1850">
        <v>70344.345636310536</v>
      </c>
      <c r="R1850">
        <v>56780.138054109811</v>
      </c>
    </row>
    <row r="1851" spans="1:18" x14ac:dyDescent="0.25">
      <c r="A1851">
        <v>14</v>
      </c>
      <c r="B1851">
        <v>14202</v>
      </c>
      <c r="C1851" t="s">
        <v>780</v>
      </c>
      <c r="D1851" t="s">
        <v>2003</v>
      </c>
      <c r="E1851">
        <v>5</v>
      </c>
      <c r="F1851" t="s">
        <v>13856</v>
      </c>
      <c r="G1851">
        <v>2</v>
      </c>
      <c r="H1851" t="s">
        <v>13768</v>
      </c>
      <c r="I1851">
        <v>3</v>
      </c>
      <c r="J1851" t="s">
        <v>13804</v>
      </c>
      <c r="K1851" t="s">
        <v>13857</v>
      </c>
      <c r="L1851">
        <v>270107</v>
      </c>
      <c r="M1851" t="s">
        <v>13588</v>
      </c>
      <c r="N1851">
        <v>270107005</v>
      </c>
      <c r="O1851" t="s">
        <v>13608</v>
      </c>
      <c r="P1851">
        <v>0</v>
      </c>
      <c r="Q1851">
        <v>0</v>
      </c>
      <c r="R1851">
        <v>6794.0944504083172</v>
      </c>
    </row>
    <row r="1852" spans="1:18" x14ac:dyDescent="0.25">
      <c r="A1852">
        <v>14</v>
      </c>
      <c r="B1852">
        <v>14203</v>
      </c>
      <c r="C1852" t="s">
        <v>780</v>
      </c>
      <c r="D1852" t="s">
        <v>2006</v>
      </c>
      <c r="E1852">
        <v>1</v>
      </c>
      <c r="F1852" t="s">
        <v>13850</v>
      </c>
      <c r="G1852">
        <v>1</v>
      </c>
      <c r="H1852" t="s">
        <v>8278</v>
      </c>
      <c r="I1852">
        <v>1</v>
      </c>
      <c r="J1852" t="s">
        <v>13799</v>
      </c>
      <c r="K1852" t="s">
        <v>13851</v>
      </c>
      <c r="L1852">
        <v>270107</v>
      </c>
      <c r="M1852" t="s">
        <v>13588</v>
      </c>
      <c r="N1852">
        <v>270107006</v>
      </c>
      <c r="O1852" t="s">
        <v>13613</v>
      </c>
      <c r="P1852">
        <v>0</v>
      </c>
      <c r="Q1852">
        <v>13440.061415894899</v>
      </c>
      <c r="R1852">
        <v>0</v>
      </c>
    </row>
    <row r="1853" spans="1:18" x14ac:dyDescent="0.25">
      <c r="A1853">
        <v>14</v>
      </c>
      <c r="B1853">
        <v>14203</v>
      </c>
      <c r="C1853" t="s">
        <v>780</v>
      </c>
      <c r="D1853" t="s">
        <v>2006</v>
      </c>
      <c r="E1853">
        <v>1</v>
      </c>
      <c r="F1853" t="s">
        <v>13850</v>
      </c>
      <c r="G1853">
        <v>1</v>
      </c>
      <c r="H1853" t="s">
        <v>8278</v>
      </c>
      <c r="I1853">
        <v>1</v>
      </c>
      <c r="J1853" t="s">
        <v>13799</v>
      </c>
      <c r="K1853" t="s">
        <v>13852</v>
      </c>
      <c r="L1853">
        <v>270107</v>
      </c>
      <c r="M1853" t="s">
        <v>13588</v>
      </c>
      <c r="N1853">
        <v>270107006</v>
      </c>
      <c r="O1853" t="s">
        <v>13613</v>
      </c>
      <c r="P1853">
        <v>0</v>
      </c>
      <c r="Q1853">
        <v>4362.0701859946475</v>
      </c>
      <c r="R1853">
        <v>0</v>
      </c>
    </row>
    <row r="1854" spans="1:18" x14ac:dyDescent="0.25">
      <c r="A1854">
        <v>14</v>
      </c>
      <c r="B1854">
        <v>14203</v>
      </c>
      <c r="C1854" t="s">
        <v>780</v>
      </c>
      <c r="D1854" t="s">
        <v>2006</v>
      </c>
      <c r="E1854">
        <v>1</v>
      </c>
      <c r="F1854" t="s">
        <v>13850</v>
      </c>
      <c r="G1854">
        <v>2</v>
      </c>
      <c r="H1854" t="s">
        <v>13768</v>
      </c>
      <c r="I1854">
        <v>1</v>
      </c>
      <c r="J1854" t="s">
        <v>13799</v>
      </c>
      <c r="K1854" t="s">
        <v>13853</v>
      </c>
      <c r="L1854">
        <v>270107</v>
      </c>
      <c r="M1854" t="s">
        <v>13588</v>
      </c>
      <c r="N1854">
        <v>270107006</v>
      </c>
      <c r="O1854" t="s">
        <v>13613</v>
      </c>
      <c r="P1854">
        <v>0</v>
      </c>
      <c r="Q1854">
        <v>13440.061415894899</v>
      </c>
      <c r="R1854">
        <v>0</v>
      </c>
    </row>
    <row r="1855" spans="1:18" x14ac:dyDescent="0.25">
      <c r="A1855">
        <v>14</v>
      </c>
      <c r="B1855">
        <v>14203</v>
      </c>
      <c r="C1855" t="s">
        <v>780</v>
      </c>
      <c r="D1855" t="s">
        <v>2006</v>
      </c>
      <c r="E1855">
        <v>1</v>
      </c>
      <c r="F1855" t="s">
        <v>13850</v>
      </c>
      <c r="G1855">
        <v>2</v>
      </c>
      <c r="H1855" t="s">
        <v>13768</v>
      </c>
      <c r="I1855">
        <v>1</v>
      </c>
      <c r="J1855" t="s">
        <v>13799</v>
      </c>
      <c r="K1855" t="s">
        <v>13857</v>
      </c>
      <c r="L1855">
        <v>270107</v>
      </c>
      <c r="M1855" t="s">
        <v>13588</v>
      </c>
      <c r="N1855">
        <v>270107006</v>
      </c>
      <c r="O1855" t="s">
        <v>13613</v>
      </c>
      <c r="P1855">
        <v>0</v>
      </c>
      <c r="Q1855">
        <v>4362.0701859946475</v>
      </c>
      <c r="R1855">
        <v>0</v>
      </c>
    </row>
    <row r="1856" spans="1:18" x14ac:dyDescent="0.25">
      <c r="A1856">
        <v>14</v>
      </c>
      <c r="B1856">
        <v>14203</v>
      </c>
      <c r="C1856" t="s">
        <v>780</v>
      </c>
      <c r="D1856" t="s">
        <v>2006</v>
      </c>
      <c r="E1856">
        <v>2</v>
      </c>
      <c r="F1856" t="s">
        <v>13854</v>
      </c>
      <c r="G1856">
        <v>1</v>
      </c>
      <c r="H1856" t="s">
        <v>8278</v>
      </c>
      <c r="I1856">
        <v>1</v>
      </c>
      <c r="J1856" t="s">
        <v>13799</v>
      </c>
      <c r="K1856" t="s">
        <v>13851</v>
      </c>
      <c r="L1856">
        <v>270107</v>
      </c>
      <c r="M1856" t="s">
        <v>13588</v>
      </c>
      <c r="N1856">
        <v>270107006</v>
      </c>
      <c r="O1856" t="s">
        <v>13613</v>
      </c>
      <c r="P1856">
        <v>0</v>
      </c>
      <c r="Q1856">
        <v>13440.061415894899</v>
      </c>
      <c r="R1856">
        <v>0</v>
      </c>
    </row>
    <row r="1857" spans="1:18" x14ac:dyDescent="0.25">
      <c r="A1857">
        <v>14</v>
      </c>
      <c r="B1857">
        <v>14203</v>
      </c>
      <c r="C1857" t="s">
        <v>780</v>
      </c>
      <c r="D1857" t="s">
        <v>2006</v>
      </c>
      <c r="E1857">
        <v>2</v>
      </c>
      <c r="F1857" t="s">
        <v>13854</v>
      </c>
      <c r="G1857">
        <v>1</v>
      </c>
      <c r="H1857" t="s">
        <v>8278</v>
      </c>
      <c r="I1857">
        <v>1</v>
      </c>
      <c r="J1857" t="s">
        <v>13799</v>
      </c>
      <c r="K1857" t="s">
        <v>13852</v>
      </c>
      <c r="L1857">
        <v>270107</v>
      </c>
      <c r="M1857" t="s">
        <v>13588</v>
      </c>
      <c r="N1857">
        <v>270107006</v>
      </c>
      <c r="O1857" t="s">
        <v>13613</v>
      </c>
      <c r="P1857">
        <v>0</v>
      </c>
      <c r="Q1857">
        <v>4362.0701859946475</v>
      </c>
      <c r="R1857">
        <v>0</v>
      </c>
    </row>
    <row r="1858" spans="1:18" x14ac:dyDescent="0.25">
      <c r="A1858">
        <v>14</v>
      </c>
      <c r="B1858">
        <v>14203</v>
      </c>
      <c r="C1858" t="s">
        <v>780</v>
      </c>
      <c r="D1858" t="s">
        <v>2006</v>
      </c>
      <c r="E1858">
        <v>3</v>
      </c>
      <c r="F1858" t="s">
        <v>13855</v>
      </c>
      <c r="G1858">
        <v>1</v>
      </c>
      <c r="H1858" t="s">
        <v>8278</v>
      </c>
      <c r="I1858">
        <v>1</v>
      </c>
      <c r="J1858" t="s">
        <v>13799</v>
      </c>
      <c r="K1858" t="s">
        <v>13851</v>
      </c>
      <c r="L1858">
        <v>270107</v>
      </c>
      <c r="M1858" t="s">
        <v>13588</v>
      </c>
      <c r="N1858">
        <v>270107006</v>
      </c>
      <c r="O1858" t="s">
        <v>13613</v>
      </c>
      <c r="P1858">
        <v>0</v>
      </c>
      <c r="Q1858">
        <v>17802.131601889549</v>
      </c>
      <c r="R1858">
        <v>0</v>
      </c>
    </row>
    <row r="1859" spans="1:18" x14ac:dyDescent="0.25">
      <c r="A1859">
        <v>14</v>
      </c>
      <c r="B1859">
        <v>14203</v>
      </c>
      <c r="C1859" t="s">
        <v>780</v>
      </c>
      <c r="D1859" t="s">
        <v>2006</v>
      </c>
      <c r="E1859">
        <v>5</v>
      </c>
      <c r="F1859" t="s">
        <v>13856</v>
      </c>
      <c r="G1859">
        <v>2</v>
      </c>
      <c r="H1859" t="s">
        <v>13768</v>
      </c>
      <c r="I1859">
        <v>3</v>
      </c>
      <c r="J1859" t="s">
        <v>13804</v>
      </c>
      <c r="K1859" t="s">
        <v>13853</v>
      </c>
      <c r="L1859">
        <v>270107</v>
      </c>
      <c r="M1859" t="s">
        <v>13588</v>
      </c>
      <c r="N1859">
        <v>270107005</v>
      </c>
      <c r="O1859" t="s">
        <v>13608</v>
      </c>
      <c r="P1859">
        <v>0</v>
      </c>
      <c r="Q1859">
        <v>12569.098790474558</v>
      </c>
      <c r="R1859">
        <v>0</v>
      </c>
    </row>
    <row r="1860" spans="1:18" x14ac:dyDescent="0.25">
      <c r="A1860">
        <v>14</v>
      </c>
      <c r="B1860">
        <v>14204</v>
      </c>
      <c r="C1860" t="s">
        <v>780</v>
      </c>
      <c r="D1860" t="s">
        <v>2009</v>
      </c>
      <c r="E1860">
        <v>1</v>
      </c>
      <c r="F1860" t="s">
        <v>13850</v>
      </c>
      <c r="G1860">
        <v>1</v>
      </c>
      <c r="H1860" t="s">
        <v>8278</v>
      </c>
      <c r="I1860">
        <v>1</v>
      </c>
      <c r="J1860" t="s">
        <v>13799</v>
      </c>
      <c r="K1860" t="s">
        <v>13851</v>
      </c>
      <c r="L1860">
        <v>270107</v>
      </c>
      <c r="M1860" t="s">
        <v>13588</v>
      </c>
      <c r="N1860">
        <v>270107006</v>
      </c>
      <c r="O1860" t="s">
        <v>13613</v>
      </c>
      <c r="P1860">
        <v>30440.289505428227</v>
      </c>
      <c r="Q1860">
        <v>36870.812050168279</v>
      </c>
      <c r="R1860">
        <v>54174.811281066795</v>
      </c>
    </row>
    <row r="1861" spans="1:18" x14ac:dyDescent="0.25">
      <c r="A1861">
        <v>14</v>
      </c>
      <c r="B1861">
        <v>14204</v>
      </c>
      <c r="C1861" t="s">
        <v>780</v>
      </c>
      <c r="D1861" t="s">
        <v>2009</v>
      </c>
      <c r="E1861">
        <v>1</v>
      </c>
      <c r="F1861" t="s">
        <v>13850</v>
      </c>
      <c r="G1861">
        <v>1</v>
      </c>
      <c r="H1861" t="s">
        <v>8278</v>
      </c>
      <c r="I1861">
        <v>1</v>
      </c>
      <c r="J1861" t="s">
        <v>13799</v>
      </c>
      <c r="K1861" t="s">
        <v>13852</v>
      </c>
      <c r="L1861">
        <v>270107</v>
      </c>
      <c r="M1861" t="s">
        <v>13588</v>
      </c>
      <c r="N1861">
        <v>270107006</v>
      </c>
      <c r="O1861" t="s">
        <v>13613</v>
      </c>
      <c r="P1861">
        <v>965.0180940892642</v>
      </c>
      <c r="Q1861">
        <v>4705.1169903924365</v>
      </c>
      <c r="R1861">
        <v>4329.4935243667915</v>
      </c>
    </row>
    <row r="1862" spans="1:18" x14ac:dyDescent="0.25">
      <c r="A1862">
        <v>14</v>
      </c>
      <c r="B1862">
        <v>14204</v>
      </c>
      <c r="C1862" t="s">
        <v>780</v>
      </c>
      <c r="D1862" t="s">
        <v>2009</v>
      </c>
      <c r="E1862">
        <v>1</v>
      </c>
      <c r="F1862" t="s">
        <v>13850</v>
      </c>
      <c r="G1862">
        <v>2</v>
      </c>
      <c r="H1862" t="s">
        <v>13768</v>
      </c>
      <c r="I1862">
        <v>1</v>
      </c>
      <c r="J1862" t="s">
        <v>13799</v>
      </c>
      <c r="K1862" t="s">
        <v>13853</v>
      </c>
      <c r="L1862">
        <v>270107</v>
      </c>
      <c r="M1862" t="s">
        <v>13588</v>
      </c>
      <c r="N1862">
        <v>270107006</v>
      </c>
      <c r="O1862" t="s">
        <v>13613</v>
      </c>
      <c r="P1862">
        <v>29740.651387213511</v>
      </c>
      <c r="Q1862">
        <v>33184.192651670208</v>
      </c>
      <c r="R1862">
        <v>46197.36197875817</v>
      </c>
    </row>
    <row r="1863" spans="1:18" x14ac:dyDescent="0.25">
      <c r="A1863">
        <v>14</v>
      </c>
      <c r="B1863">
        <v>14204</v>
      </c>
      <c r="C1863" t="s">
        <v>780</v>
      </c>
      <c r="D1863" t="s">
        <v>2009</v>
      </c>
      <c r="E1863">
        <v>1</v>
      </c>
      <c r="F1863" t="s">
        <v>13850</v>
      </c>
      <c r="G1863">
        <v>2</v>
      </c>
      <c r="H1863" t="s">
        <v>13768</v>
      </c>
      <c r="I1863">
        <v>1</v>
      </c>
      <c r="J1863" t="s">
        <v>13799</v>
      </c>
      <c r="K1863" t="s">
        <v>13857</v>
      </c>
      <c r="L1863">
        <v>270107</v>
      </c>
      <c r="M1863" t="s">
        <v>13588</v>
      </c>
      <c r="N1863">
        <v>270107006</v>
      </c>
      <c r="O1863" t="s">
        <v>13613</v>
      </c>
      <c r="P1863">
        <v>1664.6562123039807</v>
      </c>
      <c r="Q1863">
        <v>8391.7363888905202</v>
      </c>
      <c r="R1863">
        <v>12306.942826675415</v>
      </c>
    </row>
    <row r="1864" spans="1:18" x14ac:dyDescent="0.25">
      <c r="A1864">
        <v>14</v>
      </c>
      <c r="B1864">
        <v>14204</v>
      </c>
      <c r="C1864" t="s">
        <v>780</v>
      </c>
      <c r="D1864" t="s">
        <v>2009</v>
      </c>
      <c r="E1864">
        <v>2</v>
      </c>
      <c r="F1864" t="s">
        <v>13854</v>
      </c>
      <c r="G1864">
        <v>1</v>
      </c>
      <c r="H1864" t="s">
        <v>8278</v>
      </c>
      <c r="I1864">
        <v>1</v>
      </c>
      <c r="J1864" t="s">
        <v>13799</v>
      </c>
      <c r="K1864" t="s">
        <v>13851</v>
      </c>
      <c r="L1864">
        <v>270107</v>
      </c>
      <c r="M1864" t="s">
        <v>13588</v>
      </c>
      <c r="N1864">
        <v>270107006</v>
      </c>
      <c r="O1864" t="s">
        <v>13613</v>
      </c>
      <c r="P1864">
        <v>30844.390832328107</v>
      </c>
      <c r="Q1864">
        <v>41575.929040560717</v>
      </c>
      <c r="R1864">
        <v>56658.795823397661</v>
      </c>
    </row>
    <row r="1865" spans="1:18" x14ac:dyDescent="0.25">
      <c r="A1865">
        <v>14</v>
      </c>
      <c r="B1865">
        <v>14204</v>
      </c>
      <c r="C1865" t="s">
        <v>780</v>
      </c>
      <c r="D1865" t="s">
        <v>2009</v>
      </c>
      <c r="E1865">
        <v>2</v>
      </c>
      <c r="F1865" t="s">
        <v>13854</v>
      </c>
      <c r="G1865">
        <v>1</v>
      </c>
      <c r="H1865" t="s">
        <v>8278</v>
      </c>
      <c r="I1865">
        <v>1</v>
      </c>
      <c r="J1865" t="s">
        <v>13799</v>
      </c>
      <c r="K1865" t="s">
        <v>13852</v>
      </c>
      <c r="L1865">
        <v>270107</v>
      </c>
      <c r="M1865" t="s">
        <v>13588</v>
      </c>
      <c r="N1865">
        <v>270107006</v>
      </c>
      <c r="O1865" t="s">
        <v>13613</v>
      </c>
      <c r="P1865">
        <v>560.91676718938481</v>
      </c>
      <c r="Q1865">
        <v>0</v>
      </c>
      <c r="R1865">
        <v>1845.5089820359281</v>
      </c>
    </row>
    <row r="1866" spans="1:18" x14ac:dyDescent="0.25">
      <c r="A1866">
        <v>14</v>
      </c>
      <c r="B1866">
        <v>14204</v>
      </c>
      <c r="C1866" t="s">
        <v>780</v>
      </c>
      <c r="D1866" t="s">
        <v>2009</v>
      </c>
      <c r="E1866">
        <v>3</v>
      </c>
      <c r="F1866" t="s">
        <v>13855</v>
      </c>
      <c r="G1866">
        <v>1</v>
      </c>
      <c r="H1866" t="s">
        <v>8278</v>
      </c>
      <c r="I1866">
        <v>1</v>
      </c>
      <c r="J1866" t="s">
        <v>13799</v>
      </c>
      <c r="K1866" t="s">
        <v>13851</v>
      </c>
      <c r="L1866">
        <v>270107</v>
      </c>
      <c r="M1866" t="s">
        <v>13588</v>
      </c>
      <c r="N1866">
        <v>270107006</v>
      </c>
      <c r="O1866" t="s">
        <v>13613</v>
      </c>
      <c r="P1866">
        <v>30440.289505428227</v>
      </c>
      <c r="Q1866">
        <v>36870.812050168279</v>
      </c>
      <c r="R1866">
        <v>56020.320263102716</v>
      </c>
    </row>
    <row r="1867" spans="1:18" x14ac:dyDescent="0.25">
      <c r="A1867">
        <v>14</v>
      </c>
      <c r="B1867">
        <v>14204</v>
      </c>
      <c r="C1867" t="s">
        <v>780</v>
      </c>
      <c r="D1867" t="s">
        <v>2009</v>
      </c>
      <c r="E1867">
        <v>3</v>
      </c>
      <c r="F1867" t="s">
        <v>13855</v>
      </c>
      <c r="G1867">
        <v>1</v>
      </c>
      <c r="H1867" t="s">
        <v>8278</v>
      </c>
      <c r="I1867">
        <v>1</v>
      </c>
      <c r="J1867" t="s">
        <v>13799</v>
      </c>
      <c r="K1867" t="s">
        <v>13852</v>
      </c>
      <c r="L1867">
        <v>270107</v>
      </c>
      <c r="M1867" t="s">
        <v>13588</v>
      </c>
      <c r="N1867">
        <v>270107006</v>
      </c>
      <c r="O1867" t="s">
        <v>13613</v>
      </c>
      <c r="P1867">
        <v>965.0180940892642</v>
      </c>
      <c r="Q1867">
        <v>4705.1169903924365</v>
      </c>
      <c r="R1867">
        <v>2483.9845423308634</v>
      </c>
    </row>
    <row r="1868" spans="1:18" x14ac:dyDescent="0.25">
      <c r="A1868">
        <v>14</v>
      </c>
      <c r="B1868">
        <v>14204</v>
      </c>
      <c r="C1868" t="s">
        <v>780</v>
      </c>
      <c r="D1868" t="s">
        <v>2009</v>
      </c>
      <c r="E1868">
        <v>5</v>
      </c>
      <c r="F1868" t="s">
        <v>13856</v>
      </c>
      <c r="G1868">
        <v>2</v>
      </c>
      <c r="H1868" t="s">
        <v>13768</v>
      </c>
      <c r="I1868">
        <v>3</v>
      </c>
      <c r="J1868" t="s">
        <v>13804</v>
      </c>
      <c r="K1868" t="s">
        <v>13853</v>
      </c>
      <c r="L1868">
        <v>270107</v>
      </c>
      <c r="M1868" t="s">
        <v>13588</v>
      </c>
      <c r="N1868">
        <v>270107005</v>
      </c>
      <c r="O1868" t="s">
        <v>13608</v>
      </c>
      <c r="P1868">
        <v>22623.642943305185</v>
      </c>
      <c r="Q1868">
        <v>25613.758660574062</v>
      </c>
      <c r="R1868">
        <v>47334.670399647701</v>
      </c>
    </row>
    <row r="1869" spans="1:18" x14ac:dyDescent="0.25">
      <c r="A1869">
        <v>14</v>
      </c>
      <c r="B1869">
        <v>14204</v>
      </c>
      <c r="C1869" t="s">
        <v>780</v>
      </c>
      <c r="D1869" t="s">
        <v>2009</v>
      </c>
      <c r="E1869">
        <v>5</v>
      </c>
      <c r="F1869" t="s">
        <v>13856</v>
      </c>
      <c r="G1869">
        <v>2</v>
      </c>
      <c r="H1869" t="s">
        <v>13768</v>
      </c>
      <c r="I1869">
        <v>3</v>
      </c>
      <c r="J1869" t="s">
        <v>13804</v>
      </c>
      <c r="K1869" t="s">
        <v>13857</v>
      </c>
      <c r="L1869">
        <v>270107</v>
      </c>
      <c r="M1869" t="s">
        <v>13588</v>
      </c>
      <c r="N1869">
        <v>270107005</v>
      </c>
      <c r="O1869" t="s">
        <v>13608</v>
      </c>
      <c r="P1869">
        <v>235.22316043425815</v>
      </c>
      <c r="Q1869">
        <v>0</v>
      </c>
      <c r="R1869">
        <v>11169.634405785881</v>
      </c>
    </row>
    <row r="1870" spans="1:18" x14ac:dyDescent="0.25">
      <c r="A1870">
        <v>15</v>
      </c>
      <c r="B1870">
        <v>15101</v>
      </c>
      <c r="C1870" t="s">
        <v>759</v>
      </c>
      <c r="D1870" t="s">
        <v>2012</v>
      </c>
      <c r="E1870">
        <v>1</v>
      </c>
      <c r="F1870" t="s">
        <v>13850</v>
      </c>
      <c r="G1870">
        <v>1</v>
      </c>
      <c r="H1870" t="s">
        <v>8278</v>
      </c>
      <c r="I1870">
        <v>1</v>
      </c>
      <c r="J1870" t="s">
        <v>13799</v>
      </c>
      <c r="K1870" t="s">
        <v>13851</v>
      </c>
      <c r="L1870">
        <v>270107</v>
      </c>
      <c r="M1870" t="s">
        <v>13588</v>
      </c>
      <c r="N1870">
        <v>270107006</v>
      </c>
      <c r="O1870" t="s">
        <v>13613</v>
      </c>
      <c r="P1870">
        <v>49701.451905626134</v>
      </c>
      <c r="Q1870">
        <v>64042.695785826923</v>
      </c>
      <c r="R1870">
        <v>55129.277255018285</v>
      </c>
    </row>
    <row r="1871" spans="1:18" x14ac:dyDescent="0.25">
      <c r="A1871">
        <v>15</v>
      </c>
      <c r="B1871">
        <v>15101</v>
      </c>
      <c r="C1871" t="s">
        <v>759</v>
      </c>
      <c r="D1871" t="s">
        <v>2012</v>
      </c>
      <c r="E1871">
        <v>1</v>
      </c>
      <c r="F1871" t="s">
        <v>13850</v>
      </c>
      <c r="G1871">
        <v>1</v>
      </c>
      <c r="H1871" t="s">
        <v>8278</v>
      </c>
      <c r="I1871">
        <v>1</v>
      </c>
      <c r="J1871" t="s">
        <v>13799</v>
      </c>
      <c r="K1871" t="s">
        <v>13852</v>
      </c>
      <c r="L1871">
        <v>270107</v>
      </c>
      <c r="M1871" t="s">
        <v>13588</v>
      </c>
      <c r="N1871">
        <v>270107006</v>
      </c>
      <c r="O1871" t="s">
        <v>13613</v>
      </c>
      <c r="P1871">
        <v>5392.9219600725955</v>
      </c>
      <c r="Q1871">
        <v>1959.5245538188824</v>
      </c>
      <c r="R1871">
        <v>2819.1870527037581</v>
      </c>
    </row>
    <row r="1872" spans="1:18" x14ac:dyDescent="0.25">
      <c r="A1872">
        <v>15</v>
      </c>
      <c r="B1872">
        <v>15101</v>
      </c>
      <c r="C1872" t="s">
        <v>759</v>
      </c>
      <c r="D1872" t="s">
        <v>2012</v>
      </c>
      <c r="E1872">
        <v>1</v>
      </c>
      <c r="F1872" t="s">
        <v>13850</v>
      </c>
      <c r="G1872">
        <v>2</v>
      </c>
      <c r="H1872" t="s">
        <v>13768</v>
      </c>
      <c r="I1872">
        <v>1</v>
      </c>
      <c r="J1872" t="s">
        <v>13799</v>
      </c>
      <c r="K1872" t="s">
        <v>13853</v>
      </c>
      <c r="L1872">
        <v>270107</v>
      </c>
      <c r="M1872" t="s">
        <v>13588</v>
      </c>
      <c r="N1872">
        <v>270107006</v>
      </c>
      <c r="O1872" t="s">
        <v>13613</v>
      </c>
      <c r="P1872">
        <v>41575.317604355718</v>
      </c>
      <c r="Q1872">
        <v>61309.839107644708</v>
      </c>
      <c r="R1872">
        <v>49032.115453773251</v>
      </c>
    </row>
    <row r="1873" spans="1:18" x14ac:dyDescent="0.25">
      <c r="A1873">
        <v>15</v>
      </c>
      <c r="B1873">
        <v>15101</v>
      </c>
      <c r="C1873" t="s">
        <v>759</v>
      </c>
      <c r="D1873" t="s">
        <v>2012</v>
      </c>
      <c r="E1873">
        <v>1</v>
      </c>
      <c r="F1873" t="s">
        <v>13850</v>
      </c>
      <c r="G1873">
        <v>2</v>
      </c>
      <c r="H1873" t="s">
        <v>13768</v>
      </c>
      <c r="I1873">
        <v>1</v>
      </c>
      <c r="J1873" t="s">
        <v>13799</v>
      </c>
      <c r="K1873" t="s">
        <v>13857</v>
      </c>
      <c r="L1873">
        <v>270107</v>
      </c>
      <c r="M1873" t="s">
        <v>13588</v>
      </c>
      <c r="N1873">
        <v>270107006</v>
      </c>
      <c r="O1873" t="s">
        <v>13613</v>
      </c>
      <c r="P1873">
        <v>13519.056261343012</v>
      </c>
      <c r="Q1873">
        <v>4185.6909835316137</v>
      </c>
      <c r="R1873">
        <v>8916.3488539488026</v>
      </c>
    </row>
    <row r="1874" spans="1:18" x14ac:dyDescent="0.25">
      <c r="A1874">
        <v>15</v>
      </c>
      <c r="B1874">
        <v>15101</v>
      </c>
      <c r="C1874" t="s">
        <v>759</v>
      </c>
      <c r="D1874" t="s">
        <v>2012</v>
      </c>
      <c r="E1874">
        <v>2</v>
      </c>
      <c r="F1874" t="s">
        <v>13854</v>
      </c>
      <c r="G1874">
        <v>1</v>
      </c>
      <c r="H1874" t="s">
        <v>8278</v>
      </c>
      <c r="I1874">
        <v>1</v>
      </c>
      <c r="J1874" t="s">
        <v>13799</v>
      </c>
      <c r="K1874" t="s">
        <v>13851</v>
      </c>
      <c r="L1874">
        <v>270107</v>
      </c>
      <c r="M1874" t="s">
        <v>13588</v>
      </c>
      <c r="N1874">
        <v>270107006</v>
      </c>
      <c r="O1874" t="s">
        <v>13613</v>
      </c>
      <c r="P1874">
        <v>52572.595281306712</v>
      </c>
      <c r="Q1874">
        <v>65055.228121237466</v>
      </c>
      <c r="R1874">
        <v>57128.685188260722</v>
      </c>
    </row>
    <row r="1875" spans="1:18" x14ac:dyDescent="0.25">
      <c r="A1875">
        <v>15</v>
      </c>
      <c r="B1875">
        <v>15101</v>
      </c>
      <c r="C1875" t="s">
        <v>759</v>
      </c>
      <c r="D1875" t="s">
        <v>2012</v>
      </c>
      <c r="E1875">
        <v>2</v>
      </c>
      <c r="F1875" t="s">
        <v>13854</v>
      </c>
      <c r="G1875">
        <v>1</v>
      </c>
      <c r="H1875" t="s">
        <v>8278</v>
      </c>
      <c r="I1875">
        <v>1</v>
      </c>
      <c r="J1875" t="s">
        <v>13799</v>
      </c>
      <c r="K1875" t="s">
        <v>13852</v>
      </c>
      <c r="L1875">
        <v>270107</v>
      </c>
      <c r="M1875" t="s">
        <v>13588</v>
      </c>
      <c r="N1875">
        <v>270107006</v>
      </c>
      <c r="O1875" t="s">
        <v>13613</v>
      </c>
      <c r="P1875">
        <v>2521.7785843920146</v>
      </c>
      <c r="Q1875">
        <v>946.99221840833843</v>
      </c>
      <c r="R1875">
        <v>819.77911946135544</v>
      </c>
    </row>
    <row r="1876" spans="1:18" x14ac:dyDescent="0.25">
      <c r="A1876">
        <v>15</v>
      </c>
      <c r="B1876">
        <v>15101</v>
      </c>
      <c r="C1876" t="s">
        <v>759</v>
      </c>
      <c r="D1876" t="s">
        <v>2012</v>
      </c>
      <c r="E1876">
        <v>3</v>
      </c>
      <c r="F1876" t="s">
        <v>13855</v>
      </c>
      <c r="G1876">
        <v>1</v>
      </c>
      <c r="H1876" t="s">
        <v>8278</v>
      </c>
      <c r="I1876">
        <v>1</v>
      </c>
      <c r="J1876" t="s">
        <v>13799</v>
      </c>
      <c r="K1876" t="s">
        <v>13851</v>
      </c>
      <c r="L1876">
        <v>270107</v>
      </c>
      <c r="M1876" t="s">
        <v>13588</v>
      </c>
      <c r="N1876">
        <v>270107006</v>
      </c>
      <c r="O1876" t="s">
        <v>13613</v>
      </c>
      <c r="P1876">
        <v>49938.294010889294</v>
      </c>
      <c r="Q1876">
        <v>64042.695785826923</v>
      </c>
      <c r="R1876">
        <v>55298.173106523929</v>
      </c>
    </row>
    <row r="1877" spans="1:18" x14ac:dyDescent="0.25">
      <c r="A1877">
        <v>15</v>
      </c>
      <c r="B1877">
        <v>15101</v>
      </c>
      <c r="C1877" t="s">
        <v>759</v>
      </c>
      <c r="D1877" t="s">
        <v>2012</v>
      </c>
      <c r="E1877">
        <v>3</v>
      </c>
      <c r="F1877" t="s">
        <v>13855</v>
      </c>
      <c r="G1877">
        <v>1</v>
      </c>
      <c r="H1877" t="s">
        <v>8278</v>
      </c>
      <c r="I1877">
        <v>1</v>
      </c>
      <c r="J1877" t="s">
        <v>13799</v>
      </c>
      <c r="K1877" t="s">
        <v>13852</v>
      </c>
      <c r="L1877">
        <v>270107</v>
      </c>
      <c r="M1877" t="s">
        <v>13588</v>
      </c>
      <c r="N1877">
        <v>270107006</v>
      </c>
      <c r="O1877" t="s">
        <v>13613</v>
      </c>
      <c r="P1877">
        <v>5156.0798548094372</v>
      </c>
      <c r="Q1877">
        <v>1959.5245538188824</v>
      </c>
      <c r="R1877">
        <v>2650.2912011981089</v>
      </c>
    </row>
    <row r="1878" spans="1:18" x14ac:dyDescent="0.25">
      <c r="A1878">
        <v>15</v>
      </c>
      <c r="B1878">
        <v>15101</v>
      </c>
      <c r="C1878" t="s">
        <v>759</v>
      </c>
      <c r="D1878" t="s">
        <v>2012</v>
      </c>
      <c r="E1878">
        <v>5</v>
      </c>
      <c r="F1878" t="s">
        <v>13856</v>
      </c>
      <c r="G1878">
        <v>2</v>
      </c>
      <c r="H1878" t="s">
        <v>13768</v>
      </c>
      <c r="I1878">
        <v>3</v>
      </c>
      <c r="J1878" t="s">
        <v>13804</v>
      </c>
      <c r="K1878" t="s">
        <v>13853</v>
      </c>
      <c r="L1878">
        <v>270107</v>
      </c>
      <c r="M1878" t="s">
        <v>13588</v>
      </c>
      <c r="N1878">
        <v>270107005</v>
      </c>
      <c r="O1878" t="s">
        <v>13608</v>
      </c>
      <c r="P1878">
        <v>33968.23956442831</v>
      </c>
      <c r="Q1878">
        <v>39631.995236122573</v>
      </c>
      <c r="R1878">
        <v>50618.175464791639</v>
      </c>
    </row>
    <row r="1879" spans="1:18" x14ac:dyDescent="0.25">
      <c r="A1879">
        <v>15</v>
      </c>
      <c r="B1879">
        <v>15101</v>
      </c>
      <c r="C1879" t="s">
        <v>759</v>
      </c>
      <c r="D1879" t="s">
        <v>2012</v>
      </c>
      <c r="E1879">
        <v>5</v>
      </c>
      <c r="F1879" t="s">
        <v>13856</v>
      </c>
      <c r="G1879">
        <v>2</v>
      </c>
      <c r="H1879" t="s">
        <v>13768</v>
      </c>
      <c r="I1879">
        <v>3</v>
      </c>
      <c r="J1879" t="s">
        <v>13804</v>
      </c>
      <c r="K1879" t="s">
        <v>13857</v>
      </c>
      <c r="L1879">
        <v>270107</v>
      </c>
      <c r="M1879" t="s">
        <v>13588</v>
      </c>
      <c r="N1879">
        <v>270107005</v>
      </c>
      <c r="O1879" t="s">
        <v>13608</v>
      </c>
      <c r="P1879">
        <v>4019.9637023593468</v>
      </c>
      <c r="Q1879">
        <v>1142.6100792345328</v>
      </c>
      <c r="R1879">
        <v>6882.7268904998782</v>
      </c>
    </row>
    <row r="1880" spans="1:18" x14ac:dyDescent="0.25">
      <c r="A1880">
        <v>15</v>
      </c>
      <c r="B1880">
        <v>15201</v>
      </c>
      <c r="C1880" t="s">
        <v>759</v>
      </c>
      <c r="D1880" t="s">
        <v>2018</v>
      </c>
      <c r="E1880">
        <v>1</v>
      </c>
      <c r="F1880" t="s">
        <v>13850</v>
      </c>
      <c r="G1880">
        <v>1</v>
      </c>
      <c r="H1880" t="s">
        <v>8278</v>
      </c>
      <c r="I1880">
        <v>1</v>
      </c>
      <c r="J1880" t="s">
        <v>13799</v>
      </c>
      <c r="K1880" t="s">
        <v>13851</v>
      </c>
      <c r="L1880">
        <v>270107</v>
      </c>
      <c r="M1880" t="s">
        <v>13588</v>
      </c>
      <c r="N1880">
        <v>270107006</v>
      </c>
      <c r="O1880" t="s">
        <v>13613</v>
      </c>
      <c r="P1880">
        <v>0</v>
      </c>
      <c r="Q1880">
        <v>74419.059271219739</v>
      </c>
      <c r="R1880">
        <v>0</v>
      </c>
    </row>
    <row r="1881" spans="1:18" x14ac:dyDescent="0.25">
      <c r="A1881">
        <v>15</v>
      </c>
      <c r="B1881">
        <v>15201</v>
      </c>
      <c r="C1881" t="s">
        <v>759</v>
      </c>
      <c r="D1881" t="s">
        <v>2018</v>
      </c>
      <c r="E1881">
        <v>1</v>
      </c>
      <c r="F1881" t="s">
        <v>13850</v>
      </c>
      <c r="G1881">
        <v>2</v>
      </c>
      <c r="H1881" t="s">
        <v>13768</v>
      </c>
      <c r="I1881">
        <v>1</v>
      </c>
      <c r="J1881" t="s">
        <v>13799</v>
      </c>
      <c r="K1881" t="s">
        <v>13853</v>
      </c>
      <c r="L1881">
        <v>270107</v>
      </c>
      <c r="M1881" t="s">
        <v>13588</v>
      </c>
      <c r="N1881">
        <v>270107006</v>
      </c>
      <c r="O1881" t="s">
        <v>13613</v>
      </c>
      <c r="P1881">
        <v>0</v>
      </c>
      <c r="Q1881">
        <v>74419.059271219739</v>
      </c>
      <c r="R1881">
        <v>0</v>
      </c>
    </row>
    <row r="1882" spans="1:18" x14ac:dyDescent="0.25">
      <c r="A1882">
        <v>15</v>
      </c>
      <c r="B1882">
        <v>15201</v>
      </c>
      <c r="C1882" t="s">
        <v>759</v>
      </c>
      <c r="D1882" t="s">
        <v>2018</v>
      </c>
      <c r="E1882">
        <v>2</v>
      </c>
      <c r="F1882" t="s">
        <v>13854</v>
      </c>
      <c r="G1882">
        <v>1</v>
      </c>
      <c r="H1882" t="s">
        <v>8278</v>
      </c>
      <c r="I1882">
        <v>1</v>
      </c>
      <c r="J1882" t="s">
        <v>13799</v>
      </c>
      <c r="K1882" t="s">
        <v>13851</v>
      </c>
      <c r="L1882">
        <v>270107</v>
      </c>
      <c r="M1882" t="s">
        <v>13588</v>
      </c>
      <c r="N1882">
        <v>270107006</v>
      </c>
      <c r="O1882" t="s">
        <v>13613</v>
      </c>
      <c r="P1882">
        <v>0</v>
      </c>
      <c r="Q1882">
        <v>74419.059271219739</v>
      </c>
      <c r="R1882">
        <v>0</v>
      </c>
    </row>
    <row r="1883" spans="1:18" x14ac:dyDescent="0.25">
      <c r="A1883">
        <v>15</v>
      </c>
      <c r="B1883">
        <v>15201</v>
      </c>
      <c r="C1883" t="s">
        <v>759</v>
      </c>
      <c r="D1883" t="s">
        <v>2018</v>
      </c>
      <c r="E1883">
        <v>3</v>
      </c>
      <c r="F1883" t="s">
        <v>13855</v>
      </c>
      <c r="G1883">
        <v>1</v>
      </c>
      <c r="H1883" t="s">
        <v>8278</v>
      </c>
      <c r="I1883">
        <v>1</v>
      </c>
      <c r="J1883" t="s">
        <v>13799</v>
      </c>
      <c r="K1883" t="s">
        <v>13851</v>
      </c>
      <c r="L1883">
        <v>270107</v>
      </c>
      <c r="M1883" t="s">
        <v>13588</v>
      </c>
      <c r="N1883">
        <v>270107006</v>
      </c>
      <c r="O1883" t="s">
        <v>13613</v>
      </c>
      <c r="P1883">
        <v>0</v>
      </c>
      <c r="Q1883">
        <v>74419.059271219739</v>
      </c>
      <c r="R1883">
        <v>0</v>
      </c>
    </row>
    <row r="1884" spans="1:18" x14ac:dyDescent="0.25">
      <c r="A1884">
        <v>15</v>
      </c>
      <c r="B1884">
        <v>15201</v>
      </c>
      <c r="C1884" t="s">
        <v>759</v>
      </c>
      <c r="D1884" t="s">
        <v>2018</v>
      </c>
      <c r="E1884">
        <v>5</v>
      </c>
      <c r="F1884" t="s">
        <v>13856</v>
      </c>
      <c r="G1884">
        <v>2</v>
      </c>
      <c r="H1884" t="s">
        <v>13768</v>
      </c>
      <c r="I1884">
        <v>3</v>
      </c>
      <c r="J1884" t="s">
        <v>13804</v>
      </c>
      <c r="K1884" t="s">
        <v>13853</v>
      </c>
      <c r="L1884">
        <v>270107</v>
      </c>
      <c r="M1884" t="s">
        <v>13588</v>
      </c>
      <c r="N1884">
        <v>270107005</v>
      </c>
      <c r="O1884" t="s">
        <v>13608</v>
      </c>
      <c r="P1884">
        <v>0</v>
      </c>
      <c r="Q1884">
        <v>63911.708725918579</v>
      </c>
      <c r="R1884">
        <v>0</v>
      </c>
    </row>
    <row r="1885" spans="1:18" x14ac:dyDescent="0.25">
      <c r="A1885">
        <v>16</v>
      </c>
      <c r="B1885">
        <v>16101</v>
      </c>
      <c r="C1885" t="s">
        <v>789</v>
      </c>
      <c r="D1885" t="s">
        <v>2024</v>
      </c>
      <c r="E1885">
        <v>1</v>
      </c>
      <c r="F1885" t="s">
        <v>13850</v>
      </c>
      <c r="G1885">
        <v>1</v>
      </c>
      <c r="H1885" t="s">
        <v>8278</v>
      </c>
      <c r="I1885">
        <v>1</v>
      </c>
      <c r="J1885" t="s">
        <v>13799</v>
      </c>
      <c r="K1885" t="s">
        <v>13851</v>
      </c>
      <c r="L1885">
        <v>270107</v>
      </c>
      <c r="M1885" t="s">
        <v>13588</v>
      </c>
      <c r="N1885">
        <v>270107006</v>
      </c>
      <c r="O1885" t="s">
        <v>13613</v>
      </c>
      <c r="P1885">
        <v>0</v>
      </c>
      <c r="Q1885">
        <v>0</v>
      </c>
      <c r="R1885">
        <v>60846.354703016717</v>
      </c>
    </row>
    <row r="1886" spans="1:18" x14ac:dyDescent="0.25">
      <c r="A1886">
        <v>16</v>
      </c>
      <c r="B1886">
        <v>16101</v>
      </c>
      <c r="C1886" t="s">
        <v>789</v>
      </c>
      <c r="D1886" t="s">
        <v>2024</v>
      </c>
      <c r="E1886">
        <v>1</v>
      </c>
      <c r="F1886" t="s">
        <v>13850</v>
      </c>
      <c r="G1886">
        <v>1</v>
      </c>
      <c r="H1886" t="s">
        <v>8278</v>
      </c>
      <c r="I1886">
        <v>1</v>
      </c>
      <c r="J1886" t="s">
        <v>13799</v>
      </c>
      <c r="K1886" t="s">
        <v>13852</v>
      </c>
      <c r="L1886">
        <v>270107</v>
      </c>
      <c r="M1886" t="s">
        <v>13588</v>
      </c>
      <c r="N1886">
        <v>270107006</v>
      </c>
      <c r="O1886" t="s">
        <v>13613</v>
      </c>
      <c r="P1886">
        <v>0</v>
      </c>
      <c r="Q1886">
        <v>0</v>
      </c>
      <c r="R1886">
        <v>3619.946935693139</v>
      </c>
    </row>
    <row r="1887" spans="1:18" x14ac:dyDescent="0.25">
      <c r="A1887">
        <v>16</v>
      </c>
      <c r="B1887">
        <v>16101</v>
      </c>
      <c r="C1887" t="s">
        <v>789</v>
      </c>
      <c r="D1887" t="s">
        <v>2024</v>
      </c>
      <c r="E1887">
        <v>1</v>
      </c>
      <c r="F1887" t="s">
        <v>13850</v>
      </c>
      <c r="G1887">
        <v>2</v>
      </c>
      <c r="H1887" t="s">
        <v>13768</v>
      </c>
      <c r="I1887">
        <v>1</v>
      </c>
      <c r="J1887" t="s">
        <v>13799</v>
      </c>
      <c r="K1887" t="s">
        <v>13853</v>
      </c>
      <c r="L1887">
        <v>270107</v>
      </c>
      <c r="M1887" t="s">
        <v>13588</v>
      </c>
      <c r="N1887">
        <v>270107006</v>
      </c>
      <c r="O1887" t="s">
        <v>13613</v>
      </c>
      <c r="P1887">
        <v>0</v>
      </c>
      <c r="Q1887">
        <v>0</v>
      </c>
      <c r="R1887">
        <v>56513.786775761771</v>
      </c>
    </row>
    <row r="1888" spans="1:18" x14ac:dyDescent="0.25">
      <c r="A1888">
        <v>16</v>
      </c>
      <c r="B1888">
        <v>16101</v>
      </c>
      <c r="C1888" t="s">
        <v>789</v>
      </c>
      <c r="D1888" t="s">
        <v>2024</v>
      </c>
      <c r="E1888">
        <v>1</v>
      </c>
      <c r="F1888" t="s">
        <v>13850</v>
      </c>
      <c r="G1888">
        <v>2</v>
      </c>
      <c r="H1888" t="s">
        <v>13768</v>
      </c>
      <c r="I1888">
        <v>1</v>
      </c>
      <c r="J1888" t="s">
        <v>13799</v>
      </c>
      <c r="K1888" t="s">
        <v>13857</v>
      </c>
      <c r="L1888">
        <v>270107</v>
      </c>
      <c r="M1888" t="s">
        <v>13588</v>
      </c>
      <c r="N1888">
        <v>270107006</v>
      </c>
      <c r="O1888" t="s">
        <v>13613</v>
      </c>
      <c r="P1888">
        <v>0</v>
      </c>
      <c r="Q1888">
        <v>0</v>
      </c>
      <c r="R1888">
        <v>7952.5148629480736</v>
      </c>
    </row>
    <row r="1889" spans="1:18" x14ac:dyDescent="0.25">
      <c r="A1889">
        <v>16</v>
      </c>
      <c r="B1889">
        <v>16101</v>
      </c>
      <c r="C1889" t="s">
        <v>789</v>
      </c>
      <c r="D1889" t="s">
        <v>2024</v>
      </c>
      <c r="E1889">
        <v>2</v>
      </c>
      <c r="F1889" t="s">
        <v>13854</v>
      </c>
      <c r="G1889">
        <v>1</v>
      </c>
      <c r="H1889" t="s">
        <v>8278</v>
      </c>
      <c r="I1889">
        <v>1</v>
      </c>
      <c r="J1889" t="s">
        <v>13799</v>
      </c>
      <c r="K1889" t="s">
        <v>13851</v>
      </c>
      <c r="L1889">
        <v>270107</v>
      </c>
      <c r="M1889" t="s">
        <v>13588</v>
      </c>
      <c r="N1889">
        <v>270107006</v>
      </c>
      <c r="O1889" t="s">
        <v>13613</v>
      </c>
      <c r="P1889">
        <v>0</v>
      </c>
      <c r="Q1889">
        <v>0</v>
      </c>
      <c r="R1889">
        <v>62919.57343653417</v>
      </c>
    </row>
    <row r="1890" spans="1:18" x14ac:dyDescent="0.25">
      <c r="A1890">
        <v>16</v>
      </c>
      <c r="B1890">
        <v>16101</v>
      </c>
      <c r="C1890" t="s">
        <v>789</v>
      </c>
      <c r="D1890" t="s">
        <v>2024</v>
      </c>
      <c r="E1890">
        <v>2</v>
      </c>
      <c r="F1890" t="s">
        <v>13854</v>
      </c>
      <c r="G1890">
        <v>1</v>
      </c>
      <c r="H1890" t="s">
        <v>8278</v>
      </c>
      <c r="I1890">
        <v>1</v>
      </c>
      <c r="J1890" t="s">
        <v>13799</v>
      </c>
      <c r="K1890" t="s">
        <v>13852</v>
      </c>
      <c r="L1890">
        <v>270107</v>
      </c>
      <c r="M1890" t="s">
        <v>13588</v>
      </c>
      <c r="N1890">
        <v>270107006</v>
      </c>
      <c r="O1890" t="s">
        <v>13613</v>
      </c>
      <c r="P1890">
        <v>0</v>
      </c>
      <c r="Q1890">
        <v>0</v>
      </c>
      <c r="R1890">
        <v>1546.728202175676</v>
      </c>
    </row>
    <row r="1891" spans="1:18" x14ac:dyDescent="0.25">
      <c r="A1891">
        <v>16</v>
      </c>
      <c r="B1891">
        <v>16101</v>
      </c>
      <c r="C1891" t="s">
        <v>789</v>
      </c>
      <c r="D1891" t="s">
        <v>2024</v>
      </c>
      <c r="E1891">
        <v>3</v>
      </c>
      <c r="F1891" t="s">
        <v>13855</v>
      </c>
      <c r="G1891">
        <v>1</v>
      </c>
      <c r="H1891" t="s">
        <v>8278</v>
      </c>
      <c r="I1891">
        <v>1</v>
      </c>
      <c r="J1891" t="s">
        <v>13799</v>
      </c>
      <c r="K1891" t="s">
        <v>13851</v>
      </c>
      <c r="L1891">
        <v>270107</v>
      </c>
      <c r="M1891" t="s">
        <v>13588</v>
      </c>
      <c r="N1891">
        <v>270107006</v>
      </c>
      <c r="O1891" t="s">
        <v>13613</v>
      </c>
      <c r="P1891">
        <v>0</v>
      </c>
      <c r="Q1891">
        <v>0</v>
      </c>
      <c r="R1891">
        <v>61531.840443800393</v>
      </c>
    </row>
    <row r="1892" spans="1:18" x14ac:dyDescent="0.25">
      <c r="A1892">
        <v>16</v>
      </c>
      <c r="B1892">
        <v>16101</v>
      </c>
      <c r="C1892" t="s">
        <v>789</v>
      </c>
      <c r="D1892" t="s">
        <v>2024</v>
      </c>
      <c r="E1892">
        <v>3</v>
      </c>
      <c r="F1892" t="s">
        <v>13855</v>
      </c>
      <c r="G1892">
        <v>1</v>
      </c>
      <c r="H1892" t="s">
        <v>8278</v>
      </c>
      <c r="I1892">
        <v>1</v>
      </c>
      <c r="J1892" t="s">
        <v>13799</v>
      </c>
      <c r="K1892" t="s">
        <v>13852</v>
      </c>
      <c r="L1892">
        <v>270107</v>
      </c>
      <c r="M1892" t="s">
        <v>13588</v>
      </c>
      <c r="N1892">
        <v>270107006</v>
      </c>
      <c r="O1892" t="s">
        <v>13613</v>
      </c>
      <c r="P1892">
        <v>0</v>
      </c>
      <c r="Q1892">
        <v>0</v>
      </c>
      <c r="R1892">
        <v>2934.4611949094619</v>
      </c>
    </row>
    <row r="1893" spans="1:18" x14ac:dyDescent="0.25">
      <c r="A1893">
        <v>16</v>
      </c>
      <c r="B1893">
        <v>16101</v>
      </c>
      <c r="C1893" t="s">
        <v>789</v>
      </c>
      <c r="D1893" t="s">
        <v>2024</v>
      </c>
      <c r="E1893">
        <v>5</v>
      </c>
      <c r="F1893" t="s">
        <v>13856</v>
      </c>
      <c r="G1893">
        <v>2</v>
      </c>
      <c r="H1893" t="s">
        <v>13768</v>
      </c>
      <c r="I1893">
        <v>3</v>
      </c>
      <c r="J1893" t="s">
        <v>13804</v>
      </c>
      <c r="K1893" t="s">
        <v>13853</v>
      </c>
      <c r="L1893">
        <v>270107</v>
      </c>
      <c r="M1893" t="s">
        <v>13588</v>
      </c>
      <c r="N1893">
        <v>270107005</v>
      </c>
      <c r="O1893" t="s">
        <v>13608</v>
      </c>
      <c r="P1893">
        <v>0</v>
      </c>
      <c r="Q1893">
        <v>0</v>
      </c>
      <c r="R1893">
        <v>59162.289434182974</v>
      </c>
    </row>
    <row r="1894" spans="1:18" x14ac:dyDescent="0.25">
      <c r="A1894">
        <v>16</v>
      </c>
      <c r="B1894">
        <v>16101</v>
      </c>
      <c r="C1894" t="s">
        <v>789</v>
      </c>
      <c r="D1894" t="s">
        <v>2024</v>
      </c>
      <c r="E1894">
        <v>5</v>
      </c>
      <c r="F1894" t="s">
        <v>13856</v>
      </c>
      <c r="G1894">
        <v>2</v>
      </c>
      <c r="H1894" t="s">
        <v>13768</v>
      </c>
      <c r="I1894">
        <v>3</v>
      </c>
      <c r="J1894" t="s">
        <v>13804</v>
      </c>
      <c r="K1894" t="s">
        <v>13857</v>
      </c>
      <c r="L1894">
        <v>270107</v>
      </c>
      <c r="M1894" t="s">
        <v>13588</v>
      </c>
      <c r="N1894">
        <v>270107005</v>
      </c>
      <c r="O1894" t="s">
        <v>13608</v>
      </c>
      <c r="P1894">
        <v>0</v>
      </c>
      <c r="Q1894">
        <v>0</v>
      </c>
      <c r="R1894">
        <v>5304.0122045268636</v>
      </c>
    </row>
    <row r="1895" spans="1:18" x14ac:dyDescent="0.25">
      <c r="A1895">
        <v>16</v>
      </c>
      <c r="B1895">
        <v>16102</v>
      </c>
      <c r="C1895" t="s">
        <v>789</v>
      </c>
      <c r="D1895" t="s">
        <v>2027</v>
      </c>
      <c r="E1895">
        <v>1</v>
      </c>
      <c r="F1895" t="s">
        <v>13850</v>
      </c>
      <c r="G1895">
        <v>1</v>
      </c>
      <c r="H1895" t="s">
        <v>8278</v>
      </c>
      <c r="I1895">
        <v>1</v>
      </c>
      <c r="J1895" t="s">
        <v>13799</v>
      </c>
      <c r="K1895" t="s">
        <v>13851</v>
      </c>
      <c r="L1895">
        <v>270107</v>
      </c>
      <c r="M1895" t="s">
        <v>13588</v>
      </c>
      <c r="N1895">
        <v>270107006</v>
      </c>
      <c r="O1895" t="s">
        <v>13613</v>
      </c>
      <c r="P1895">
        <v>0</v>
      </c>
      <c r="Q1895">
        <v>0</v>
      </c>
      <c r="R1895">
        <v>80235.716100014077</v>
      </c>
    </row>
    <row r="1896" spans="1:18" x14ac:dyDescent="0.25">
      <c r="A1896">
        <v>16</v>
      </c>
      <c r="B1896">
        <v>16102</v>
      </c>
      <c r="C1896" t="s">
        <v>789</v>
      </c>
      <c r="D1896" t="s">
        <v>2027</v>
      </c>
      <c r="E1896">
        <v>1</v>
      </c>
      <c r="F1896" t="s">
        <v>13850</v>
      </c>
      <c r="G1896">
        <v>2</v>
      </c>
      <c r="H1896" t="s">
        <v>13768</v>
      </c>
      <c r="I1896">
        <v>1</v>
      </c>
      <c r="J1896" t="s">
        <v>13799</v>
      </c>
      <c r="K1896" t="s">
        <v>13853</v>
      </c>
      <c r="L1896">
        <v>270107</v>
      </c>
      <c r="M1896" t="s">
        <v>13588</v>
      </c>
      <c r="N1896">
        <v>270107006</v>
      </c>
      <c r="O1896" t="s">
        <v>13613</v>
      </c>
      <c r="P1896">
        <v>0</v>
      </c>
      <c r="Q1896">
        <v>0</v>
      </c>
      <c r="R1896">
        <v>76772.571198923644</v>
      </c>
    </row>
    <row r="1897" spans="1:18" x14ac:dyDescent="0.25">
      <c r="A1897">
        <v>16</v>
      </c>
      <c r="B1897">
        <v>16102</v>
      </c>
      <c r="C1897" t="s">
        <v>789</v>
      </c>
      <c r="D1897" t="s">
        <v>2027</v>
      </c>
      <c r="E1897">
        <v>1</v>
      </c>
      <c r="F1897" t="s">
        <v>13850</v>
      </c>
      <c r="G1897">
        <v>2</v>
      </c>
      <c r="H1897" t="s">
        <v>13768</v>
      </c>
      <c r="I1897">
        <v>1</v>
      </c>
      <c r="J1897" t="s">
        <v>13799</v>
      </c>
      <c r="K1897" t="s">
        <v>13857</v>
      </c>
      <c r="L1897">
        <v>270107</v>
      </c>
      <c r="M1897" t="s">
        <v>13588</v>
      </c>
      <c r="N1897">
        <v>270107006</v>
      </c>
      <c r="O1897" t="s">
        <v>13613</v>
      </c>
      <c r="P1897">
        <v>0</v>
      </c>
      <c r="Q1897">
        <v>0</v>
      </c>
      <c r="R1897">
        <v>3463.1449010904362</v>
      </c>
    </row>
    <row r="1898" spans="1:18" x14ac:dyDescent="0.25">
      <c r="A1898">
        <v>16</v>
      </c>
      <c r="B1898">
        <v>16102</v>
      </c>
      <c r="C1898" t="s">
        <v>789</v>
      </c>
      <c r="D1898" t="s">
        <v>2027</v>
      </c>
      <c r="E1898">
        <v>2</v>
      </c>
      <c r="F1898" t="s">
        <v>13854</v>
      </c>
      <c r="G1898">
        <v>1</v>
      </c>
      <c r="H1898" t="s">
        <v>8278</v>
      </c>
      <c r="I1898">
        <v>1</v>
      </c>
      <c r="J1898" t="s">
        <v>13799</v>
      </c>
      <c r="K1898" t="s">
        <v>13851</v>
      </c>
      <c r="L1898">
        <v>270107</v>
      </c>
      <c r="M1898" t="s">
        <v>13588</v>
      </c>
      <c r="N1898">
        <v>270107006</v>
      </c>
      <c r="O1898" t="s">
        <v>13613</v>
      </c>
      <c r="P1898">
        <v>0</v>
      </c>
      <c r="Q1898">
        <v>0</v>
      </c>
      <c r="R1898">
        <v>80235.716100014077</v>
      </c>
    </row>
    <row r="1899" spans="1:18" x14ac:dyDescent="0.25">
      <c r="A1899">
        <v>16</v>
      </c>
      <c r="B1899">
        <v>16102</v>
      </c>
      <c r="C1899" t="s">
        <v>789</v>
      </c>
      <c r="D1899" t="s">
        <v>2027</v>
      </c>
      <c r="E1899">
        <v>3</v>
      </c>
      <c r="F1899" t="s">
        <v>13855</v>
      </c>
      <c r="G1899">
        <v>1</v>
      </c>
      <c r="H1899" t="s">
        <v>8278</v>
      </c>
      <c r="I1899">
        <v>1</v>
      </c>
      <c r="J1899" t="s">
        <v>13799</v>
      </c>
      <c r="K1899" t="s">
        <v>13851</v>
      </c>
      <c r="L1899">
        <v>270107</v>
      </c>
      <c r="M1899" t="s">
        <v>13588</v>
      </c>
      <c r="N1899">
        <v>270107006</v>
      </c>
      <c r="O1899" t="s">
        <v>13613</v>
      </c>
      <c r="P1899">
        <v>0</v>
      </c>
      <c r="Q1899">
        <v>0</v>
      </c>
      <c r="R1899">
        <v>80235.716100014077</v>
      </c>
    </row>
    <row r="1900" spans="1:18" x14ac:dyDescent="0.25">
      <c r="A1900">
        <v>16</v>
      </c>
      <c r="B1900">
        <v>16102</v>
      </c>
      <c r="C1900" t="s">
        <v>789</v>
      </c>
      <c r="D1900" t="s">
        <v>2027</v>
      </c>
      <c r="E1900">
        <v>5</v>
      </c>
      <c r="F1900" t="s">
        <v>13856</v>
      </c>
      <c r="G1900">
        <v>2</v>
      </c>
      <c r="H1900" t="s">
        <v>13768</v>
      </c>
      <c r="I1900">
        <v>3</v>
      </c>
      <c r="J1900" t="s">
        <v>13804</v>
      </c>
      <c r="K1900" t="s">
        <v>13853</v>
      </c>
      <c r="L1900">
        <v>270107</v>
      </c>
      <c r="M1900" t="s">
        <v>13588</v>
      </c>
      <c r="N1900">
        <v>270107005</v>
      </c>
      <c r="O1900" t="s">
        <v>13608</v>
      </c>
      <c r="P1900">
        <v>0</v>
      </c>
      <c r="Q1900">
        <v>0</v>
      </c>
      <c r="R1900">
        <v>78264.312423975265</v>
      </c>
    </row>
    <row r="1901" spans="1:18" x14ac:dyDescent="0.25">
      <c r="A1901">
        <v>16</v>
      </c>
      <c r="B1901">
        <v>16102</v>
      </c>
      <c r="C1901" t="s">
        <v>789</v>
      </c>
      <c r="D1901" t="s">
        <v>2027</v>
      </c>
      <c r="E1901">
        <v>5</v>
      </c>
      <c r="F1901" t="s">
        <v>13856</v>
      </c>
      <c r="G1901">
        <v>2</v>
      </c>
      <c r="H1901" t="s">
        <v>13768</v>
      </c>
      <c r="I1901">
        <v>3</v>
      </c>
      <c r="J1901" t="s">
        <v>13804</v>
      </c>
      <c r="K1901" t="s">
        <v>13857</v>
      </c>
      <c r="L1901">
        <v>270107</v>
      </c>
      <c r="M1901" t="s">
        <v>13588</v>
      </c>
      <c r="N1901">
        <v>270107005</v>
      </c>
      <c r="O1901" t="s">
        <v>13608</v>
      </c>
      <c r="P1901">
        <v>0</v>
      </c>
      <c r="Q1901">
        <v>0</v>
      </c>
      <c r="R1901">
        <v>1971.4036760388187</v>
      </c>
    </row>
    <row r="1902" spans="1:18" x14ac:dyDescent="0.25">
      <c r="A1902">
        <v>16</v>
      </c>
      <c r="B1902">
        <v>16103</v>
      </c>
      <c r="C1902" t="s">
        <v>789</v>
      </c>
      <c r="D1902" t="s">
        <v>2030</v>
      </c>
      <c r="E1902">
        <v>1</v>
      </c>
      <c r="F1902" t="s">
        <v>13850</v>
      </c>
      <c r="G1902">
        <v>1</v>
      </c>
      <c r="H1902" t="s">
        <v>8278</v>
      </c>
      <c r="I1902">
        <v>1</v>
      </c>
      <c r="J1902" t="s">
        <v>13799</v>
      </c>
      <c r="K1902" t="s">
        <v>13851</v>
      </c>
      <c r="L1902">
        <v>270107</v>
      </c>
      <c r="M1902" t="s">
        <v>13588</v>
      </c>
      <c r="N1902">
        <v>270107006</v>
      </c>
      <c r="O1902" t="s">
        <v>13613</v>
      </c>
      <c r="P1902">
        <v>0</v>
      </c>
      <c r="Q1902">
        <v>0</v>
      </c>
      <c r="R1902">
        <v>51612.72561577717</v>
      </c>
    </row>
    <row r="1903" spans="1:18" x14ac:dyDescent="0.25">
      <c r="A1903">
        <v>16</v>
      </c>
      <c r="B1903">
        <v>16103</v>
      </c>
      <c r="C1903" t="s">
        <v>789</v>
      </c>
      <c r="D1903" t="s">
        <v>2030</v>
      </c>
      <c r="E1903">
        <v>1</v>
      </c>
      <c r="F1903" t="s">
        <v>13850</v>
      </c>
      <c r="G1903">
        <v>2</v>
      </c>
      <c r="H1903" t="s">
        <v>13768</v>
      </c>
      <c r="I1903">
        <v>1</v>
      </c>
      <c r="J1903" t="s">
        <v>13799</v>
      </c>
      <c r="K1903" t="s">
        <v>13853</v>
      </c>
      <c r="L1903">
        <v>270107</v>
      </c>
      <c r="M1903" t="s">
        <v>13588</v>
      </c>
      <c r="N1903">
        <v>270107006</v>
      </c>
      <c r="O1903" t="s">
        <v>13613</v>
      </c>
      <c r="P1903">
        <v>0</v>
      </c>
      <c r="Q1903">
        <v>0</v>
      </c>
      <c r="R1903">
        <v>46230.260307897668</v>
      </c>
    </row>
    <row r="1904" spans="1:18" x14ac:dyDescent="0.25">
      <c r="A1904">
        <v>16</v>
      </c>
      <c r="B1904">
        <v>16103</v>
      </c>
      <c r="C1904" t="s">
        <v>789</v>
      </c>
      <c r="D1904" t="s">
        <v>2030</v>
      </c>
      <c r="E1904">
        <v>1</v>
      </c>
      <c r="F1904" t="s">
        <v>13850</v>
      </c>
      <c r="G1904">
        <v>2</v>
      </c>
      <c r="H1904" t="s">
        <v>13768</v>
      </c>
      <c r="I1904">
        <v>1</v>
      </c>
      <c r="J1904" t="s">
        <v>13799</v>
      </c>
      <c r="K1904" t="s">
        <v>13857</v>
      </c>
      <c r="L1904">
        <v>270107</v>
      </c>
      <c r="M1904" t="s">
        <v>13588</v>
      </c>
      <c r="N1904">
        <v>270107006</v>
      </c>
      <c r="O1904" t="s">
        <v>13613</v>
      </c>
      <c r="P1904">
        <v>0</v>
      </c>
      <c r="Q1904">
        <v>0</v>
      </c>
      <c r="R1904">
        <v>5382.4653078794909</v>
      </c>
    </row>
    <row r="1905" spans="1:18" x14ac:dyDescent="0.25">
      <c r="A1905">
        <v>16</v>
      </c>
      <c r="B1905">
        <v>16103</v>
      </c>
      <c r="C1905" t="s">
        <v>789</v>
      </c>
      <c r="D1905" t="s">
        <v>2030</v>
      </c>
      <c r="E1905">
        <v>2</v>
      </c>
      <c r="F1905" t="s">
        <v>13854</v>
      </c>
      <c r="G1905">
        <v>1</v>
      </c>
      <c r="H1905" t="s">
        <v>8278</v>
      </c>
      <c r="I1905">
        <v>1</v>
      </c>
      <c r="J1905" t="s">
        <v>13799</v>
      </c>
      <c r="K1905" t="s">
        <v>13851</v>
      </c>
      <c r="L1905">
        <v>270107</v>
      </c>
      <c r="M1905" t="s">
        <v>13588</v>
      </c>
      <c r="N1905">
        <v>270107006</v>
      </c>
      <c r="O1905" t="s">
        <v>13613</v>
      </c>
      <c r="P1905">
        <v>0</v>
      </c>
      <c r="Q1905">
        <v>0</v>
      </c>
      <c r="R1905">
        <v>51612.72561577717</v>
      </c>
    </row>
    <row r="1906" spans="1:18" x14ac:dyDescent="0.25">
      <c r="A1906">
        <v>16</v>
      </c>
      <c r="B1906">
        <v>16103</v>
      </c>
      <c r="C1906" t="s">
        <v>789</v>
      </c>
      <c r="D1906" t="s">
        <v>2030</v>
      </c>
      <c r="E1906">
        <v>3</v>
      </c>
      <c r="F1906" t="s">
        <v>13855</v>
      </c>
      <c r="G1906">
        <v>1</v>
      </c>
      <c r="H1906" t="s">
        <v>8278</v>
      </c>
      <c r="I1906">
        <v>1</v>
      </c>
      <c r="J1906" t="s">
        <v>13799</v>
      </c>
      <c r="K1906" t="s">
        <v>13851</v>
      </c>
      <c r="L1906">
        <v>270107</v>
      </c>
      <c r="M1906" t="s">
        <v>13588</v>
      </c>
      <c r="N1906">
        <v>270107006</v>
      </c>
      <c r="O1906" t="s">
        <v>13613</v>
      </c>
      <c r="P1906">
        <v>0</v>
      </c>
      <c r="Q1906">
        <v>0</v>
      </c>
      <c r="R1906">
        <v>51612.72561577717</v>
      </c>
    </row>
    <row r="1907" spans="1:18" x14ac:dyDescent="0.25">
      <c r="A1907">
        <v>16</v>
      </c>
      <c r="B1907">
        <v>16103</v>
      </c>
      <c r="C1907" t="s">
        <v>789</v>
      </c>
      <c r="D1907" t="s">
        <v>2030</v>
      </c>
      <c r="E1907">
        <v>5</v>
      </c>
      <c r="F1907" t="s">
        <v>13856</v>
      </c>
      <c r="G1907">
        <v>2</v>
      </c>
      <c r="H1907" t="s">
        <v>13768</v>
      </c>
      <c r="I1907">
        <v>3</v>
      </c>
      <c r="J1907" t="s">
        <v>13804</v>
      </c>
      <c r="K1907" t="s">
        <v>13853</v>
      </c>
      <c r="L1907">
        <v>270107</v>
      </c>
      <c r="M1907" t="s">
        <v>13588</v>
      </c>
      <c r="N1907">
        <v>270107005</v>
      </c>
      <c r="O1907" t="s">
        <v>13608</v>
      </c>
      <c r="P1907">
        <v>0</v>
      </c>
      <c r="Q1907">
        <v>0</v>
      </c>
      <c r="R1907">
        <v>48111.247850023465</v>
      </c>
    </row>
    <row r="1908" spans="1:18" x14ac:dyDescent="0.25">
      <c r="A1908">
        <v>16</v>
      </c>
      <c r="B1908">
        <v>16103</v>
      </c>
      <c r="C1908" t="s">
        <v>789</v>
      </c>
      <c r="D1908" t="s">
        <v>2030</v>
      </c>
      <c r="E1908">
        <v>5</v>
      </c>
      <c r="F1908" t="s">
        <v>13856</v>
      </c>
      <c r="G1908">
        <v>2</v>
      </c>
      <c r="H1908" t="s">
        <v>13768</v>
      </c>
      <c r="I1908">
        <v>3</v>
      </c>
      <c r="J1908" t="s">
        <v>13804</v>
      </c>
      <c r="K1908" t="s">
        <v>13857</v>
      </c>
      <c r="L1908">
        <v>270107</v>
      </c>
      <c r="M1908" t="s">
        <v>13588</v>
      </c>
      <c r="N1908">
        <v>270107005</v>
      </c>
      <c r="O1908" t="s">
        <v>13608</v>
      </c>
      <c r="P1908">
        <v>0</v>
      </c>
      <c r="Q1908">
        <v>0</v>
      </c>
      <c r="R1908">
        <v>3501.4777657537002</v>
      </c>
    </row>
    <row r="1909" spans="1:18" x14ac:dyDescent="0.25">
      <c r="A1909">
        <v>16</v>
      </c>
      <c r="B1909">
        <v>16104</v>
      </c>
      <c r="C1909" t="s">
        <v>789</v>
      </c>
      <c r="D1909" t="s">
        <v>2033</v>
      </c>
      <c r="E1909">
        <v>1</v>
      </c>
      <c r="F1909" t="s">
        <v>13850</v>
      </c>
      <c r="G1909">
        <v>1</v>
      </c>
      <c r="H1909" t="s">
        <v>8278</v>
      </c>
      <c r="I1909">
        <v>1</v>
      </c>
      <c r="J1909" t="s">
        <v>13799</v>
      </c>
      <c r="K1909" t="s">
        <v>13851</v>
      </c>
      <c r="L1909">
        <v>270107</v>
      </c>
      <c r="M1909" t="s">
        <v>13588</v>
      </c>
      <c r="N1909">
        <v>270107006</v>
      </c>
      <c r="O1909" t="s">
        <v>13613</v>
      </c>
      <c r="P1909">
        <v>0</v>
      </c>
      <c r="Q1909">
        <v>0</v>
      </c>
      <c r="R1909">
        <v>48144.50820570928</v>
      </c>
    </row>
    <row r="1910" spans="1:18" x14ac:dyDescent="0.25">
      <c r="A1910">
        <v>16</v>
      </c>
      <c r="B1910">
        <v>16104</v>
      </c>
      <c r="C1910" t="s">
        <v>789</v>
      </c>
      <c r="D1910" t="s">
        <v>2033</v>
      </c>
      <c r="E1910">
        <v>1</v>
      </c>
      <c r="F1910" t="s">
        <v>13850</v>
      </c>
      <c r="G1910">
        <v>1</v>
      </c>
      <c r="H1910" t="s">
        <v>8278</v>
      </c>
      <c r="I1910">
        <v>1</v>
      </c>
      <c r="J1910" t="s">
        <v>13799</v>
      </c>
      <c r="K1910" t="s">
        <v>13852</v>
      </c>
      <c r="L1910">
        <v>270107</v>
      </c>
      <c r="M1910" t="s">
        <v>13588</v>
      </c>
      <c r="N1910">
        <v>270107006</v>
      </c>
      <c r="O1910" t="s">
        <v>13613</v>
      </c>
      <c r="P1910">
        <v>0</v>
      </c>
      <c r="Q1910">
        <v>0</v>
      </c>
      <c r="R1910">
        <v>11307.729083665339</v>
      </c>
    </row>
    <row r="1911" spans="1:18" x14ac:dyDescent="0.25">
      <c r="A1911">
        <v>16</v>
      </c>
      <c r="B1911">
        <v>16104</v>
      </c>
      <c r="C1911" t="s">
        <v>789</v>
      </c>
      <c r="D1911" t="s">
        <v>2033</v>
      </c>
      <c r="E1911">
        <v>1</v>
      </c>
      <c r="F1911" t="s">
        <v>13850</v>
      </c>
      <c r="G1911">
        <v>2</v>
      </c>
      <c r="H1911" t="s">
        <v>13768</v>
      </c>
      <c r="I1911">
        <v>1</v>
      </c>
      <c r="J1911" t="s">
        <v>13799</v>
      </c>
      <c r="K1911" t="s">
        <v>13853</v>
      </c>
      <c r="L1911">
        <v>270107</v>
      </c>
      <c r="M1911" t="s">
        <v>13588</v>
      </c>
      <c r="N1911">
        <v>270107006</v>
      </c>
      <c r="O1911" t="s">
        <v>13613</v>
      </c>
      <c r="P1911">
        <v>0</v>
      </c>
      <c r="Q1911">
        <v>0</v>
      </c>
      <c r="R1911">
        <v>48144.50820570928</v>
      </c>
    </row>
    <row r="1912" spans="1:18" x14ac:dyDescent="0.25">
      <c r="A1912">
        <v>16</v>
      </c>
      <c r="B1912">
        <v>16104</v>
      </c>
      <c r="C1912" t="s">
        <v>789</v>
      </c>
      <c r="D1912" t="s">
        <v>2033</v>
      </c>
      <c r="E1912">
        <v>1</v>
      </c>
      <c r="F1912" t="s">
        <v>13850</v>
      </c>
      <c r="G1912">
        <v>2</v>
      </c>
      <c r="H1912" t="s">
        <v>13768</v>
      </c>
      <c r="I1912">
        <v>1</v>
      </c>
      <c r="J1912" t="s">
        <v>13799</v>
      </c>
      <c r="K1912" t="s">
        <v>13857</v>
      </c>
      <c r="L1912">
        <v>270107</v>
      </c>
      <c r="M1912" t="s">
        <v>13588</v>
      </c>
      <c r="N1912">
        <v>270107006</v>
      </c>
      <c r="O1912" t="s">
        <v>13613</v>
      </c>
      <c r="P1912">
        <v>0</v>
      </c>
      <c r="Q1912">
        <v>0</v>
      </c>
      <c r="R1912">
        <v>11307.729083665339</v>
      </c>
    </row>
    <row r="1913" spans="1:18" x14ac:dyDescent="0.25">
      <c r="A1913">
        <v>16</v>
      </c>
      <c r="B1913">
        <v>16104</v>
      </c>
      <c r="C1913" t="s">
        <v>789</v>
      </c>
      <c r="D1913" t="s">
        <v>2033</v>
      </c>
      <c r="E1913">
        <v>2</v>
      </c>
      <c r="F1913" t="s">
        <v>13854</v>
      </c>
      <c r="G1913">
        <v>1</v>
      </c>
      <c r="H1913" t="s">
        <v>8278</v>
      </c>
      <c r="I1913">
        <v>1</v>
      </c>
      <c r="J1913" t="s">
        <v>13799</v>
      </c>
      <c r="K1913" t="s">
        <v>13851</v>
      </c>
      <c r="L1913">
        <v>270107</v>
      </c>
      <c r="M1913" t="s">
        <v>13588</v>
      </c>
      <c r="N1913">
        <v>270107006</v>
      </c>
      <c r="O1913" t="s">
        <v>13613</v>
      </c>
      <c r="P1913">
        <v>0</v>
      </c>
      <c r="Q1913">
        <v>0</v>
      </c>
      <c r="R1913">
        <v>48144.50820570928</v>
      </c>
    </row>
    <row r="1914" spans="1:18" x14ac:dyDescent="0.25">
      <c r="A1914">
        <v>16</v>
      </c>
      <c r="B1914">
        <v>16104</v>
      </c>
      <c r="C1914" t="s">
        <v>789</v>
      </c>
      <c r="D1914" t="s">
        <v>2033</v>
      </c>
      <c r="E1914">
        <v>2</v>
      </c>
      <c r="F1914" t="s">
        <v>13854</v>
      </c>
      <c r="G1914">
        <v>1</v>
      </c>
      <c r="H1914" t="s">
        <v>8278</v>
      </c>
      <c r="I1914">
        <v>1</v>
      </c>
      <c r="J1914" t="s">
        <v>13799</v>
      </c>
      <c r="K1914" t="s">
        <v>13852</v>
      </c>
      <c r="L1914">
        <v>270107</v>
      </c>
      <c r="M1914" t="s">
        <v>13588</v>
      </c>
      <c r="N1914">
        <v>270107006</v>
      </c>
      <c r="O1914" t="s">
        <v>13613</v>
      </c>
      <c r="P1914">
        <v>0</v>
      </c>
      <c r="Q1914">
        <v>0</v>
      </c>
      <c r="R1914">
        <v>11307.729083665339</v>
      </c>
    </row>
    <row r="1915" spans="1:18" x14ac:dyDescent="0.25">
      <c r="A1915">
        <v>16</v>
      </c>
      <c r="B1915">
        <v>16104</v>
      </c>
      <c r="C1915" t="s">
        <v>789</v>
      </c>
      <c r="D1915" t="s">
        <v>2033</v>
      </c>
      <c r="E1915">
        <v>3</v>
      </c>
      <c r="F1915" t="s">
        <v>13855</v>
      </c>
      <c r="G1915">
        <v>1</v>
      </c>
      <c r="H1915" t="s">
        <v>8278</v>
      </c>
      <c r="I1915">
        <v>1</v>
      </c>
      <c r="J1915" t="s">
        <v>13799</v>
      </c>
      <c r="K1915" t="s">
        <v>13851</v>
      </c>
      <c r="L1915">
        <v>270107</v>
      </c>
      <c r="M1915" t="s">
        <v>13588</v>
      </c>
      <c r="N1915">
        <v>270107006</v>
      </c>
      <c r="O1915" t="s">
        <v>13613</v>
      </c>
      <c r="P1915">
        <v>0</v>
      </c>
      <c r="Q1915">
        <v>0</v>
      </c>
      <c r="R1915">
        <v>48144.50820570928</v>
      </c>
    </row>
    <row r="1916" spans="1:18" x14ac:dyDescent="0.25">
      <c r="A1916">
        <v>16</v>
      </c>
      <c r="B1916">
        <v>16104</v>
      </c>
      <c r="C1916" t="s">
        <v>789</v>
      </c>
      <c r="D1916" t="s">
        <v>2033</v>
      </c>
      <c r="E1916">
        <v>3</v>
      </c>
      <c r="F1916" t="s">
        <v>13855</v>
      </c>
      <c r="G1916">
        <v>1</v>
      </c>
      <c r="H1916" t="s">
        <v>8278</v>
      </c>
      <c r="I1916">
        <v>1</v>
      </c>
      <c r="J1916" t="s">
        <v>13799</v>
      </c>
      <c r="K1916" t="s">
        <v>13852</v>
      </c>
      <c r="L1916">
        <v>270107</v>
      </c>
      <c r="M1916" t="s">
        <v>13588</v>
      </c>
      <c r="N1916">
        <v>270107006</v>
      </c>
      <c r="O1916" t="s">
        <v>13613</v>
      </c>
      <c r="P1916">
        <v>0</v>
      </c>
      <c r="Q1916">
        <v>0</v>
      </c>
      <c r="R1916">
        <v>11307.729083665339</v>
      </c>
    </row>
    <row r="1917" spans="1:18" x14ac:dyDescent="0.25">
      <c r="A1917">
        <v>16</v>
      </c>
      <c r="B1917">
        <v>16104</v>
      </c>
      <c r="C1917" t="s">
        <v>789</v>
      </c>
      <c r="D1917" t="s">
        <v>2033</v>
      </c>
      <c r="E1917">
        <v>5</v>
      </c>
      <c r="F1917" t="s">
        <v>13856</v>
      </c>
      <c r="G1917">
        <v>2</v>
      </c>
      <c r="H1917" t="s">
        <v>13768</v>
      </c>
      <c r="I1917">
        <v>3</v>
      </c>
      <c r="J1917" t="s">
        <v>13804</v>
      </c>
      <c r="K1917" t="s">
        <v>13853</v>
      </c>
      <c r="L1917">
        <v>270107</v>
      </c>
      <c r="M1917" t="s">
        <v>13588</v>
      </c>
      <c r="N1917">
        <v>270107005</v>
      </c>
      <c r="O1917" t="s">
        <v>13608</v>
      </c>
      <c r="P1917">
        <v>0</v>
      </c>
      <c r="Q1917">
        <v>0</v>
      </c>
      <c r="R1917">
        <v>53037.002814430358</v>
      </c>
    </row>
    <row r="1918" spans="1:18" x14ac:dyDescent="0.25">
      <c r="A1918">
        <v>16</v>
      </c>
      <c r="B1918">
        <v>16104</v>
      </c>
      <c r="C1918" t="s">
        <v>789</v>
      </c>
      <c r="D1918" t="s">
        <v>2033</v>
      </c>
      <c r="E1918">
        <v>5</v>
      </c>
      <c r="F1918" t="s">
        <v>13856</v>
      </c>
      <c r="G1918">
        <v>2</v>
      </c>
      <c r="H1918" t="s">
        <v>13768</v>
      </c>
      <c r="I1918">
        <v>3</v>
      </c>
      <c r="J1918" t="s">
        <v>13804</v>
      </c>
      <c r="K1918" t="s">
        <v>13857</v>
      </c>
      <c r="L1918">
        <v>270107</v>
      </c>
      <c r="M1918" t="s">
        <v>13588</v>
      </c>
      <c r="N1918">
        <v>270107005</v>
      </c>
      <c r="O1918" t="s">
        <v>13608</v>
      </c>
      <c r="P1918">
        <v>0</v>
      </c>
      <c r="Q1918">
        <v>0</v>
      </c>
      <c r="R1918">
        <v>6415.23447494426</v>
      </c>
    </row>
    <row r="1919" spans="1:18" x14ac:dyDescent="0.25">
      <c r="A1919">
        <v>16</v>
      </c>
      <c r="B1919">
        <v>16105</v>
      </c>
      <c r="C1919" t="s">
        <v>789</v>
      </c>
      <c r="D1919" t="s">
        <v>2036</v>
      </c>
      <c r="E1919">
        <v>1</v>
      </c>
      <c r="F1919" t="s">
        <v>13850</v>
      </c>
      <c r="G1919">
        <v>1</v>
      </c>
      <c r="H1919" t="s">
        <v>8278</v>
      </c>
      <c r="I1919">
        <v>1</v>
      </c>
      <c r="J1919" t="s">
        <v>13799</v>
      </c>
      <c r="K1919" t="s">
        <v>13851</v>
      </c>
      <c r="L1919">
        <v>270107</v>
      </c>
      <c r="M1919" t="s">
        <v>13588</v>
      </c>
      <c r="N1919">
        <v>270107006</v>
      </c>
      <c r="O1919" t="s">
        <v>13613</v>
      </c>
      <c r="P1919">
        <v>0</v>
      </c>
      <c r="Q1919">
        <v>0</v>
      </c>
      <c r="R1919">
        <v>33396.443905435022</v>
      </c>
    </row>
    <row r="1920" spans="1:18" x14ac:dyDescent="0.25">
      <c r="A1920">
        <v>16</v>
      </c>
      <c r="B1920">
        <v>16105</v>
      </c>
      <c r="C1920" t="s">
        <v>789</v>
      </c>
      <c r="D1920" t="s">
        <v>2036</v>
      </c>
      <c r="E1920">
        <v>1</v>
      </c>
      <c r="F1920" t="s">
        <v>13850</v>
      </c>
      <c r="G1920">
        <v>2</v>
      </c>
      <c r="H1920" t="s">
        <v>13768</v>
      </c>
      <c r="I1920">
        <v>1</v>
      </c>
      <c r="J1920" t="s">
        <v>13799</v>
      </c>
      <c r="K1920" t="s">
        <v>13853</v>
      </c>
      <c r="L1920">
        <v>270107</v>
      </c>
      <c r="M1920" t="s">
        <v>13588</v>
      </c>
      <c r="N1920">
        <v>270107006</v>
      </c>
      <c r="O1920" t="s">
        <v>13613</v>
      </c>
      <c r="P1920">
        <v>0</v>
      </c>
      <c r="Q1920">
        <v>0</v>
      </c>
      <c r="R1920">
        <v>33396.443905435022</v>
      </c>
    </row>
    <row r="1921" spans="1:18" x14ac:dyDescent="0.25">
      <c r="A1921">
        <v>16</v>
      </c>
      <c r="B1921">
        <v>16105</v>
      </c>
      <c r="C1921" t="s">
        <v>789</v>
      </c>
      <c r="D1921" t="s">
        <v>2036</v>
      </c>
      <c r="E1921">
        <v>2</v>
      </c>
      <c r="F1921" t="s">
        <v>13854</v>
      </c>
      <c r="G1921">
        <v>1</v>
      </c>
      <c r="H1921" t="s">
        <v>8278</v>
      </c>
      <c r="I1921">
        <v>1</v>
      </c>
      <c r="J1921" t="s">
        <v>13799</v>
      </c>
      <c r="K1921" t="s">
        <v>13851</v>
      </c>
      <c r="L1921">
        <v>270107</v>
      </c>
      <c r="M1921" t="s">
        <v>13588</v>
      </c>
      <c r="N1921">
        <v>270107006</v>
      </c>
      <c r="O1921" t="s">
        <v>13613</v>
      </c>
      <c r="P1921">
        <v>0</v>
      </c>
      <c r="Q1921">
        <v>0</v>
      </c>
      <c r="R1921">
        <v>33396.443905435022</v>
      </c>
    </row>
    <row r="1922" spans="1:18" x14ac:dyDescent="0.25">
      <c r="A1922">
        <v>16</v>
      </c>
      <c r="B1922">
        <v>16105</v>
      </c>
      <c r="C1922" t="s">
        <v>789</v>
      </c>
      <c r="D1922" t="s">
        <v>2036</v>
      </c>
      <c r="E1922">
        <v>3</v>
      </c>
      <c r="F1922" t="s">
        <v>13855</v>
      </c>
      <c r="G1922">
        <v>1</v>
      </c>
      <c r="H1922" t="s">
        <v>8278</v>
      </c>
      <c r="I1922">
        <v>1</v>
      </c>
      <c r="J1922" t="s">
        <v>13799</v>
      </c>
      <c r="K1922" t="s">
        <v>13851</v>
      </c>
      <c r="L1922">
        <v>270107</v>
      </c>
      <c r="M1922" t="s">
        <v>13588</v>
      </c>
      <c r="N1922">
        <v>270107006</v>
      </c>
      <c r="O1922" t="s">
        <v>13613</v>
      </c>
      <c r="P1922">
        <v>0</v>
      </c>
      <c r="Q1922">
        <v>0</v>
      </c>
      <c r="R1922">
        <v>33396.443905435022</v>
      </c>
    </row>
    <row r="1923" spans="1:18" x14ac:dyDescent="0.25">
      <c r="A1923">
        <v>16</v>
      </c>
      <c r="B1923">
        <v>16105</v>
      </c>
      <c r="C1923" t="s">
        <v>789</v>
      </c>
      <c r="D1923" t="s">
        <v>2036</v>
      </c>
      <c r="E1923">
        <v>5</v>
      </c>
      <c r="F1923" t="s">
        <v>13856</v>
      </c>
      <c r="G1923">
        <v>2</v>
      </c>
      <c r="H1923" t="s">
        <v>13768</v>
      </c>
      <c r="I1923">
        <v>3</v>
      </c>
      <c r="J1923" t="s">
        <v>13804</v>
      </c>
      <c r="K1923" t="s">
        <v>13853</v>
      </c>
      <c r="L1923">
        <v>270107</v>
      </c>
      <c r="M1923" t="s">
        <v>13588</v>
      </c>
      <c r="N1923">
        <v>270107005</v>
      </c>
      <c r="O1923" t="s">
        <v>13608</v>
      </c>
      <c r="P1923">
        <v>0</v>
      </c>
      <c r="Q1923">
        <v>0</v>
      </c>
      <c r="R1923">
        <v>33396.443905435022</v>
      </c>
    </row>
    <row r="1924" spans="1:18" x14ac:dyDescent="0.25">
      <c r="A1924">
        <v>16</v>
      </c>
      <c r="B1924">
        <v>16106</v>
      </c>
      <c r="C1924" t="s">
        <v>789</v>
      </c>
      <c r="D1924" t="s">
        <v>2039</v>
      </c>
      <c r="E1924">
        <v>1</v>
      </c>
      <c r="F1924" t="s">
        <v>13850</v>
      </c>
      <c r="G1924">
        <v>1</v>
      </c>
      <c r="H1924" t="s">
        <v>8278</v>
      </c>
      <c r="I1924">
        <v>1</v>
      </c>
      <c r="J1924" t="s">
        <v>13799</v>
      </c>
      <c r="K1924" t="s">
        <v>13851</v>
      </c>
      <c r="L1924">
        <v>270107</v>
      </c>
      <c r="M1924" t="s">
        <v>13588</v>
      </c>
      <c r="N1924">
        <v>270107006</v>
      </c>
      <c r="O1924" t="s">
        <v>13613</v>
      </c>
      <c r="P1924">
        <v>0</v>
      </c>
      <c r="Q1924">
        <v>0</v>
      </c>
      <c r="R1924">
        <v>50655.398113208801</v>
      </c>
    </row>
    <row r="1925" spans="1:18" x14ac:dyDescent="0.25">
      <c r="A1925">
        <v>16</v>
      </c>
      <c r="B1925">
        <v>16106</v>
      </c>
      <c r="C1925" t="s">
        <v>789</v>
      </c>
      <c r="D1925" t="s">
        <v>2039</v>
      </c>
      <c r="E1925">
        <v>1</v>
      </c>
      <c r="F1925" t="s">
        <v>13850</v>
      </c>
      <c r="G1925">
        <v>2</v>
      </c>
      <c r="H1925" t="s">
        <v>13768</v>
      </c>
      <c r="I1925">
        <v>1</v>
      </c>
      <c r="J1925" t="s">
        <v>13799</v>
      </c>
      <c r="K1925" t="s">
        <v>13853</v>
      </c>
      <c r="L1925">
        <v>270107</v>
      </c>
      <c r="M1925" t="s">
        <v>13588</v>
      </c>
      <c r="N1925">
        <v>270107006</v>
      </c>
      <c r="O1925" t="s">
        <v>13613</v>
      </c>
      <c r="P1925">
        <v>0</v>
      </c>
      <c r="Q1925">
        <v>0</v>
      </c>
      <c r="R1925">
        <v>50655.398113208801</v>
      </c>
    </row>
    <row r="1926" spans="1:18" x14ac:dyDescent="0.25">
      <c r="A1926">
        <v>16</v>
      </c>
      <c r="B1926">
        <v>16106</v>
      </c>
      <c r="C1926" t="s">
        <v>789</v>
      </c>
      <c r="D1926" t="s">
        <v>2039</v>
      </c>
      <c r="E1926">
        <v>2</v>
      </c>
      <c r="F1926" t="s">
        <v>13854</v>
      </c>
      <c r="G1926">
        <v>1</v>
      </c>
      <c r="H1926" t="s">
        <v>8278</v>
      </c>
      <c r="I1926">
        <v>1</v>
      </c>
      <c r="J1926" t="s">
        <v>13799</v>
      </c>
      <c r="K1926" t="s">
        <v>13851</v>
      </c>
      <c r="L1926">
        <v>270107</v>
      </c>
      <c r="M1926" t="s">
        <v>13588</v>
      </c>
      <c r="N1926">
        <v>270107006</v>
      </c>
      <c r="O1926" t="s">
        <v>13613</v>
      </c>
      <c r="P1926">
        <v>0</v>
      </c>
      <c r="Q1926">
        <v>0</v>
      </c>
      <c r="R1926">
        <v>50655.398113208801</v>
      </c>
    </row>
    <row r="1927" spans="1:18" x14ac:dyDescent="0.25">
      <c r="A1927">
        <v>16</v>
      </c>
      <c r="B1927">
        <v>16106</v>
      </c>
      <c r="C1927" t="s">
        <v>789</v>
      </c>
      <c r="D1927" t="s">
        <v>2039</v>
      </c>
      <c r="E1927">
        <v>3</v>
      </c>
      <c r="F1927" t="s">
        <v>13855</v>
      </c>
      <c r="G1927">
        <v>1</v>
      </c>
      <c r="H1927" t="s">
        <v>8278</v>
      </c>
      <c r="I1927">
        <v>1</v>
      </c>
      <c r="J1927" t="s">
        <v>13799</v>
      </c>
      <c r="K1927" t="s">
        <v>13851</v>
      </c>
      <c r="L1927">
        <v>270107</v>
      </c>
      <c r="M1927" t="s">
        <v>13588</v>
      </c>
      <c r="N1927">
        <v>270107006</v>
      </c>
      <c r="O1927" t="s">
        <v>13613</v>
      </c>
      <c r="P1927">
        <v>0</v>
      </c>
      <c r="Q1927">
        <v>0</v>
      </c>
      <c r="R1927">
        <v>50655.398113208801</v>
      </c>
    </row>
    <row r="1928" spans="1:18" x14ac:dyDescent="0.25">
      <c r="A1928">
        <v>16</v>
      </c>
      <c r="B1928">
        <v>16106</v>
      </c>
      <c r="C1928" t="s">
        <v>789</v>
      </c>
      <c r="D1928" t="s">
        <v>2039</v>
      </c>
      <c r="E1928">
        <v>5</v>
      </c>
      <c r="F1928" t="s">
        <v>13856</v>
      </c>
      <c r="G1928">
        <v>2</v>
      </c>
      <c r="H1928" t="s">
        <v>13768</v>
      </c>
      <c r="I1928">
        <v>3</v>
      </c>
      <c r="J1928" t="s">
        <v>13804</v>
      </c>
      <c r="K1928" t="s">
        <v>13853</v>
      </c>
      <c r="L1928">
        <v>270107</v>
      </c>
      <c r="M1928" t="s">
        <v>13588</v>
      </c>
      <c r="N1928">
        <v>270107005</v>
      </c>
      <c r="O1928" t="s">
        <v>13608</v>
      </c>
      <c r="P1928">
        <v>0</v>
      </c>
      <c r="Q1928">
        <v>0</v>
      </c>
      <c r="R1928">
        <v>50655.398113208801</v>
      </c>
    </row>
    <row r="1929" spans="1:18" x14ac:dyDescent="0.25">
      <c r="A1929">
        <v>16</v>
      </c>
      <c r="B1929">
        <v>16108</v>
      </c>
      <c r="C1929" t="s">
        <v>789</v>
      </c>
      <c r="D1929" t="s">
        <v>2045</v>
      </c>
      <c r="E1929">
        <v>1</v>
      </c>
      <c r="F1929" t="s">
        <v>13850</v>
      </c>
      <c r="G1929">
        <v>1</v>
      </c>
      <c r="H1929" t="s">
        <v>8278</v>
      </c>
      <c r="I1929">
        <v>1</v>
      </c>
      <c r="J1929" t="s">
        <v>13799</v>
      </c>
      <c r="K1929" t="s">
        <v>13851</v>
      </c>
      <c r="L1929">
        <v>270107</v>
      </c>
      <c r="M1929" t="s">
        <v>13588</v>
      </c>
      <c r="N1929">
        <v>270107006</v>
      </c>
      <c r="O1929" t="s">
        <v>13613</v>
      </c>
      <c r="P1929">
        <v>0</v>
      </c>
      <c r="Q1929">
        <v>0</v>
      </c>
      <c r="R1929">
        <v>75536.830895032341</v>
      </c>
    </row>
    <row r="1930" spans="1:18" x14ac:dyDescent="0.25">
      <c r="A1930">
        <v>16</v>
      </c>
      <c r="B1930">
        <v>16108</v>
      </c>
      <c r="C1930" t="s">
        <v>789</v>
      </c>
      <c r="D1930" t="s">
        <v>2045</v>
      </c>
      <c r="E1930">
        <v>1</v>
      </c>
      <c r="F1930" t="s">
        <v>13850</v>
      </c>
      <c r="G1930">
        <v>2</v>
      </c>
      <c r="H1930" t="s">
        <v>13768</v>
      </c>
      <c r="I1930">
        <v>1</v>
      </c>
      <c r="J1930" t="s">
        <v>13799</v>
      </c>
      <c r="K1930" t="s">
        <v>13853</v>
      </c>
      <c r="L1930">
        <v>270107</v>
      </c>
      <c r="M1930" t="s">
        <v>13588</v>
      </c>
      <c r="N1930">
        <v>270107006</v>
      </c>
      <c r="O1930" t="s">
        <v>13613</v>
      </c>
      <c r="P1930">
        <v>0</v>
      </c>
      <c r="Q1930">
        <v>0</v>
      </c>
      <c r="R1930">
        <v>75536.830895032341</v>
      </c>
    </row>
    <row r="1931" spans="1:18" x14ac:dyDescent="0.25">
      <c r="A1931">
        <v>16</v>
      </c>
      <c r="B1931">
        <v>16108</v>
      </c>
      <c r="C1931" t="s">
        <v>789</v>
      </c>
      <c r="D1931" t="s">
        <v>2045</v>
      </c>
      <c r="E1931">
        <v>2</v>
      </c>
      <c r="F1931" t="s">
        <v>13854</v>
      </c>
      <c r="G1931">
        <v>1</v>
      </c>
      <c r="H1931" t="s">
        <v>8278</v>
      </c>
      <c r="I1931">
        <v>1</v>
      </c>
      <c r="J1931" t="s">
        <v>13799</v>
      </c>
      <c r="K1931" t="s">
        <v>13851</v>
      </c>
      <c r="L1931">
        <v>270107</v>
      </c>
      <c r="M1931" t="s">
        <v>13588</v>
      </c>
      <c r="N1931">
        <v>270107006</v>
      </c>
      <c r="O1931" t="s">
        <v>13613</v>
      </c>
      <c r="P1931">
        <v>0</v>
      </c>
      <c r="Q1931">
        <v>0</v>
      </c>
      <c r="R1931">
        <v>75536.830895032341</v>
      </c>
    </row>
    <row r="1932" spans="1:18" x14ac:dyDescent="0.25">
      <c r="A1932">
        <v>16</v>
      </c>
      <c r="B1932">
        <v>16108</v>
      </c>
      <c r="C1932" t="s">
        <v>789</v>
      </c>
      <c r="D1932" t="s">
        <v>2045</v>
      </c>
      <c r="E1932">
        <v>3</v>
      </c>
      <c r="F1932" t="s">
        <v>13855</v>
      </c>
      <c r="G1932">
        <v>1</v>
      </c>
      <c r="H1932" t="s">
        <v>8278</v>
      </c>
      <c r="I1932">
        <v>1</v>
      </c>
      <c r="J1932" t="s">
        <v>13799</v>
      </c>
      <c r="K1932" t="s">
        <v>13851</v>
      </c>
      <c r="L1932">
        <v>270107</v>
      </c>
      <c r="M1932" t="s">
        <v>13588</v>
      </c>
      <c r="N1932">
        <v>270107006</v>
      </c>
      <c r="O1932" t="s">
        <v>13613</v>
      </c>
      <c r="P1932">
        <v>0</v>
      </c>
      <c r="Q1932">
        <v>0</v>
      </c>
      <c r="R1932">
        <v>75536.830895032341</v>
      </c>
    </row>
    <row r="1933" spans="1:18" x14ac:dyDescent="0.25">
      <c r="A1933">
        <v>16</v>
      </c>
      <c r="B1933">
        <v>16108</v>
      </c>
      <c r="C1933" t="s">
        <v>789</v>
      </c>
      <c r="D1933" t="s">
        <v>2045</v>
      </c>
      <c r="E1933">
        <v>5</v>
      </c>
      <c r="F1933" t="s">
        <v>13856</v>
      </c>
      <c r="G1933">
        <v>2</v>
      </c>
      <c r="H1933" t="s">
        <v>13768</v>
      </c>
      <c r="I1933">
        <v>3</v>
      </c>
      <c r="J1933" t="s">
        <v>13804</v>
      </c>
      <c r="K1933" t="s">
        <v>13853</v>
      </c>
      <c r="L1933">
        <v>270107</v>
      </c>
      <c r="M1933" t="s">
        <v>13588</v>
      </c>
      <c r="N1933">
        <v>270107005</v>
      </c>
      <c r="O1933" t="s">
        <v>13608</v>
      </c>
      <c r="P1933">
        <v>0</v>
      </c>
      <c r="Q1933">
        <v>0</v>
      </c>
      <c r="R1933">
        <v>72838.974016026536</v>
      </c>
    </row>
    <row r="1934" spans="1:18" x14ac:dyDescent="0.25">
      <c r="A1934">
        <v>16</v>
      </c>
      <c r="B1934">
        <v>16108</v>
      </c>
      <c r="C1934" t="s">
        <v>789</v>
      </c>
      <c r="D1934" t="s">
        <v>2045</v>
      </c>
      <c r="E1934">
        <v>5</v>
      </c>
      <c r="F1934" t="s">
        <v>13856</v>
      </c>
      <c r="G1934">
        <v>2</v>
      </c>
      <c r="H1934" t="s">
        <v>13768</v>
      </c>
      <c r="I1934">
        <v>3</v>
      </c>
      <c r="J1934" t="s">
        <v>13804</v>
      </c>
      <c r="K1934" t="s">
        <v>13857</v>
      </c>
      <c r="L1934">
        <v>270107</v>
      </c>
      <c r="M1934" t="s">
        <v>13588</v>
      </c>
      <c r="N1934">
        <v>270107005</v>
      </c>
      <c r="O1934" t="s">
        <v>13608</v>
      </c>
      <c r="P1934">
        <v>0</v>
      </c>
      <c r="Q1934">
        <v>0</v>
      </c>
      <c r="R1934">
        <v>2697.8568790057957</v>
      </c>
    </row>
    <row r="1935" spans="1:18" x14ac:dyDescent="0.25">
      <c r="A1935">
        <v>16</v>
      </c>
      <c r="B1935">
        <v>16203</v>
      </c>
      <c r="C1935" t="s">
        <v>789</v>
      </c>
      <c r="D1935" t="s">
        <v>2057</v>
      </c>
      <c r="E1935">
        <v>1</v>
      </c>
      <c r="F1935" t="s">
        <v>13850</v>
      </c>
      <c r="G1935">
        <v>1</v>
      </c>
      <c r="H1935" t="s">
        <v>8278</v>
      </c>
      <c r="I1935">
        <v>1</v>
      </c>
      <c r="J1935" t="s">
        <v>13799</v>
      </c>
      <c r="K1935" t="s">
        <v>13851</v>
      </c>
      <c r="L1935">
        <v>270107</v>
      </c>
      <c r="M1935" t="s">
        <v>13588</v>
      </c>
      <c r="N1935">
        <v>270107006</v>
      </c>
      <c r="O1935" t="s">
        <v>13613</v>
      </c>
      <c r="P1935">
        <v>0</v>
      </c>
      <c r="Q1935">
        <v>0</v>
      </c>
      <c r="R1935">
        <v>28001.410720837775</v>
      </c>
    </row>
    <row r="1936" spans="1:18" x14ac:dyDescent="0.25">
      <c r="A1936">
        <v>16</v>
      </c>
      <c r="B1936">
        <v>16203</v>
      </c>
      <c r="C1936" t="s">
        <v>789</v>
      </c>
      <c r="D1936" t="s">
        <v>2057</v>
      </c>
      <c r="E1936">
        <v>1</v>
      </c>
      <c r="F1936" t="s">
        <v>13850</v>
      </c>
      <c r="G1936">
        <v>1</v>
      </c>
      <c r="H1936" t="s">
        <v>8278</v>
      </c>
      <c r="I1936">
        <v>1</v>
      </c>
      <c r="J1936" t="s">
        <v>13799</v>
      </c>
      <c r="K1936" t="s">
        <v>13852</v>
      </c>
      <c r="L1936">
        <v>270107</v>
      </c>
      <c r="M1936" t="s">
        <v>13588</v>
      </c>
      <c r="N1936">
        <v>270107006</v>
      </c>
      <c r="O1936" t="s">
        <v>13613</v>
      </c>
      <c r="P1936">
        <v>0</v>
      </c>
      <c r="Q1936">
        <v>0</v>
      </c>
      <c r="R1936">
        <v>6520.6869541419646</v>
      </c>
    </row>
    <row r="1937" spans="1:18" x14ac:dyDescent="0.25">
      <c r="A1937">
        <v>16</v>
      </c>
      <c r="B1937">
        <v>16203</v>
      </c>
      <c r="C1937" t="s">
        <v>789</v>
      </c>
      <c r="D1937" t="s">
        <v>2057</v>
      </c>
      <c r="E1937">
        <v>1</v>
      </c>
      <c r="F1937" t="s">
        <v>13850</v>
      </c>
      <c r="G1937">
        <v>2</v>
      </c>
      <c r="H1937" t="s">
        <v>13768</v>
      </c>
      <c r="I1937">
        <v>1</v>
      </c>
      <c r="J1937" t="s">
        <v>13799</v>
      </c>
      <c r="K1937" t="s">
        <v>13853</v>
      </c>
      <c r="L1937">
        <v>270107</v>
      </c>
      <c r="M1937" t="s">
        <v>13588</v>
      </c>
      <c r="N1937">
        <v>270107006</v>
      </c>
      <c r="O1937" t="s">
        <v>13613</v>
      </c>
      <c r="P1937">
        <v>0</v>
      </c>
      <c r="Q1937">
        <v>0</v>
      </c>
      <c r="R1937">
        <v>22667.861010544464</v>
      </c>
    </row>
    <row r="1938" spans="1:18" x14ac:dyDescent="0.25">
      <c r="A1938">
        <v>16</v>
      </c>
      <c r="B1938">
        <v>16203</v>
      </c>
      <c r="C1938" t="s">
        <v>789</v>
      </c>
      <c r="D1938" t="s">
        <v>2057</v>
      </c>
      <c r="E1938">
        <v>1</v>
      </c>
      <c r="F1938" t="s">
        <v>13850</v>
      </c>
      <c r="G1938">
        <v>2</v>
      </c>
      <c r="H1938" t="s">
        <v>13768</v>
      </c>
      <c r="I1938">
        <v>1</v>
      </c>
      <c r="J1938" t="s">
        <v>13799</v>
      </c>
      <c r="K1938" t="s">
        <v>13857</v>
      </c>
      <c r="L1938">
        <v>270107</v>
      </c>
      <c r="M1938" t="s">
        <v>13588</v>
      </c>
      <c r="N1938">
        <v>270107006</v>
      </c>
      <c r="O1938" t="s">
        <v>13613</v>
      </c>
      <c r="P1938">
        <v>0</v>
      </c>
      <c r="Q1938">
        <v>0</v>
      </c>
      <c r="R1938">
        <v>11854.236664435281</v>
      </c>
    </row>
    <row r="1939" spans="1:18" x14ac:dyDescent="0.25">
      <c r="A1939">
        <v>16</v>
      </c>
      <c r="B1939">
        <v>16203</v>
      </c>
      <c r="C1939" t="s">
        <v>789</v>
      </c>
      <c r="D1939" t="s">
        <v>2057</v>
      </c>
      <c r="E1939">
        <v>2</v>
      </c>
      <c r="F1939" t="s">
        <v>13854</v>
      </c>
      <c r="G1939">
        <v>1</v>
      </c>
      <c r="H1939" t="s">
        <v>8278</v>
      </c>
      <c r="I1939">
        <v>1</v>
      </c>
      <c r="J1939" t="s">
        <v>13799</v>
      </c>
      <c r="K1939" t="s">
        <v>13851</v>
      </c>
      <c r="L1939">
        <v>270107</v>
      </c>
      <c r="M1939" t="s">
        <v>13588</v>
      </c>
      <c r="N1939">
        <v>270107006</v>
      </c>
      <c r="O1939" t="s">
        <v>13613</v>
      </c>
      <c r="P1939">
        <v>0</v>
      </c>
      <c r="Q1939">
        <v>0</v>
      </c>
      <c r="R1939">
        <v>30668.18557598444</v>
      </c>
    </row>
    <row r="1940" spans="1:18" x14ac:dyDescent="0.25">
      <c r="A1940">
        <v>16</v>
      </c>
      <c r="B1940">
        <v>16203</v>
      </c>
      <c r="C1940" t="s">
        <v>789</v>
      </c>
      <c r="D1940" t="s">
        <v>2057</v>
      </c>
      <c r="E1940">
        <v>2</v>
      </c>
      <c r="F1940" t="s">
        <v>13854</v>
      </c>
      <c r="G1940">
        <v>1</v>
      </c>
      <c r="H1940" t="s">
        <v>8278</v>
      </c>
      <c r="I1940">
        <v>1</v>
      </c>
      <c r="J1940" t="s">
        <v>13799</v>
      </c>
      <c r="K1940" t="s">
        <v>13852</v>
      </c>
      <c r="L1940">
        <v>270107</v>
      </c>
      <c r="M1940" t="s">
        <v>13588</v>
      </c>
      <c r="N1940">
        <v>270107006</v>
      </c>
      <c r="O1940" t="s">
        <v>13613</v>
      </c>
      <c r="P1940">
        <v>0</v>
      </c>
      <c r="Q1940">
        <v>0</v>
      </c>
      <c r="R1940">
        <v>3853.9120989953062</v>
      </c>
    </row>
    <row r="1941" spans="1:18" x14ac:dyDescent="0.25">
      <c r="A1941">
        <v>16</v>
      </c>
      <c r="B1941">
        <v>16203</v>
      </c>
      <c r="C1941" t="s">
        <v>789</v>
      </c>
      <c r="D1941" t="s">
        <v>2057</v>
      </c>
      <c r="E1941">
        <v>3</v>
      </c>
      <c r="F1941" t="s">
        <v>13855</v>
      </c>
      <c r="G1941">
        <v>1</v>
      </c>
      <c r="H1941" t="s">
        <v>8278</v>
      </c>
      <c r="I1941">
        <v>1</v>
      </c>
      <c r="J1941" t="s">
        <v>13799</v>
      </c>
      <c r="K1941" t="s">
        <v>13851</v>
      </c>
      <c r="L1941">
        <v>270107</v>
      </c>
      <c r="M1941" t="s">
        <v>13588</v>
      </c>
      <c r="N1941">
        <v>270107006</v>
      </c>
      <c r="O1941" t="s">
        <v>13613</v>
      </c>
      <c r="P1941">
        <v>0</v>
      </c>
      <c r="Q1941">
        <v>0</v>
      </c>
      <c r="R1941">
        <v>31855.322819833087</v>
      </c>
    </row>
    <row r="1942" spans="1:18" x14ac:dyDescent="0.25">
      <c r="A1942">
        <v>16</v>
      </c>
      <c r="B1942">
        <v>16203</v>
      </c>
      <c r="C1942" t="s">
        <v>789</v>
      </c>
      <c r="D1942" t="s">
        <v>2057</v>
      </c>
      <c r="E1942">
        <v>3</v>
      </c>
      <c r="F1942" t="s">
        <v>13855</v>
      </c>
      <c r="G1942">
        <v>1</v>
      </c>
      <c r="H1942" t="s">
        <v>8278</v>
      </c>
      <c r="I1942">
        <v>1</v>
      </c>
      <c r="J1942" t="s">
        <v>13799</v>
      </c>
      <c r="K1942" t="s">
        <v>13852</v>
      </c>
      <c r="L1942">
        <v>270107</v>
      </c>
      <c r="M1942" t="s">
        <v>13588</v>
      </c>
      <c r="N1942">
        <v>270107006</v>
      </c>
      <c r="O1942" t="s">
        <v>13613</v>
      </c>
      <c r="P1942">
        <v>0</v>
      </c>
      <c r="Q1942">
        <v>0</v>
      </c>
      <c r="R1942">
        <v>2666.774855146658</v>
      </c>
    </row>
    <row r="1943" spans="1:18" x14ac:dyDescent="0.25">
      <c r="A1943">
        <v>16</v>
      </c>
      <c r="B1943">
        <v>16203</v>
      </c>
      <c r="C1943" t="s">
        <v>789</v>
      </c>
      <c r="D1943" t="s">
        <v>2057</v>
      </c>
      <c r="E1943">
        <v>5</v>
      </c>
      <c r="F1943" t="s">
        <v>13856</v>
      </c>
      <c r="G1943">
        <v>2</v>
      </c>
      <c r="H1943" t="s">
        <v>13768</v>
      </c>
      <c r="I1943">
        <v>3</v>
      </c>
      <c r="J1943" t="s">
        <v>13804</v>
      </c>
      <c r="K1943" t="s">
        <v>13853</v>
      </c>
      <c r="L1943">
        <v>270107</v>
      </c>
      <c r="M1943" t="s">
        <v>13588</v>
      </c>
      <c r="N1943">
        <v>270107005</v>
      </c>
      <c r="O1943" t="s">
        <v>13608</v>
      </c>
      <c r="P1943">
        <v>0</v>
      </c>
      <c r="Q1943">
        <v>0</v>
      </c>
      <c r="R1943">
        <v>24147.498621842471</v>
      </c>
    </row>
    <row r="1944" spans="1:18" x14ac:dyDescent="0.25">
      <c r="A1944">
        <v>16</v>
      </c>
      <c r="B1944">
        <v>16203</v>
      </c>
      <c r="C1944" t="s">
        <v>789</v>
      </c>
      <c r="D1944" t="s">
        <v>2057</v>
      </c>
      <c r="E1944">
        <v>5</v>
      </c>
      <c r="F1944" t="s">
        <v>13856</v>
      </c>
      <c r="G1944">
        <v>2</v>
      </c>
      <c r="H1944" t="s">
        <v>13768</v>
      </c>
      <c r="I1944">
        <v>3</v>
      </c>
      <c r="J1944" t="s">
        <v>13804</v>
      </c>
      <c r="K1944" t="s">
        <v>13857</v>
      </c>
      <c r="L1944">
        <v>270107</v>
      </c>
      <c r="M1944" t="s">
        <v>13588</v>
      </c>
      <c r="N1944">
        <v>270107005</v>
      </c>
      <c r="O1944" t="s">
        <v>13608</v>
      </c>
      <c r="P1944">
        <v>0</v>
      </c>
      <c r="Q1944">
        <v>0</v>
      </c>
      <c r="R1944">
        <v>10374.599053137272</v>
      </c>
    </row>
    <row r="1945" spans="1:18" x14ac:dyDescent="0.25">
      <c r="A1945">
        <v>16</v>
      </c>
      <c r="B1945">
        <v>16301</v>
      </c>
      <c r="C1945" t="s">
        <v>789</v>
      </c>
      <c r="D1945" t="s">
        <v>2072</v>
      </c>
      <c r="E1945">
        <v>1</v>
      </c>
      <c r="F1945" t="s">
        <v>13850</v>
      </c>
      <c r="G1945">
        <v>1</v>
      </c>
      <c r="H1945" t="s">
        <v>8278</v>
      </c>
      <c r="I1945">
        <v>1</v>
      </c>
      <c r="J1945" t="s">
        <v>13799</v>
      </c>
      <c r="K1945" t="s">
        <v>13851</v>
      </c>
      <c r="L1945">
        <v>270107</v>
      </c>
      <c r="M1945" t="s">
        <v>13588</v>
      </c>
      <c r="N1945">
        <v>270107006</v>
      </c>
      <c r="O1945" t="s">
        <v>13613</v>
      </c>
      <c r="P1945">
        <v>0</v>
      </c>
      <c r="Q1945">
        <v>0</v>
      </c>
      <c r="R1945">
        <v>35687.185008917382</v>
      </c>
    </row>
    <row r="1946" spans="1:18" x14ac:dyDescent="0.25">
      <c r="A1946">
        <v>16</v>
      </c>
      <c r="B1946">
        <v>16301</v>
      </c>
      <c r="C1946" t="s">
        <v>789</v>
      </c>
      <c r="D1946" t="s">
        <v>2072</v>
      </c>
      <c r="E1946">
        <v>1</v>
      </c>
      <c r="F1946" t="s">
        <v>13850</v>
      </c>
      <c r="G1946">
        <v>1</v>
      </c>
      <c r="H1946" t="s">
        <v>8278</v>
      </c>
      <c r="I1946">
        <v>1</v>
      </c>
      <c r="J1946" t="s">
        <v>13799</v>
      </c>
      <c r="K1946" t="s">
        <v>13852</v>
      </c>
      <c r="L1946">
        <v>270107</v>
      </c>
      <c r="M1946" t="s">
        <v>13588</v>
      </c>
      <c r="N1946">
        <v>270107006</v>
      </c>
      <c r="O1946" t="s">
        <v>13613</v>
      </c>
      <c r="P1946">
        <v>0</v>
      </c>
      <c r="Q1946">
        <v>0</v>
      </c>
      <c r="R1946">
        <v>2316.5832887909187</v>
      </c>
    </row>
    <row r="1947" spans="1:18" x14ac:dyDescent="0.25">
      <c r="A1947">
        <v>16</v>
      </c>
      <c r="B1947">
        <v>16301</v>
      </c>
      <c r="C1947" t="s">
        <v>789</v>
      </c>
      <c r="D1947" t="s">
        <v>2072</v>
      </c>
      <c r="E1947">
        <v>1</v>
      </c>
      <c r="F1947" t="s">
        <v>13850</v>
      </c>
      <c r="G1947">
        <v>2</v>
      </c>
      <c r="H1947" t="s">
        <v>13768</v>
      </c>
      <c r="I1947">
        <v>1</v>
      </c>
      <c r="J1947" t="s">
        <v>13799</v>
      </c>
      <c r="K1947" t="s">
        <v>13853</v>
      </c>
      <c r="L1947">
        <v>270107</v>
      </c>
      <c r="M1947" t="s">
        <v>13588</v>
      </c>
      <c r="N1947">
        <v>270107006</v>
      </c>
      <c r="O1947" t="s">
        <v>13613</v>
      </c>
      <c r="P1947">
        <v>0</v>
      </c>
      <c r="Q1947">
        <v>0</v>
      </c>
      <c r="R1947">
        <v>30140.701470175336</v>
      </c>
    </row>
    <row r="1948" spans="1:18" x14ac:dyDescent="0.25">
      <c r="A1948">
        <v>16</v>
      </c>
      <c r="B1948">
        <v>16301</v>
      </c>
      <c r="C1948" t="s">
        <v>789</v>
      </c>
      <c r="D1948" t="s">
        <v>2072</v>
      </c>
      <c r="E1948">
        <v>1</v>
      </c>
      <c r="F1948" t="s">
        <v>13850</v>
      </c>
      <c r="G1948">
        <v>2</v>
      </c>
      <c r="H1948" t="s">
        <v>13768</v>
      </c>
      <c r="I1948">
        <v>1</v>
      </c>
      <c r="J1948" t="s">
        <v>13799</v>
      </c>
      <c r="K1948" t="s">
        <v>13857</v>
      </c>
      <c r="L1948">
        <v>270107</v>
      </c>
      <c r="M1948" t="s">
        <v>13588</v>
      </c>
      <c r="N1948">
        <v>270107006</v>
      </c>
      <c r="O1948" t="s">
        <v>13613</v>
      </c>
      <c r="P1948">
        <v>0</v>
      </c>
      <c r="Q1948">
        <v>0</v>
      </c>
      <c r="R1948">
        <v>7863.0668275329808</v>
      </c>
    </row>
    <row r="1949" spans="1:18" x14ac:dyDescent="0.25">
      <c r="A1949">
        <v>16</v>
      </c>
      <c r="B1949">
        <v>16301</v>
      </c>
      <c r="C1949" t="s">
        <v>789</v>
      </c>
      <c r="D1949" t="s">
        <v>2072</v>
      </c>
      <c r="E1949">
        <v>2</v>
      </c>
      <c r="F1949" t="s">
        <v>13854</v>
      </c>
      <c r="G1949">
        <v>1</v>
      </c>
      <c r="H1949" t="s">
        <v>8278</v>
      </c>
      <c r="I1949">
        <v>1</v>
      </c>
      <c r="J1949" t="s">
        <v>13799</v>
      </c>
      <c r="K1949" t="s">
        <v>13851</v>
      </c>
      <c r="L1949">
        <v>270107</v>
      </c>
      <c r="M1949" t="s">
        <v>13588</v>
      </c>
      <c r="N1949">
        <v>270107006</v>
      </c>
      <c r="O1949" t="s">
        <v>13613</v>
      </c>
      <c r="P1949">
        <v>0</v>
      </c>
      <c r="Q1949">
        <v>0</v>
      </c>
      <c r="R1949">
        <v>36476.887825454534</v>
      </c>
    </row>
    <row r="1950" spans="1:18" x14ac:dyDescent="0.25">
      <c r="A1950">
        <v>16</v>
      </c>
      <c r="B1950">
        <v>16301</v>
      </c>
      <c r="C1950" t="s">
        <v>789</v>
      </c>
      <c r="D1950" t="s">
        <v>2072</v>
      </c>
      <c r="E1950">
        <v>2</v>
      </c>
      <c r="F1950" t="s">
        <v>13854</v>
      </c>
      <c r="G1950">
        <v>1</v>
      </c>
      <c r="H1950" t="s">
        <v>8278</v>
      </c>
      <c r="I1950">
        <v>1</v>
      </c>
      <c r="J1950" t="s">
        <v>13799</v>
      </c>
      <c r="K1950" t="s">
        <v>13852</v>
      </c>
      <c r="L1950">
        <v>270107</v>
      </c>
      <c r="M1950" t="s">
        <v>13588</v>
      </c>
      <c r="N1950">
        <v>270107006</v>
      </c>
      <c r="O1950" t="s">
        <v>13613</v>
      </c>
      <c r="P1950">
        <v>0</v>
      </c>
      <c r="Q1950">
        <v>0</v>
      </c>
      <c r="R1950">
        <v>1526.8804722537614</v>
      </c>
    </row>
    <row r="1951" spans="1:18" x14ac:dyDescent="0.25">
      <c r="A1951">
        <v>16</v>
      </c>
      <c r="B1951">
        <v>16301</v>
      </c>
      <c r="C1951" t="s">
        <v>789</v>
      </c>
      <c r="D1951" t="s">
        <v>2072</v>
      </c>
      <c r="E1951">
        <v>3</v>
      </c>
      <c r="F1951" t="s">
        <v>13855</v>
      </c>
      <c r="G1951">
        <v>1</v>
      </c>
      <c r="H1951" t="s">
        <v>8278</v>
      </c>
      <c r="I1951">
        <v>1</v>
      </c>
      <c r="J1951" t="s">
        <v>13799</v>
      </c>
      <c r="K1951" t="s">
        <v>13851</v>
      </c>
      <c r="L1951">
        <v>270107</v>
      </c>
      <c r="M1951" t="s">
        <v>13588</v>
      </c>
      <c r="N1951">
        <v>270107006</v>
      </c>
      <c r="O1951" t="s">
        <v>13613</v>
      </c>
      <c r="P1951">
        <v>0</v>
      </c>
      <c r="Q1951">
        <v>0</v>
      </c>
      <c r="R1951">
        <v>35687.185008917382</v>
      </c>
    </row>
    <row r="1952" spans="1:18" x14ac:dyDescent="0.25">
      <c r="A1952">
        <v>16</v>
      </c>
      <c r="B1952">
        <v>16301</v>
      </c>
      <c r="C1952" t="s">
        <v>789</v>
      </c>
      <c r="D1952" t="s">
        <v>2072</v>
      </c>
      <c r="E1952">
        <v>3</v>
      </c>
      <c r="F1952" t="s">
        <v>13855</v>
      </c>
      <c r="G1952">
        <v>1</v>
      </c>
      <c r="H1952" t="s">
        <v>8278</v>
      </c>
      <c r="I1952">
        <v>1</v>
      </c>
      <c r="J1952" t="s">
        <v>13799</v>
      </c>
      <c r="K1952" t="s">
        <v>13852</v>
      </c>
      <c r="L1952">
        <v>270107</v>
      </c>
      <c r="M1952" t="s">
        <v>13588</v>
      </c>
      <c r="N1952">
        <v>270107006</v>
      </c>
      <c r="O1952" t="s">
        <v>13613</v>
      </c>
      <c r="P1952">
        <v>0</v>
      </c>
      <c r="Q1952">
        <v>0</v>
      </c>
      <c r="R1952">
        <v>2316.5832887909187</v>
      </c>
    </row>
    <row r="1953" spans="1:18" x14ac:dyDescent="0.25">
      <c r="A1953">
        <v>16</v>
      </c>
      <c r="B1953">
        <v>16301</v>
      </c>
      <c r="C1953" t="s">
        <v>789</v>
      </c>
      <c r="D1953" t="s">
        <v>2072</v>
      </c>
      <c r="E1953">
        <v>5</v>
      </c>
      <c r="F1953" t="s">
        <v>13856</v>
      </c>
      <c r="G1953">
        <v>2</v>
      </c>
      <c r="H1953" t="s">
        <v>13768</v>
      </c>
      <c r="I1953">
        <v>3</v>
      </c>
      <c r="J1953" t="s">
        <v>13804</v>
      </c>
      <c r="K1953" t="s">
        <v>13853</v>
      </c>
      <c r="L1953">
        <v>270107</v>
      </c>
      <c r="M1953" t="s">
        <v>13588</v>
      </c>
      <c r="N1953">
        <v>270107005</v>
      </c>
      <c r="O1953" t="s">
        <v>13608</v>
      </c>
      <c r="P1953">
        <v>0</v>
      </c>
      <c r="Q1953">
        <v>0</v>
      </c>
      <c r="R1953">
        <v>33053.495448309324</v>
      </c>
    </row>
    <row r="1954" spans="1:18" x14ac:dyDescent="0.25">
      <c r="A1954">
        <v>16</v>
      </c>
      <c r="B1954">
        <v>16301</v>
      </c>
      <c r="C1954" t="s">
        <v>789</v>
      </c>
      <c r="D1954" t="s">
        <v>2072</v>
      </c>
      <c r="E1954">
        <v>5</v>
      </c>
      <c r="F1954" t="s">
        <v>13856</v>
      </c>
      <c r="G1954">
        <v>2</v>
      </c>
      <c r="H1954" t="s">
        <v>13768</v>
      </c>
      <c r="I1954">
        <v>3</v>
      </c>
      <c r="J1954" t="s">
        <v>13804</v>
      </c>
      <c r="K1954" t="s">
        <v>13857</v>
      </c>
      <c r="L1954">
        <v>270107</v>
      </c>
      <c r="M1954" t="s">
        <v>13588</v>
      </c>
      <c r="N1954">
        <v>270107005</v>
      </c>
      <c r="O1954" t="s">
        <v>13608</v>
      </c>
      <c r="P1954">
        <v>0</v>
      </c>
      <c r="Q1954">
        <v>0</v>
      </c>
      <c r="R1954">
        <v>4950.2728493989816</v>
      </c>
    </row>
    <row r="1955" spans="1:18" x14ac:dyDescent="0.25">
      <c r="A1955">
        <v>16</v>
      </c>
      <c r="B1955">
        <v>16302</v>
      </c>
      <c r="C1955" t="s">
        <v>789</v>
      </c>
      <c r="D1955" t="s">
        <v>2075</v>
      </c>
      <c r="E1955">
        <v>1</v>
      </c>
      <c r="F1955" t="s">
        <v>13850</v>
      </c>
      <c r="G1955">
        <v>1</v>
      </c>
      <c r="H1955" t="s">
        <v>8278</v>
      </c>
      <c r="I1955">
        <v>1</v>
      </c>
      <c r="J1955" t="s">
        <v>13799</v>
      </c>
      <c r="K1955" t="s">
        <v>13851</v>
      </c>
      <c r="L1955">
        <v>270107</v>
      </c>
      <c r="M1955" t="s">
        <v>13588</v>
      </c>
      <c r="N1955">
        <v>270107006</v>
      </c>
      <c r="O1955" t="s">
        <v>13613</v>
      </c>
      <c r="P1955">
        <v>0</v>
      </c>
      <c r="Q1955">
        <v>0</v>
      </c>
      <c r="R1955">
        <v>36952.219476206781</v>
      </c>
    </row>
    <row r="1956" spans="1:18" x14ac:dyDescent="0.25">
      <c r="A1956">
        <v>16</v>
      </c>
      <c r="B1956">
        <v>16302</v>
      </c>
      <c r="C1956" t="s">
        <v>789</v>
      </c>
      <c r="D1956" t="s">
        <v>2075</v>
      </c>
      <c r="E1956">
        <v>1</v>
      </c>
      <c r="F1956" t="s">
        <v>13850</v>
      </c>
      <c r="G1956">
        <v>2</v>
      </c>
      <c r="H1956" t="s">
        <v>13768</v>
      </c>
      <c r="I1956">
        <v>1</v>
      </c>
      <c r="J1956" t="s">
        <v>13799</v>
      </c>
      <c r="K1956" t="s">
        <v>13853</v>
      </c>
      <c r="L1956">
        <v>270107</v>
      </c>
      <c r="M1956" t="s">
        <v>13588</v>
      </c>
      <c r="N1956">
        <v>270107006</v>
      </c>
      <c r="O1956" t="s">
        <v>13613</v>
      </c>
      <c r="P1956">
        <v>0</v>
      </c>
      <c r="Q1956">
        <v>0</v>
      </c>
      <c r="R1956">
        <v>36952.219476206781</v>
      </c>
    </row>
    <row r="1957" spans="1:18" x14ac:dyDescent="0.25">
      <c r="A1957">
        <v>16</v>
      </c>
      <c r="B1957">
        <v>16302</v>
      </c>
      <c r="C1957" t="s">
        <v>789</v>
      </c>
      <c r="D1957" t="s">
        <v>2075</v>
      </c>
      <c r="E1957">
        <v>2</v>
      </c>
      <c r="F1957" t="s">
        <v>13854</v>
      </c>
      <c r="G1957">
        <v>1</v>
      </c>
      <c r="H1957" t="s">
        <v>8278</v>
      </c>
      <c r="I1957">
        <v>1</v>
      </c>
      <c r="J1957" t="s">
        <v>13799</v>
      </c>
      <c r="K1957" t="s">
        <v>13851</v>
      </c>
      <c r="L1957">
        <v>270107</v>
      </c>
      <c r="M1957" t="s">
        <v>13588</v>
      </c>
      <c r="N1957">
        <v>270107006</v>
      </c>
      <c r="O1957" t="s">
        <v>13613</v>
      </c>
      <c r="P1957">
        <v>0</v>
      </c>
      <c r="Q1957">
        <v>0</v>
      </c>
      <c r="R1957">
        <v>36952.219476206781</v>
      </c>
    </row>
    <row r="1958" spans="1:18" x14ac:dyDescent="0.25">
      <c r="A1958">
        <v>16</v>
      </c>
      <c r="B1958">
        <v>16302</v>
      </c>
      <c r="C1958" t="s">
        <v>789</v>
      </c>
      <c r="D1958" t="s">
        <v>2075</v>
      </c>
      <c r="E1958">
        <v>3</v>
      </c>
      <c r="F1958" t="s">
        <v>13855</v>
      </c>
      <c r="G1958">
        <v>1</v>
      </c>
      <c r="H1958" t="s">
        <v>8278</v>
      </c>
      <c r="I1958">
        <v>1</v>
      </c>
      <c r="J1958" t="s">
        <v>13799</v>
      </c>
      <c r="K1958" t="s">
        <v>13851</v>
      </c>
      <c r="L1958">
        <v>270107</v>
      </c>
      <c r="M1958" t="s">
        <v>13588</v>
      </c>
      <c r="N1958">
        <v>270107006</v>
      </c>
      <c r="O1958" t="s">
        <v>13613</v>
      </c>
      <c r="P1958">
        <v>0</v>
      </c>
      <c r="Q1958">
        <v>0</v>
      </c>
      <c r="R1958">
        <v>36952.219476206781</v>
      </c>
    </row>
    <row r="1959" spans="1:18" x14ac:dyDescent="0.25">
      <c r="A1959">
        <v>16</v>
      </c>
      <c r="B1959">
        <v>16302</v>
      </c>
      <c r="C1959" t="s">
        <v>789</v>
      </c>
      <c r="D1959" t="s">
        <v>2075</v>
      </c>
      <c r="E1959">
        <v>5</v>
      </c>
      <c r="F1959" t="s">
        <v>13856</v>
      </c>
      <c r="G1959">
        <v>2</v>
      </c>
      <c r="H1959" t="s">
        <v>13768</v>
      </c>
      <c r="I1959">
        <v>3</v>
      </c>
      <c r="J1959" t="s">
        <v>13804</v>
      </c>
      <c r="K1959" t="s">
        <v>13853</v>
      </c>
      <c r="L1959">
        <v>270107</v>
      </c>
      <c r="M1959" t="s">
        <v>13588</v>
      </c>
      <c r="N1959">
        <v>270107005</v>
      </c>
      <c r="O1959" t="s">
        <v>13608</v>
      </c>
      <c r="P1959">
        <v>0</v>
      </c>
      <c r="Q1959">
        <v>0</v>
      </c>
      <c r="R1959">
        <v>34661.201374050674</v>
      </c>
    </row>
    <row r="1960" spans="1:18" x14ac:dyDescent="0.25">
      <c r="A1960">
        <v>16</v>
      </c>
      <c r="B1960">
        <v>16305</v>
      </c>
      <c r="C1960" t="s">
        <v>789</v>
      </c>
      <c r="D1960" t="s">
        <v>2084</v>
      </c>
      <c r="E1960">
        <v>1</v>
      </c>
      <c r="F1960" t="s">
        <v>13850</v>
      </c>
      <c r="G1960">
        <v>1</v>
      </c>
      <c r="H1960" t="s">
        <v>8278</v>
      </c>
      <c r="I1960">
        <v>1</v>
      </c>
      <c r="J1960" t="s">
        <v>13799</v>
      </c>
      <c r="K1960" t="s">
        <v>13851</v>
      </c>
      <c r="L1960">
        <v>270107</v>
      </c>
      <c r="M1960" t="s">
        <v>13588</v>
      </c>
      <c r="N1960">
        <v>270107006</v>
      </c>
      <c r="O1960" t="s">
        <v>13613</v>
      </c>
      <c r="P1960">
        <v>0</v>
      </c>
      <c r="Q1960">
        <v>0</v>
      </c>
      <c r="R1960">
        <v>25203.142403220423</v>
      </c>
    </row>
    <row r="1961" spans="1:18" x14ac:dyDescent="0.25">
      <c r="A1961">
        <v>16</v>
      </c>
      <c r="B1961">
        <v>16305</v>
      </c>
      <c r="C1961" t="s">
        <v>789</v>
      </c>
      <c r="D1961" t="s">
        <v>2084</v>
      </c>
      <c r="E1961">
        <v>1</v>
      </c>
      <c r="F1961" t="s">
        <v>13850</v>
      </c>
      <c r="G1961">
        <v>2</v>
      </c>
      <c r="H1961" t="s">
        <v>13768</v>
      </c>
      <c r="I1961">
        <v>1</v>
      </c>
      <c r="J1961" t="s">
        <v>13799</v>
      </c>
      <c r="K1961" t="s">
        <v>13853</v>
      </c>
      <c r="L1961">
        <v>270107</v>
      </c>
      <c r="M1961" t="s">
        <v>13588</v>
      </c>
      <c r="N1961">
        <v>270107006</v>
      </c>
      <c r="O1961" t="s">
        <v>13613</v>
      </c>
      <c r="P1961">
        <v>0</v>
      </c>
      <c r="Q1961">
        <v>0</v>
      </c>
      <c r="R1961">
        <v>25203.142403220423</v>
      </c>
    </row>
    <row r="1962" spans="1:18" x14ac:dyDescent="0.25">
      <c r="A1962">
        <v>16</v>
      </c>
      <c r="B1962">
        <v>16305</v>
      </c>
      <c r="C1962" t="s">
        <v>789</v>
      </c>
      <c r="D1962" t="s">
        <v>2084</v>
      </c>
      <c r="E1962">
        <v>2</v>
      </c>
      <c r="F1962" t="s">
        <v>13854</v>
      </c>
      <c r="G1962">
        <v>1</v>
      </c>
      <c r="H1962" t="s">
        <v>8278</v>
      </c>
      <c r="I1962">
        <v>1</v>
      </c>
      <c r="J1962" t="s">
        <v>13799</v>
      </c>
      <c r="K1962" t="s">
        <v>13851</v>
      </c>
      <c r="L1962">
        <v>270107</v>
      </c>
      <c r="M1962" t="s">
        <v>13588</v>
      </c>
      <c r="N1962">
        <v>270107006</v>
      </c>
      <c r="O1962" t="s">
        <v>13613</v>
      </c>
      <c r="P1962">
        <v>0</v>
      </c>
      <c r="Q1962">
        <v>0</v>
      </c>
      <c r="R1962">
        <v>25203.142403220423</v>
      </c>
    </row>
    <row r="1963" spans="1:18" x14ac:dyDescent="0.25">
      <c r="A1963">
        <v>16</v>
      </c>
      <c r="B1963">
        <v>16305</v>
      </c>
      <c r="C1963" t="s">
        <v>789</v>
      </c>
      <c r="D1963" t="s">
        <v>2084</v>
      </c>
      <c r="E1963">
        <v>3</v>
      </c>
      <c r="F1963" t="s">
        <v>13855</v>
      </c>
      <c r="G1963">
        <v>1</v>
      </c>
      <c r="H1963" t="s">
        <v>8278</v>
      </c>
      <c r="I1963">
        <v>1</v>
      </c>
      <c r="J1963" t="s">
        <v>13799</v>
      </c>
      <c r="K1963" t="s">
        <v>13851</v>
      </c>
      <c r="L1963">
        <v>270107</v>
      </c>
      <c r="M1963" t="s">
        <v>13588</v>
      </c>
      <c r="N1963">
        <v>270107006</v>
      </c>
      <c r="O1963" t="s">
        <v>13613</v>
      </c>
      <c r="P1963">
        <v>0</v>
      </c>
      <c r="Q1963">
        <v>0</v>
      </c>
      <c r="R1963">
        <v>25203.142403220423</v>
      </c>
    </row>
    <row r="1964" spans="1:18" x14ac:dyDescent="0.25">
      <c r="A1964">
        <v>16</v>
      </c>
      <c r="B1964">
        <v>16305</v>
      </c>
      <c r="C1964" t="s">
        <v>789</v>
      </c>
      <c r="D1964" t="s">
        <v>2084</v>
      </c>
      <c r="E1964">
        <v>5</v>
      </c>
      <c r="F1964" t="s">
        <v>13856</v>
      </c>
      <c r="G1964">
        <v>2</v>
      </c>
      <c r="H1964" t="s">
        <v>13768</v>
      </c>
      <c r="I1964">
        <v>3</v>
      </c>
      <c r="J1964" t="s">
        <v>13804</v>
      </c>
      <c r="K1964" t="s">
        <v>13853</v>
      </c>
      <c r="L1964">
        <v>270107</v>
      </c>
      <c r="M1964" t="s">
        <v>13588</v>
      </c>
      <c r="N1964">
        <v>270107005</v>
      </c>
      <c r="O1964" t="s">
        <v>13608</v>
      </c>
      <c r="P1964">
        <v>0</v>
      </c>
      <c r="Q1964">
        <v>0</v>
      </c>
      <c r="R1964">
        <v>22409.0721486281</v>
      </c>
    </row>
    <row r="1965" spans="1:18" x14ac:dyDescent="0.25">
      <c r="A1965">
        <v>1</v>
      </c>
      <c r="B1965">
        <v>1101</v>
      </c>
      <c r="C1965" t="s">
        <v>795</v>
      </c>
      <c r="D1965" t="s">
        <v>1059</v>
      </c>
      <c r="E1965">
        <v>4</v>
      </c>
      <c r="F1965" t="s">
        <v>13858</v>
      </c>
      <c r="G1965">
        <v>1</v>
      </c>
      <c r="H1965" t="s">
        <v>8278</v>
      </c>
      <c r="I1965">
        <v>2</v>
      </c>
      <c r="J1965" t="s">
        <v>13806</v>
      </c>
      <c r="K1965" t="s">
        <v>13851</v>
      </c>
      <c r="L1965">
        <v>270107</v>
      </c>
      <c r="M1965" t="s">
        <v>13588</v>
      </c>
      <c r="N1965">
        <v>270107007</v>
      </c>
      <c r="O1965" t="s">
        <v>13618</v>
      </c>
      <c r="P1965">
        <v>70362.75930692855</v>
      </c>
      <c r="Q1965">
        <v>59955.69888945308</v>
      </c>
      <c r="R1965">
        <v>38218.34215646809</v>
      </c>
    </row>
    <row r="1966" spans="1:18" x14ac:dyDescent="0.25">
      <c r="A1966">
        <v>1</v>
      </c>
      <c r="B1966">
        <v>1101</v>
      </c>
      <c r="C1966" t="s">
        <v>795</v>
      </c>
      <c r="D1966" t="s">
        <v>1059</v>
      </c>
      <c r="E1966">
        <v>4</v>
      </c>
      <c r="F1966" t="s">
        <v>13858</v>
      </c>
      <c r="G1966">
        <v>1</v>
      </c>
      <c r="H1966" t="s">
        <v>8278</v>
      </c>
      <c r="I1966">
        <v>2</v>
      </c>
      <c r="J1966" t="s">
        <v>13806</v>
      </c>
      <c r="K1966" t="s">
        <v>13852</v>
      </c>
      <c r="L1966">
        <v>270107</v>
      </c>
      <c r="M1966" t="s">
        <v>13588</v>
      </c>
      <c r="N1966">
        <v>270107007</v>
      </c>
      <c r="O1966" t="s">
        <v>13618</v>
      </c>
      <c r="P1966">
        <v>6940.4486361374893</v>
      </c>
      <c r="Q1966">
        <v>9383.7179662090912</v>
      </c>
      <c r="R1966">
        <v>13635.244507815964</v>
      </c>
    </row>
    <row r="1967" spans="1:18" x14ac:dyDescent="0.25">
      <c r="A1967">
        <v>1</v>
      </c>
      <c r="B1967">
        <v>1101</v>
      </c>
      <c r="C1967" t="s">
        <v>795</v>
      </c>
      <c r="D1967" t="s">
        <v>1059</v>
      </c>
      <c r="E1967">
        <v>4</v>
      </c>
      <c r="F1967" t="s">
        <v>13858</v>
      </c>
      <c r="G1967">
        <v>2</v>
      </c>
      <c r="H1967" t="s">
        <v>13768</v>
      </c>
      <c r="I1967">
        <v>2</v>
      </c>
      <c r="J1967" t="s">
        <v>13806</v>
      </c>
      <c r="K1967" t="s">
        <v>13853</v>
      </c>
      <c r="L1967">
        <v>270107</v>
      </c>
      <c r="M1967" t="s">
        <v>13588</v>
      </c>
      <c r="N1967">
        <v>270107007</v>
      </c>
      <c r="O1967" t="s">
        <v>13618</v>
      </c>
      <c r="P1967">
        <v>67945.445499578185</v>
      </c>
      <c r="Q1967">
        <v>51633.006544185533</v>
      </c>
      <c r="R1967">
        <v>26744.423883925698</v>
      </c>
    </row>
    <row r="1968" spans="1:18" x14ac:dyDescent="0.25">
      <c r="A1968">
        <v>1</v>
      </c>
      <c r="B1968">
        <v>1101</v>
      </c>
      <c r="C1968" t="s">
        <v>795</v>
      </c>
      <c r="D1968" t="s">
        <v>1059</v>
      </c>
      <c r="E1968">
        <v>4</v>
      </c>
      <c r="F1968" t="s">
        <v>13858</v>
      </c>
      <c r="G1968">
        <v>2</v>
      </c>
      <c r="H1968" t="s">
        <v>13768</v>
      </c>
      <c r="I1968">
        <v>2</v>
      </c>
      <c r="J1968" t="s">
        <v>13806</v>
      </c>
      <c r="K1968" t="s">
        <v>13857</v>
      </c>
      <c r="L1968">
        <v>270107</v>
      </c>
      <c r="M1968" t="s">
        <v>13588</v>
      </c>
      <c r="N1968">
        <v>270107007</v>
      </c>
      <c r="O1968" t="s">
        <v>13618</v>
      </c>
      <c r="P1968">
        <v>9357.7624434878544</v>
      </c>
      <c r="Q1968">
        <v>17706.410311476637</v>
      </c>
      <c r="R1968">
        <v>25109.162780358372</v>
      </c>
    </row>
    <row r="1969" spans="1:18" x14ac:dyDescent="0.25">
      <c r="A1969">
        <v>1</v>
      </c>
      <c r="B1969">
        <v>1107</v>
      </c>
      <c r="C1969" t="s">
        <v>795</v>
      </c>
      <c r="D1969" t="s">
        <v>1064</v>
      </c>
      <c r="E1969">
        <v>4</v>
      </c>
      <c r="F1969" t="s">
        <v>13858</v>
      </c>
      <c r="G1969">
        <v>1</v>
      </c>
      <c r="H1969" t="s">
        <v>8278</v>
      </c>
      <c r="I1969">
        <v>2</v>
      </c>
      <c r="J1969" t="s">
        <v>13806</v>
      </c>
      <c r="K1969" t="s">
        <v>13851</v>
      </c>
      <c r="L1969">
        <v>270107</v>
      </c>
      <c r="M1969" t="s">
        <v>13588</v>
      </c>
      <c r="N1969">
        <v>270107007</v>
      </c>
      <c r="O1969" t="s">
        <v>13618</v>
      </c>
      <c r="P1969">
        <v>0</v>
      </c>
      <c r="Q1969">
        <v>40906.828813966145</v>
      </c>
      <c r="R1969">
        <v>48405.326407144144</v>
      </c>
    </row>
    <row r="1970" spans="1:18" x14ac:dyDescent="0.25">
      <c r="A1970">
        <v>1</v>
      </c>
      <c r="B1970">
        <v>1107</v>
      </c>
      <c r="C1970" t="s">
        <v>795</v>
      </c>
      <c r="D1970" t="s">
        <v>1064</v>
      </c>
      <c r="E1970">
        <v>4</v>
      </c>
      <c r="F1970" t="s">
        <v>13858</v>
      </c>
      <c r="G1970">
        <v>1</v>
      </c>
      <c r="H1970" t="s">
        <v>8278</v>
      </c>
      <c r="I1970">
        <v>2</v>
      </c>
      <c r="J1970" t="s">
        <v>13806</v>
      </c>
      <c r="K1970" t="s">
        <v>13852</v>
      </c>
      <c r="L1970">
        <v>270107</v>
      </c>
      <c r="M1970" t="s">
        <v>13588</v>
      </c>
      <c r="N1970">
        <v>270107007</v>
      </c>
      <c r="O1970" t="s">
        <v>13618</v>
      </c>
      <c r="P1970">
        <v>0</v>
      </c>
      <c r="Q1970">
        <v>13318.581333013153</v>
      </c>
      <c r="R1970">
        <v>16840.290087584708</v>
      </c>
    </row>
    <row r="1971" spans="1:18" x14ac:dyDescent="0.25">
      <c r="A1971">
        <v>1</v>
      </c>
      <c r="B1971">
        <v>1107</v>
      </c>
      <c r="C1971" t="s">
        <v>795</v>
      </c>
      <c r="D1971" t="s">
        <v>1064</v>
      </c>
      <c r="E1971">
        <v>4</v>
      </c>
      <c r="F1971" t="s">
        <v>13858</v>
      </c>
      <c r="G1971">
        <v>2</v>
      </c>
      <c r="H1971" t="s">
        <v>13768</v>
      </c>
      <c r="I1971">
        <v>2</v>
      </c>
      <c r="J1971" t="s">
        <v>13806</v>
      </c>
      <c r="K1971" t="s">
        <v>13853</v>
      </c>
      <c r="L1971">
        <v>270107</v>
      </c>
      <c r="M1971" t="s">
        <v>13588</v>
      </c>
      <c r="N1971">
        <v>270107007</v>
      </c>
      <c r="O1971" t="s">
        <v>13618</v>
      </c>
      <c r="P1971">
        <v>0</v>
      </c>
      <c r="Q1971">
        <v>33568.172094281326</v>
      </c>
      <c r="R1971">
        <v>35379.205583008988</v>
      </c>
    </row>
    <row r="1972" spans="1:18" x14ac:dyDescent="0.25">
      <c r="A1972">
        <v>1</v>
      </c>
      <c r="B1972">
        <v>1107</v>
      </c>
      <c r="C1972" t="s">
        <v>795</v>
      </c>
      <c r="D1972" t="s">
        <v>1064</v>
      </c>
      <c r="E1972">
        <v>4</v>
      </c>
      <c r="F1972" t="s">
        <v>13858</v>
      </c>
      <c r="G1972">
        <v>2</v>
      </c>
      <c r="H1972" t="s">
        <v>13768</v>
      </c>
      <c r="I1972">
        <v>2</v>
      </c>
      <c r="J1972" t="s">
        <v>13806</v>
      </c>
      <c r="K1972" t="s">
        <v>13857</v>
      </c>
      <c r="L1972">
        <v>270107</v>
      </c>
      <c r="M1972" t="s">
        <v>13588</v>
      </c>
      <c r="N1972">
        <v>270107007</v>
      </c>
      <c r="O1972" t="s">
        <v>13618</v>
      </c>
      <c r="P1972">
        <v>0</v>
      </c>
      <c r="Q1972">
        <v>20657.238052697994</v>
      </c>
      <c r="R1972">
        <v>29866.410911719853</v>
      </c>
    </row>
    <row r="1973" spans="1:18" x14ac:dyDescent="0.25">
      <c r="A1973">
        <v>1</v>
      </c>
      <c r="B1973">
        <v>1401</v>
      </c>
      <c r="C1973" t="s">
        <v>795</v>
      </c>
      <c r="D1973" t="s">
        <v>1067</v>
      </c>
      <c r="E1973">
        <v>4</v>
      </c>
      <c r="F1973" t="s">
        <v>13858</v>
      </c>
      <c r="G1973">
        <v>1</v>
      </c>
      <c r="H1973" t="s">
        <v>8278</v>
      </c>
      <c r="I1973">
        <v>2</v>
      </c>
      <c r="J1973" t="s">
        <v>13806</v>
      </c>
      <c r="K1973" t="s">
        <v>13851</v>
      </c>
      <c r="L1973">
        <v>270107</v>
      </c>
      <c r="M1973" t="s">
        <v>13588</v>
      </c>
      <c r="N1973">
        <v>270107007</v>
      </c>
      <c r="O1973" t="s">
        <v>13618</v>
      </c>
      <c r="P1973">
        <v>0</v>
      </c>
      <c r="Q1973">
        <v>65307.902151446579</v>
      </c>
      <c r="R1973">
        <v>73195.071621616458</v>
      </c>
    </row>
    <row r="1974" spans="1:18" x14ac:dyDescent="0.25">
      <c r="A1974">
        <v>1</v>
      </c>
      <c r="B1974">
        <v>1401</v>
      </c>
      <c r="C1974" t="s">
        <v>795</v>
      </c>
      <c r="D1974" t="s">
        <v>1067</v>
      </c>
      <c r="E1974">
        <v>4</v>
      </c>
      <c r="F1974" t="s">
        <v>13858</v>
      </c>
      <c r="G1974">
        <v>1</v>
      </c>
      <c r="H1974" t="s">
        <v>8278</v>
      </c>
      <c r="I1974">
        <v>2</v>
      </c>
      <c r="J1974" t="s">
        <v>13806</v>
      </c>
      <c r="K1974" t="s">
        <v>13852</v>
      </c>
      <c r="L1974">
        <v>270107</v>
      </c>
      <c r="M1974" t="s">
        <v>13588</v>
      </c>
      <c r="N1974">
        <v>270107007</v>
      </c>
      <c r="O1974" t="s">
        <v>13618</v>
      </c>
      <c r="P1974">
        <v>0</v>
      </c>
      <c r="Q1974">
        <v>25678.453732461778</v>
      </c>
      <c r="R1974">
        <v>32029.300384051949</v>
      </c>
    </row>
    <row r="1975" spans="1:18" x14ac:dyDescent="0.25">
      <c r="A1975">
        <v>1</v>
      </c>
      <c r="B1975">
        <v>1401</v>
      </c>
      <c r="C1975" t="s">
        <v>795</v>
      </c>
      <c r="D1975" t="s">
        <v>1067</v>
      </c>
      <c r="E1975">
        <v>4</v>
      </c>
      <c r="F1975" t="s">
        <v>13858</v>
      </c>
      <c r="G1975">
        <v>2</v>
      </c>
      <c r="H1975" t="s">
        <v>13768</v>
      </c>
      <c r="I1975">
        <v>2</v>
      </c>
      <c r="J1975" t="s">
        <v>13806</v>
      </c>
      <c r="K1975" t="s">
        <v>13853</v>
      </c>
      <c r="L1975">
        <v>270107</v>
      </c>
      <c r="M1975" t="s">
        <v>13588</v>
      </c>
      <c r="N1975">
        <v>270107007</v>
      </c>
      <c r="O1975" t="s">
        <v>13618</v>
      </c>
      <c r="P1975">
        <v>0</v>
      </c>
      <c r="Q1975">
        <v>56787.172975525216</v>
      </c>
      <c r="R1975">
        <v>51470.072758844093</v>
      </c>
    </row>
    <row r="1976" spans="1:18" x14ac:dyDescent="0.25">
      <c r="A1976">
        <v>1</v>
      </c>
      <c r="B1976">
        <v>1401</v>
      </c>
      <c r="C1976" t="s">
        <v>795</v>
      </c>
      <c r="D1976" t="s">
        <v>1067</v>
      </c>
      <c r="E1976">
        <v>4</v>
      </c>
      <c r="F1976" t="s">
        <v>13858</v>
      </c>
      <c r="G1976">
        <v>2</v>
      </c>
      <c r="H1976" t="s">
        <v>13768</v>
      </c>
      <c r="I1976">
        <v>2</v>
      </c>
      <c r="J1976" t="s">
        <v>13806</v>
      </c>
      <c r="K1976" t="s">
        <v>13857</v>
      </c>
      <c r="L1976">
        <v>270107</v>
      </c>
      <c r="M1976" t="s">
        <v>13588</v>
      </c>
      <c r="N1976">
        <v>270107007</v>
      </c>
      <c r="O1976" t="s">
        <v>13618</v>
      </c>
      <c r="P1976">
        <v>0</v>
      </c>
      <c r="Q1976">
        <v>34199.182908383125</v>
      </c>
      <c r="R1976">
        <v>53754.299246824325</v>
      </c>
    </row>
    <row r="1977" spans="1:18" x14ac:dyDescent="0.25">
      <c r="A1977">
        <v>1</v>
      </c>
      <c r="B1977">
        <v>1405</v>
      </c>
      <c r="C1977" t="s">
        <v>795</v>
      </c>
      <c r="D1977" t="s">
        <v>1079</v>
      </c>
      <c r="E1977">
        <v>4</v>
      </c>
      <c r="F1977" t="s">
        <v>13858</v>
      </c>
      <c r="G1977">
        <v>1</v>
      </c>
      <c r="H1977" t="s">
        <v>8278</v>
      </c>
      <c r="I1977">
        <v>2</v>
      </c>
      <c r="J1977" t="s">
        <v>13806</v>
      </c>
      <c r="K1977" t="s">
        <v>13851</v>
      </c>
      <c r="L1977">
        <v>270107</v>
      </c>
      <c r="M1977" t="s">
        <v>13588</v>
      </c>
      <c r="N1977">
        <v>270107007</v>
      </c>
      <c r="O1977" t="s">
        <v>13618</v>
      </c>
      <c r="P1977">
        <v>0</v>
      </c>
      <c r="Q1977">
        <v>104145.144372336</v>
      </c>
      <c r="R1977">
        <v>0</v>
      </c>
    </row>
    <row r="1978" spans="1:18" x14ac:dyDescent="0.25">
      <c r="A1978">
        <v>1</v>
      </c>
      <c r="B1978">
        <v>1405</v>
      </c>
      <c r="C1978" t="s">
        <v>795</v>
      </c>
      <c r="D1978" t="s">
        <v>1079</v>
      </c>
      <c r="E1978">
        <v>4</v>
      </c>
      <c r="F1978" t="s">
        <v>13858</v>
      </c>
      <c r="G1978">
        <v>1</v>
      </c>
      <c r="H1978" t="s">
        <v>8278</v>
      </c>
      <c r="I1978">
        <v>2</v>
      </c>
      <c r="J1978" t="s">
        <v>13806</v>
      </c>
      <c r="K1978" t="s">
        <v>13852</v>
      </c>
      <c r="L1978">
        <v>270107</v>
      </c>
      <c r="M1978" t="s">
        <v>13588</v>
      </c>
      <c r="N1978">
        <v>270107007</v>
      </c>
      <c r="O1978" t="s">
        <v>13618</v>
      </c>
      <c r="P1978">
        <v>0</v>
      </c>
      <c r="Q1978">
        <v>24075.436151055332</v>
      </c>
      <c r="R1978">
        <v>0</v>
      </c>
    </row>
    <row r="1979" spans="1:18" x14ac:dyDescent="0.25">
      <c r="A1979">
        <v>1</v>
      </c>
      <c r="B1979">
        <v>1405</v>
      </c>
      <c r="C1979" t="s">
        <v>795</v>
      </c>
      <c r="D1979" t="s">
        <v>1079</v>
      </c>
      <c r="E1979">
        <v>4</v>
      </c>
      <c r="F1979" t="s">
        <v>13858</v>
      </c>
      <c r="G1979">
        <v>2</v>
      </c>
      <c r="H1979" t="s">
        <v>13768</v>
      </c>
      <c r="I1979">
        <v>2</v>
      </c>
      <c r="J1979" t="s">
        <v>13806</v>
      </c>
      <c r="K1979" t="s">
        <v>13853</v>
      </c>
      <c r="L1979">
        <v>270107</v>
      </c>
      <c r="M1979" t="s">
        <v>13588</v>
      </c>
      <c r="N1979">
        <v>270107007</v>
      </c>
      <c r="O1979" t="s">
        <v>13618</v>
      </c>
      <c r="P1979">
        <v>0</v>
      </c>
      <c r="Q1979">
        <v>80735.787123203103</v>
      </c>
      <c r="R1979">
        <v>0</v>
      </c>
    </row>
    <row r="1980" spans="1:18" x14ac:dyDescent="0.25">
      <c r="A1980">
        <v>1</v>
      </c>
      <c r="B1980">
        <v>1405</v>
      </c>
      <c r="C1980" t="s">
        <v>795</v>
      </c>
      <c r="D1980" t="s">
        <v>1079</v>
      </c>
      <c r="E1980">
        <v>4</v>
      </c>
      <c r="F1980" t="s">
        <v>13858</v>
      </c>
      <c r="G1980">
        <v>2</v>
      </c>
      <c r="H1980" t="s">
        <v>13768</v>
      </c>
      <c r="I1980">
        <v>2</v>
      </c>
      <c r="J1980" t="s">
        <v>13806</v>
      </c>
      <c r="K1980" t="s">
        <v>13857</v>
      </c>
      <c r="L1980">
        <v>270107</v>
      </c>
      <c r="M1980" t="s">
        <v>13588</v>
      </c>
      <c r="N1980">
        <v>270107007</v>
      </c>
      <c r="O1980" t="s">
        <v>13618</v>
      </c>
      <c r="P1980">
        <v>0</v>
      </c>
      <c r="Q1980">
        <v>47484.793400188195</v>
      </c>
      <c r="R1980">
        <v>0</v>
      </c>
    </row>
    <row r="1981" spans="1:18" x14ac:dyDescent="0.25">
      <c r="A1981">
        <v>2</v>
      </c>
      <c r="B1981">
        <v>2101</v>
      </c>
      <c r="C1981" t="s">
        <v>756</v>
      </c>
      <c r="D1981" t="s">
        <v>756</v>
      </c>
      <c r="E1981">
        <v>4</v>
      </c>
      <c r="F1981" t="s">
        <v>13858</v>
      </c>
      <c r="G1981">
        <v>1</v>
      </c>
      <c r="H1981" t="s">
        <v>8278</v>
      </c>
      <c r="I1981">
        <v>2</v>
      </c>
      <c r="J1981" t="s">
        <v>13806</v>
      </c>
      <c r="K1981" t="s">
        <v>13851</v>
      </c>
      <c r="L1981">
        <v>270107</v>
      </c>
      <c r="M1981" t="s">
        <v>13588</v>
      </c>
      <c r="N1981">
        <v>270107007</v>
      </c>
      <c r="O1981" t="s">
        <v>13618</v>
      </c>
      <c r="P1981">
        <v>46838.32777540588</v>
      </c>
      <c r="Q1981">
        <v>58534.343860748435</v>
      </c>
      <c r="R1981">
        <v>42728.043948596642</v>
      </c>
    </row>
    <row r="1982" spans="1:18" x14ac:dyDescent="0.25">
      <c r="A1982">
        <v>2</v>
      </c>
      <c r="B1982">
        <v>2101</v>
      </c>
      <c r="C1982" t="s">
        <v>756</v>
      </c>
      <c r="D1982" t="s">
        <v>756</v>
      </c>
      <c r="E1982">
        <v>4</v>
      </c>
      <c r="F1982" t="s">
        <v>13858</v>
      </c>
      <c r="G1982">
        <v>1</v>
      </c>
      <c r="H1982" t="s">
        <v>8278</v>
      </c>
      <c r="I1982">
        <v>2</v>
      </c>
      <c r="J1982" t="s">
        <v>13806</v>
      </c>
      <c r="K1982" t="s">
        <v>13852</v>
      </c>
      <c r="L1982">
        <v>270107</v>
      </c>
      <c r="M1982" t="s">
        <v>13588</v>
      </c>
      <c r="N1982">
        <v>270107007</v>
      </c>
      <c r="O1982" t="s">
        <v>13618</v>
      </c>
      <c r="P1982">
        <v>8398.6245571928048</v>
      </c>
      <c r="Q1982">
        <v>15907.592429356762</v>
      </c>
      <c r="R1982">
        <v>15950.231675450397</v>
      </c>
    </row>
    <row r="1983" spans="1:18" x14ac:dyDescent="0.25">
      <c r="A1983">
        <v>2</v>
      </c>
      <c r="B1983">
        <v>2101</v>
      </c>
      <c r="C1983" t="s">
        <v>756</v>
      </c>
      <c r="D1983" t="s">
        <v>756</v>
      </c>
      <c r="E1983">
        <v>4</v>
      </c>
      <c r="F1983" t="s">
        <v>13858</v>
      </c>
      <c r="G1983">
        <v>2</v>
      </c>
      <c r="H1983" t="s">
        <v>13768</v>
      </c>
      <c r="I1983">
        <v>2</v>
      </c>
      <c r="J1983" t="s">
        <v>13806</v>
      </c>
      <c r="K1983" t="s">
        <v>13853</v>
      </c>
      <c r="L1983">
        <v>270107</v>
      </c>
      <c r="M1983" t="s">
        <v>13588</v>
      </c>
      <c r="N1983">
        <v>270107007</v>
      </c>
      <c r="O1983" t="s">
        <v>13618</v>
      </c>
      <c r="P1983">
        <v>43204.135559581366</v>
      </c>
      <c r="Q1983">
        <v>41249.445727998485</v>
      </c>
      <c r="R1983">
        <v>35966.153794182588</v>
      </c>
    </row>
    <row r="1984" spans="1:18" x14ac:dyDescent="0.25">
      <c r="A1984">
        <v>2</v>
      </c>
      <c r="B1984">
        <v>2101</v>
      </c>
      <c r="C1984" t="s">
        <v>756</v>
      </c>
      <c r="D1984" t="s">
        <v>756</v>
      </c>
      <c r="E1984">
        <v>4</v>
      </c>
      <c r="F1984" t="s">
        <v>13858</v>
      </c>
      <c r="G1984">
        <v>2</v>
      </c>
      <c r="H1984" t="s">
        <v>13768</v>
      </c>
      <c r="I1984">
        <v>2</v>
      </c>
      <c r="J1984" t="s">
        <v>13806</v>
      </c>
      <c r="K1984" t="s">
        <v>13857</v>
      </c>
      <c r="L1984">
        <v>270107</v>
      </c>
      <c r="M1984" t="s">
        <v>13588</v>
      </c>
      <c r="N1984">
        <v>270107007</v>
      </c>
      <c r="O1984" t="s">
        <v>13618</v>
      </c>
      <c r="P1984">
        <v>12032.816773017319</v>
      </c>
      <c r="Q1984">
        <v>33192.490562106555</v>
      </c>
      <c r="R1984">
        <v>22712.121829864467</v>
      </c>
    </row>
    <row r="1985" spans="1:18" x14ac:dyDescent="0.25">
      <c r="A1985">
        <v>2</v>
      </c>
      <c r="B1985">
        <v>2104</v>
      </c>
      <c r="C1985" t="s">
        <v>756</v>
      </c>
      <c r="D1985" t="s">
        <v>1090</v>
      </c>
      <c r="E1985">
        <v>4</v>
      </c>
      <c r="F1985" t="s">
        <v>13858</v>
      </c>
      <c r="G1985">
        <v>1</v>
      </c>
      <c r="H1985" t="s">
        <v>8278</v>
      </c>
      <c r="I1985">
        <v>2</v>
      </c>
      <c r="J1985" t="s">
        <v>13806</v>
      </c>
      <c r="K1985" t="s">
        <v>13851</v>
      </c>
      <c r="L1985">
        <v>270107</v>
      </c>
      <c r="M1985" t="s">
        <v>13588</v>
      </c>
      <c r="N1985">
        <v>270107007</v>
      </c>
      <c r="O1985" t="s">
        <v>13618</v>
      </c>
      <c r="P1985">
        <v>0</v>
      </c>
      <c r="Q1985">
        <v>108514.90993372716</v>
      </c>
      <c r="R1985">
        <v>0</v>
      </c>
    </row>
    <row r="1986" spans="1:18" x14ac:dyDescent="0.25">
      <c r="A1986">
        <v>2</v>
      </c>
      <c r="B1986">
        <v>2104</v>
      </c>
      <c r="C1986" t="s">
        <v>756</v>
      </c>
      <c r="D1986" t="s">
        <v>1090</v>
      </c>
      <c r="E1986">
        <v>4</v>
      </c>
      <c r="F1986" t="s">
        <v>13858</v>
      </c>
      <c r="G1986">
        <v>1</v>
      </c>
      <c r="H1986" t="s">
        <v>8278</v>
      </c>
      <c r="I1986">
        <v>2</v>
      </c>
      <c r="J1986" t="s">
        <v>13806</v>
      </c>
      <c r="K1986" t="s">
        <v>13852</v>
      </c>
      <c r="L1986">
        <v>270107</v>
      </c>
      <c r="M1986" t="s">
        <v>13588</v>
      </c>
      <c r="N1986">
        <v>270107007</v>
      </c>
      <c r="O1986" t="s">
        <v>13618</v>
      </c>
      <c r="P1986">
        <v>0</v>
      </c>
      <c r="Q1986">
        <v>31278.78688034369</v>
      </c>
      <c r="R1986">
        <v>0</v>
      </c>
    </row>
    <row r="1987" spans="1:18" x14ac:dyDescent="0.25">
      <c r="A1987">
        <v>2</v>
      </c>
      <c r="B1987">
        <v>2104</v>
      </c>
      <c r="C1987" t="s">
        <v>756</v>
      </c>
      <c r="D1987" t="s">
        <v>1090</v>
      </c>
      <c r="E1987">
        <v>4</v>
      </c>
      <c r="F1987" t="s">
        <v>13858</v>
      </c>
      <c r="G1987">
        <v>2</v>
      </c>
      <c r="H1987" t="s">
        <v>13768</v>
      </c>
      <c r="I1987">
        <v>2</v>
      </c>
      <c r="J1987" t="s">
        <v>13806</v>
      </c>
      <c r="K1987" t="s">
        <v>13853</v>
      </c>
      <c r="L1987">
        <v>270107</v>
      </c>
      <c r="M1987" t="s">
        <v>13588</v>
      </c>
      <c r="N1987">
        <v>270107007</v>
      </c>
      <c r="O1987" t="s">
        <v>13618</v>
      </c>
      <c r="P1987">
        <v>0</v>
      </c>
      <c r="Q1987">
        <v>63230.531999070365</v>
      </c>
      <c r="R1987">
        <v>0</v>
      </c>
    </row>
    <row r="1988" spans="1:18" x14ac:dyDescent="0.25">
      <c r="A1988">
        <v>2</v>
      </c>
      <c r="B1988">
        <v>2104</v>
      </c>
      <c r="C1988" t="s">
        <v>756</v>
      </c>
      <c r="D1988" t="s">
        <v>1090</v>
      </c>
      <c r="E1988">
        <v>4</v>
      </c>
      <c r="F1988" t="s">
        <v>13858</v>
      </c>
      <c r="G1988">
        <v>2</v>
      </c>
      <c r="H1988" t="s">
        <v>13768</v>
      </c>
      <c r="I1988">
        <v>2</v>
      </c>
      <c r="J1988" t="s">
        <v>13806</v>
      </c>
      <c r="K1988" t="s">
        <v>13857</v>
      </c>
      <c r="L1988">
        <v>270107</v>
      </c>
      <c r="M1988" t="s">
        <v>13588</v>
      </c>
      <c r="N1988">
        <v>270107007</v>
      </c>
      <c r="O1988" t="s">
        <v>13618</v>
      </c>
      <c r="P1988">
        <v>0</v>
      </c>
      <c r="Q1988">
        <v>76563.164815000491</v>
      </c>
      <c r="R1988">
        <v>0</v>
      </c>
    </row>
    <row r="1989" spans="1:18" x14ac:dyDescent="0.25">
      <c r="A1989">
        <v>2</v>
      </c>
      <c r="B1989">
        <v>2201</v>
      </c>
      <c r="C1989" t="s">
        <v>756</v>
      </c>
      <c r="D1989" t="s">
        <v>1093</v>
      </c>
      <c r="E1989">
        <v>4</v>
      </c>
      <c r="F1989" t="s">
        <v>13858</v>
      </c>
      <c r="G1989">
        <v>1</v>
      </c>
      <c r="H1989" t="s">
        <v>8278</v>
      </c>
      <c r="I1989">
        <v>2</v>
      </c>
      <c r="J1989" t="s">
        <v>13806</v>
      </c>
      <c r="K1989" t="s">
        <v>13851</v>
      </c>
      <c r="L1989">
        <v>270107</v>
      </c>
      <c r="M1989" t="s">
        <v>13588</v>
      </c>
      <c r="N1989">
        <v>270107007</v>
      </c>
      <c r="O1989" t="s">
        <v>13618</v>
      </c>
      <c r="P1989">
        <v>47115.372452787233</v>
      </c>
      <c r="Q1989">
        <v>41691.112507810336</v>
      </c>
      <c r="R1989">
        <v>48178.438590468773</v>
      </c>
    </row>
    <row r="1990" spans="1:18" x14ac:dyDescent="0.25">
      <c r="A1990">
        <v>2</v>
      </c>
      <c r="B1990">
        <v>2201</v>
      </c>
      <c r="C1990" t="s">
        <v>756</v>
      </c>
      <c r="D1990" t="s">
        <v>1093</v>
      </c>
      <c r="E1990">
        <v>4</v>
      </c>
      <c r="F1990" t="s">
        <v>13858</v>
      </c>
      <c r="G1990">
        <v>1</v>
      </c>
      <c r="H1990" t="s">
        <v>8278</v>
      </c>
      <c r="I1990">
        <v>2</v>
      </c>
      <c r="J1990" t="s">
        <v>13806</v>
      </c>
      <c r="K1990" t="s">
        <v>13852</v>
      </c>
      <c r="L1990">
        <v>270107</v>
      </c>
      <c r="M1990" t="s">
        <v>13588</v>
      </c>
      <c r="N1990">
        <v>270107007</v>
      </c>
      <c r="O1990" t="s">
        <v>13618</v>
      </c>
      <c r="P1990">
        <v>8662.1045574711916</v>
      </c>
      <c r="Q1990">
        <v>8743.5205537323964</v>
      </c>
      <c r="R1990">
        <v>10021.148747732492</v>
      </c>
    </row>
    <row r="1991" spans="1:18" x14ac:dyDescent="0.25">
      <c r="A1991">
        <v>2</v>
      </c>
      <c r="B1991">
        <v>2201</v>
      </c>
      <c r="C1991" t="s">
        <v>756</v>
      </c>
      <c r="D1991" t="s">
        <v>1093</v>
      </c>
      <c r="E1991">
        <v>4</v>
      </c>
      <c r="F1991" t="s">
        <v>13858</v>
      </c>
      <c r="G1991">
        <v>2</v>
      </c>
      <c r="H1991" t="s">
        <v>13768</v>
      </c>
      <c r="I1991">
        <v>2</v>
      </c>
      <c r="J1991" t="s">
        <v>13806</v>
      </c>
      <c r="K1991" t="s">
        <v>13853</v>
      </c>
      <c r="L1991">
        <v>270107</v>
      </c>
      <c r="M1991" t="s">
        <v>13588</v>
      </c>
      <c r="N1991">
        <v>270107007</v>
      </c>
      <c r="O1991" t="s">
        <v>13618</v>
      </c>
      <c r="P1991">
        <v>42533.867968680825</v>
      </c>
      <c r="Q1991">
        <v>26493.652222527631</v>
      </c>
      <c r="R1991">
        <v>44054.313358618208</v>
      </c>
    </row>
    <row r="1992" spans="1:18" x14ac:dyDescent="0.25">
      <c r="A1992">
        <v>2</v>
      </c>
      <c r="B1992">
        <v>2201</v>
      </c>
      <c r="C1992" t="s">
        <v>756</v>
      </c>
      <c r="D1992" t="s">
        <v>1093</v>
      </c>
      <c r="E1992">
        <v>4</v>
      </c>
      <c r="F1992" t="s">
        <v>13858</v>
      </c>
      <c r="G1992">
        <v>2</v>
      </c>
      <c r="H1992" t="s">
        <v>13768</v>
      </c>
      <c r="I1992">
        <v>2</v>
      </c>
      <c r="J1992" t="s">
        <v>13806</v>
      </c>
      <c r="K1992" t="s">
        <v>13857</v>
      </c>
      <c r="L1992">
        <v>270107</v>
      </c>
      <c r="M1992" t="s">
        <v>13588</v>
      </c>
      <c r="N1992">
        <v>270107007</v>
      </c>
      <c r="O1992" t="s">
        <v>13618</v>
      </c>
      <c r="P1992">
        <v>13243.609041577596</v>
      </c>
      <c r="Q1992">
        <v>23940.980839015065</v>
      </c>
      <c r="R1992">
        <v>14145.273979583057</v>
      </c>
    </row>
    <row r="1993" spans="1:18" x14ac:dyDescent="0.25">
      <c r="A1993">
        <v>2</v>
      </c>
      <c r="B1993">
        <v>2301</v>
      </c>
      <c r="C1993" t="s">
        <v>756</v>
      </c>
      <c r="D1993" t="s">
        <v>1102</v>
      </c>
      <c r="E1993">
        <v>4</v>
      </c>
      <c r="F1993" t="s">
        <v>13858</v>
      </c>
      <c r="G1993">
        <v>1</v>
      </c>
      <c r="H1993" t="s">
        <v>8278</v>
      </c>
      <c r="I1993">
        <v>2</v>
      </c>
      <c r="J1993" t="s">
        <v>13806</v>
      </c>
      <c r="K1993" t="s">
        <v>13851</v>
      </c>
      <c r="L1993">
        <v>270107</v>
      </c>
      <c r="M1993" t="s">
        <v>13588</v>
      </c>
      <c r="N1993">
        <v>270107007</v>
      </c>
      <c r="O1993" t="s">
        <v>13618</v>
      </c>
      <c r="P1993">
        <v>0</v>
      </c>
      <c r="Q1993">
        <v>71867.231310805379</v>
      </c>
      <c r="R1993">
        <v>105690.90891744998</v>
      </c>
    </row>
    <row r="1994" spans="1:18" x14ac:dyDescent="0.25">
      <c r="A1994">
        <v>2</v>
      </c>
      <c r="B1994">
        <v>2301</v>
      </c>
      <c r="C1994" t="s">
        <v>756</v>
      </c>
      <c r="D1994" t="s">
        <v>1102</v>
      </c>
      <c r="E1994">
        <v>4</v>
      </c>
      <c r="F1994" t="s">
        <v>13858</v>
      </c>
      <c r="G1994">
        <v>1</v>
      </c>
      <c r="H1994" t="s">
        <v>8278</v>
      </c>
      <c r="I1994">
        <v>2</v>
      </c>
      <c r="J1994" t="s">
        <v>13806</v>
      </c>
      <c r="K1994" t="s">
        <v>13852</v>
      </c>
      <c r="L1994">
        <v>270107</v>
      </c>
      <c r="M1994" t="s">
        <v>13588</v>
      </c>
      <c r="N1994">
        <v>270107007</v>
      </c>
      <c r="O1994" t="s">
        <v>13618</v>
      </c>
      <c r="P1994">
        <v>0</v>
      </c>
      <c r="Q1994">
        <v>6437.0692290633033</v>
      </c>
      <c r="R1994">
        <v>44687.399359801493</v>
      </c>
    </row>
    <row r="1995" spans="1:18" x14ac:dyDescent="0.25">
      <c r="A1995">
        <v>2</v>
      </c>
      <c r="B1995">
        <v>2301</v>
      </c>
      <c r="C1995" t="s">
        <v>756</v>
      </c>
      <c r="D1995" t="s">
        <v>1102</v>
      </c>
      <c r="E1995">
        <v>4</v>
      </c>
      <c r="F1995" t="s">
        <v>13858</v>
      </c>
      <c r="G1995">
        <v>2</v>
      </c>
      <c r="H1995" t="s">
        <v>13768</v>
      </c>
      <c r="I1995">
        <v>2</v>
      </c>
      <c r="J1995" t="s">
        <v>13806</v>
      </c>
      <c r="K1995" t="s">
        <v>13853</v>
      </c>
      <c r="L1995">
        <v>270107</v>
      </c>
      <c r="M1995" t="s">
        <v>13588</v>
      </c>
      <c r="N1995">
        <v>270107007</v>
      </c>
      <c r="O1995" t="s">
        <v>13618</v>
      </c>
      <c r="P1995">
        <v>0</v>
      </c>
      <c r="Q1995">
        <v>36719.320662910504</v>
      </c>
      <c r="R1995">
        <v>96887.938371171564</v>
      </c>
    </row>
    <row r="1996" spans="1:18" x14ac:dyDescent="0.25">
      <c r="A1996">
        <v>2</v>
      </c>
      <c r="B1996">
        <v>2301</v>
      </c>
      <c r="C1996" t="s">
        <v>756</v>
      </c>
      <c r="D1996" t="s">
        <v>1102</v>
      </c>
      <c r="E1996">
        <v>4</v>
      </c>
      <c r="F1996" t="s">
        <v>13858</v>
      </c>
      <c r="G1996">
        <v>2</v>
      </c>
      <c r="H1996" t="s">
        <v>13768</v>
      </c>
      <c r="I1996">
        <v>2</v>
      </c>
      <c r="J1996" t="s">
        <v>13806</v>
      </c>
      <c r="K1996" t="s">
        <v>13857</v>
      </c>
      <c r="L1996">
        <v>270107</v>
      </c>
      <c r="M1996" t="s">
        <v>13588</v>
      </c>
      <c r="N1996">
        <v>270107007</v>
      </c>
      <c r="O1996" t="s">
        <v>13618</v>
      </c>
      <c r="P1996">
        <v>0</v>
      </c>
      <c r="Q1996">
        <v>41584.979876958176</v>
      </c>
      <c r="R1996">
        <v>53490.369906079919</v>
      </c>
    </row>
    <row r="1997" spans="1:18" x14ac:dyDescent="0.25">
      <c r="A1997">
        <v>2</v>
      </c>
      <c r="B1997">
        <v>2302</v>
      </c>
      <c r="C1997" t="s">
        <v>756</v>
      </c>
      <c r="D1997" t="s">
        <v>1105</v>
      </c>
      <c r="E1997">
        <v>4</v>
      </c>
      <c r="F1997" t="s">
        <v>13858</v>
      </c>
      <c r="G1997">
        <v>1</v>
      </c>
      <c r="H1997" t="s">
        <v>8278</v>
      </c>
      <c r="I1997">
        <v>2</v>
      </c>
      <c r="J1997" t="s">
        <v>13806</v>
      </c>
      <c r="K1997" t="s">
        <v>13851</v>
      </c>
      <c r="L1997">
        <v>270107</v>
      </c>
      <c r="M1997" t="s">
        <v>13588</v>
      </c>
      <c r="N1997">
        <v>270107007</v>
      </c>
      <c r="O1997" t="s">
        <v>13618</v>
      </c>
      <c r="P1997">
        <v>0</v>
      </c>
      <c r="Q1997">
        <v>58311.528202124122</v>
      </c>
      <c r="R1997">
        <v>0</v>
      </c>
    </row>
    <row r="1998" spans="1:18" x14ac:dyDescent="0.25">
      <c r="A1998">
        <v>2</v>
      </c>
      <c r="B1998">
        <v>2302</v>
      </c>
      <c r="C1998" t="s">
        <v>756</v>
      </c>
      <c r="D1998" t="s">
        <v>1105</v>
      </c>
      <c r="E1998">
        <v>4</v>
      </c>
      <c r="F1998" t="s">
        <v>13858</v>
      </c>
      <c r="G1998">
        <v>2</v>
      </c>
      <c r="H1998" t="s">
        <v>13768</v>
      </c>
      <c r="I1998">
        <v>2</v>
      </c>
      <c r="J1998" t="s">
        <v>13806</v>
      </c>
      <c r="K1998" t="s">
        <v>13853</v>
      </c>
      <c r="L1998">
        <v>270107</v>
      </c>
      <c r="M1998" t="s">
        <v>13588</v>
      </c>
      <c r="N1998">
        <v>270107007</v>
      </c>
      <c r="O1998" t="s">
        <v>13618</v>
      </c>
      <c r="P1998">
        <v>0</v>
      </c>
      <c r="Q1998">
        <v>58311.528202124122</v>
      </c>
      <c r="R1998">
        <v>0</v>
      </c>
    </row>
    <row r="1999" spans="1:18" x14ac:dyDescent="0.25">
      <c r="A1999">
        <v>3</v>
      </c>
      <c r="B1999">
        <v>3101</v>
      </c>
      <c r="C1999" t="s">
        <v>765</v>
      </c>
      <c r="D1999" t="s">
        <v>1108</v>
      </c>
      <c r="E1999">
        <v>4</v>
      </c>
      <c r="F1999" t="s">
        <v>13858</v>
      </c>
      <c r="G1999">
        <v>1</v>
      </c>
      <c r="H1999" t="s">
        <v>8278</v>
      </c>
      <c r="I1999">
        <v>2</v>
      </c>
      <c r="J1999" t="s">
        <v>13806</v>
      </c>
      <c r="K1999" t="s">
        <v>13851</v>
      </c>
      <c r="L1999">
        <v>270107</v>
      </c>
      <c r="M1999" t="s">
        <v>13588</v>
      </c>
      <c r="N1999">
        <v>270107007</v>
      </c>
      <c r="O1999" t="s">
        <v>13618</v>
      </c>
      <c r="P1999">
        <v>46223.333938152879</v>
      </c>
      <c r="Q1999">
        <v>64849.71092806034</v>
      </c>
      <c r="R1999">
        <v>45715.477211691308</v>
      </c>
    </row>
    <row r="2000" spans="1:18" x14ac:dyDescent="0.25">
      <c r="A2000">
        <v>3</v>
      </c>
      <c r="B2000">
        <v>3101</v>
      </c>
      <c r="C2000" t="s">
        <v>765</v>
      </c>
      <c r="D2000" t="s">
        <v>1108</v>
      </c>
      <c r="E2000">
        <v>4</v>
      </c>
      <c r="F2000" t="s">
        <v>13858</v>
      </c>
      <c r="G2000">
        <v>1</v>
      </c>
      <c r="H2000" t="s">
        <v>8278</v>
      </c>
      <c r="I2000">
        <v>2</v>
      </c>
      <c r="J2000" t="s">
        <v>13806</v>
      </c>
      <c r="K2000" t="s">
        <v>13852</v>
      </c>
      <c r="L2000">
        <v>270107</v>
      </c>
      <c r="M2000" t="s">
        <v>13588</v>
      </c>
      <c r="N2000">
        <v>270107007</v>
      </c>
      <c r="O2000" t="s">
        <v>13618</v>
      </c>
      <c r="P2000">
        <v>7482.0498198501773</v>
      </c>
      <c r="Q2000">
        <v>7264.3908044614445</v>
      </c>
      <c r="R2000">
        <v>13624.550813817097</v>
      </c>
    </row>
    <row r="2001" spans="1:18" x14ac:dyDescent="0.25">
      <c r="A2001">
        <v>3</v>
      </c>
      <c r="B2001">
        <v>3101</v>
      </c>
      <c r="C2001" t="s">
        <v>765</v>
      </c>
      <c r="D2001" t="s">
        <v>1108</v>
      </c>
      <c r="E2001">
        <v>4</v>
      </c>
      <c r="F2001" t="s">
        <v>13858</v>
      </c>
      <c r="G2001">
        <v>2</v>
      </c>
      <c r="H2001" t="s">
        <v>13768</v>
      </c>
      <c r="I2001">
        <v>2</v>
      </c>
      <c r="J2001" t="s">
        <v>13806</v>
      </c>
      <c r="K2001" t="s">
        <v>13853</v>
      </c>
      <c r="L2001">
        <v>270107</v>
      </c>
      <c r="M2001" t="s">
        <v>13588</v>
      </c>
      <c r="N2001">
        <v>270107007</v>
      </c>
      <c r="O2001" t="s">
        <v>13618</v>
      </c>
      <c r="P2001">
        <v>35503.771481894291</v>
      </c>
      <c r="Q2001">
        <v>60358.211484518084</v>
      </c>
      <c r="R2001">
        <v>37121.828851733939</v>
      </c>
    </row>
    <row r="2002" spans="1:18" x14ac:dyDescent="0.25">
      <c r="A2002">
        <v>3</v>
      </c>
      <c r="B2002">
        <v>3101</v>
      </c>
      <c r="C2002" t="s">
        <v>765</v>
      </c>
      <c r="D2002" t="s">
        <v>1108</v>
      </c>
      <c r="E2002">
        <v>4</v>
      </c>
      <c r="F2002" t="s">
        <v>13858</v>
      </c>
      <c r="G2002">
        <v>2</v>
      </c>
      <c r="H2002" t="s">
        <v>13768</v>
      </c>
      <c r="I2002">
        <v>2</v>
      </c>
      <c r="J2002" t="s">
        <v>13806</v>
      </c>
      <c r="K2002" t="s">
        <v>13857</v>
      </c>
      <c r="L2002">
        <v>270107</v>
      </c>
      <c r="M2002" t="s">
        <v>13588</v>
      </c>
      <c r="N2002">
        <v>270107007</v>
      </c>
      <c r="O2002" t="s">
        <v>13618</v>
      </c>
      <c r="P2002">
        <v>18340.288758132661</v>
      </c>
      <c r="Q2002">
        <v>11755.890248003638</v>
      </c>
      <c r="R2002">
        <v>22218.199173774377</v>
      </c>
    </row>
    <row r="2003" spans="1:18" x14ac:dyDescent="0.25">
      <c r="A2003">
        <v>3</v>
      </c>
      <c r="B2003">
        <v>3102</v>
      </c>
      <c r="C2003" t="s">
        <v>765</v>
      </c>
      <c r="D2003" t="s">
        <v>1111</v>
      </c>
      <c r="E2003">
        <v>4</v>
      </c>
      <c r="F2003" t="s">
        <v>13858</v>
      </c>
      <c r="G2003">
        <v>1</v>
      </c>
      <c r="H2003" t="s">
        <v>8278</v>
      </c>
      <c r="I2003">
        <v>2</v>
      </c>
      <c r="J2003" t="s">
        <v>13806</v>
      </c>
      <c r="K2003" t="s">
        <v>13851</v>
      </c>
      <c r="L2003">
        <v>270107</v>
      </c>
      <c r="M2003" t="s">
        <v>13588</v>
      </c>
      <c r="N2003">
        <v>270107007</v>
      </c>
      <c r="O2003" t="s">
        <v>13618</v>
      </c>
      <c r="P2003">
        <v>0</v>
      </c>
      <c r="Q2003">
        <v>91102.659829372744</v>
      </c>
      <c r="R2003">
        <v>46424.738085800316</v>
      </c>
    </row>
    <row r="2004" spans="1:18" x14ac:dyDescent="0.25">
      <c r="A2004">
        <v>3</v>
      </c>
      <c r="B2004">
        <v>3102</v>
      </c>
      <c r="C2004" t="s">
        <v>765</v>
      </c>
      <c r="D2004" t="s">
        <v>1111</v>
      </c>
      <c r="E2004">
        <v>4</v>
      </c>
      <c r="F2004" t="s">
        <v>13858</v>
      </c>
      <c r="G2004">
        <v>1</v>
      </c>
      <c r="H2004" t="s">
        <v>8278</v>
      </c>
      <c r="I2004">
        <v>2</v>
      </c>
      <c r="J2004" t="s">
        <v>13806</v>
      </c>
      <c r="K2004" t="s">
        <v>13852</v>
      </c>
      <c r="L2004">
        <v>270107</v>
      </c>
      <c r="M2004" t="s">
        <v>13588</v>
      </c>
      <c r="N2004">
        <v>270107007</v>
      </c>
      <c r="O2004" t="s">
        <v>13618</v>
      </c>
      <c r="P2004">
        <v>0</v>
      </c>
      <c r="Q2004">
        <v>22671.90325508079</v>
      </c>
      <c r="R2004">
        <v>14043.148085447699</v>
      </c>
    </row>
    <row r="2005" spans="1:18" x14ac:dyDescent="0.25">
      <c r="A2005">
        <v>3</v>
      </c>
      <c r="B2005">
        <v>3102</v>
      </c>
      <c r="C2005" t="s">
        <v>765</v>
      </c>
      <c r="D2005" t="s">
        <v>1111</v>
      </c>
      <c r="E2005">
        <v>4</v>
      </c>
      <c r="F2005" t="s">
        <v>13858</v>
      </c>
      <c r="G2005">
        <v>2</v>
      </c>
      <c r="H2005" t="s">
        <v>13768</v>
      </c>
      <c r="I2005">
        <v>2</v>
      </c>
      <c r="J2005" t="s">
        <v>13806</v>
      </c>
      <c r="K2005" t="s">
        <v>13853</v>
      </c>
      <c r="L2005">
        <v>270107</v>
      </c>
      <c r="M2005" t="s">
        <v>13588</v>
      </c>
      <c r="N2005">
        <v>270107007</v>
      </c>
      <c r="O2005" t="s">
        <v>13618</v>
      </c>
      <c r="P2005">
        <v>0</v>
      </c>
      <c r="Q2005">
        <v>66283.349462559941</v>
      </c>
      <c r="R2005">
        <v>34704.789482430308</v>
      </c>
    </row>
    <row r="2006" spans="1:18" x14ac:dyDescent="0.25">
      <c r="A2006">
        <v>3</v>
      </c>
      <c r="B2006">
        <v>3102</v>
      </c>
      <c r="C2006" t="s">
        <v>765</v>
      </c>
      <c r="D2006" t="s">
        <v>1111</v>
      </c>
      <c r="E2006">
        <v>4</v>
      </c>
      <c r="F2006" t="s">
        <v>13858</v>
      </c>
      <c r="G2006">
        <v>2</v>
      </c>
      <c r="H2006" t="s">
        <v>13768</v>
      </c>
      <c r="I2006">
        <v>2</v>
      </c>
      <c r="J2006" t="s">
        <v>13806</v>
      </c>
      <c r="K2006" t="s">
        <v>13857</v>
      </c>
      <c r="L2006">
        <v>270107</v>
      </c>
      <c r="M2006" t="s">
        <v>13588</v>
      </c>
      <c r="N2006">
        <v>270107007</v>
      </c>
      <c r="O2006" t="s">
        <v>13618</v>
      </c>
      <c r="P2006">
        <v>0</v>
      </c>
      <c r="Q2006">
        <v>47491.213621893592</v>
      </c>
      <c r="R2006">
        <v>25763.096688817703</v>
      </c>
    </row>
    <row r="2007" spans="1:18" x14ac:dyDescent="0.25">
      <c r="A2007">
        <v>3</v>
      </c>
      <c r="B2007">
        <v>3103</v>
      </c>
      <c r="C2007" t="s">
        <v>765</v>
      </c>
      <c r="D2007" t="s">
        <v>1114</v>
      </c>
      <c r="E2007">
        <v>4</v>
      </c>
      <c r="F2007" t="s">
        <v>13858</v>
      </c>
      <c r="G2007">
        <v>1</v>
      </c>
      <c r="H2007" t="s">
        <v>8278</v>
      </c>
      <c r="I2007">
        <v>2</v>
      </c>
      <c r="J2007" t="s">
        <v>13806</v>
      </c>
      <c r="K2007" t="s">
        <v>13851</v>
      </c>
      <c r="L2007">
        <v>270107</v>
      </c>
      <c r="M2007" t="s">
        <v>13588</v>
      </c>
      <c r="N2007">
        <v>270107007</v>
      </c>
      <c r="O2007" t="s">
        <v>13618</v>
      </c>
      <c r="P2007">
        <v>0</v>
      </c>
      <c r="Q2007">
        <v>13646.807665574426</v>
      </c>
      <c r="R2007">
        <v>87705.893583706638</v>
      </c>
    </row>
    <row r="2008" spans="1:18" x14ac:dyDescent="0.25">
      <c r="A2008">
        <v>3</v>
      </c>
      <c r="B2008">
        <v>3103</v>
      </c>
      <c r="C2008" t="s">
        <v>765</v>
      </c>
      <c r="D2008" t="s">
        <v>1114</v>
      </c>
      <c r="E2008">
        <v>4</v>
      </c>
      <c r="F2008" t="s">
        <v>13858</v>
      </c>
      <c r="G2008">
        <v>1</v>
      </c>
      <c r="H2008" t="s">
        <v>8278</v>
      </c>
      <c r="I2008">
        <v>2</v>
      </c>
      <c r="J2008" t="s">
        <v>13806</v>
      </c>
      <c r="K2008" t="s">
        <v>13852</v>
      </c>
      <c r="L2008">
        <v>270107</v>
      </c>
      <c r="M2008" t="s">
        <v>13588</v>
      </c>
      <c r="N2008">
        <v>270107007</v>
      </c>
      <c r="O2008" t="s">
        <v>13618</v>
      </c>
      <c r="P2008">
        <v>0</v>
      </c>
      <c r="Q2008">
        <v>2119.5900856496128</v>
      </c>
      <c r="R2008">
        <v>30360.823420422366</v>
      </c>
    </row>
    <row r="2009" spans="1:18" x14ac:dyDescent="0.25">
      <c r="A2009">
        <v>3</v>
      </c>
      <c r="B2009">
        <v>3103</v>
      </c>
      <c r="C2009" t="s">
        <v>765</v>
      </c>
      <c r="D2009" t="s">
        <v>1114</v>
      </c>
      <c r="E2009">
        <v>4</v>
      </c>
      <c r="F2009" t="s">
        <v>13858</v>
      </c>
      <c r="G2009">
        <v>2</v>
      </c>
      <c r="H2009" t="s">
        <v>13768</v>
      </c>
      <c r="I2009">
        <v>2</v>
      </c>
      <c r="J2009" t="s">
        <v>13806</v>
      </c>
      <c r="K2009" t="s">
        <v>13853</v>
      </c>
      <c r="L2009">
        <v>270107</v>
      </c>
      <c r="M2009" t="s">
        <v>13588</v>
      </c>
      <c r="N2009">
        <v>270107007</v>
      </c>
      <c r="O2009" t="s">
        <v>13618</v>
      </c>
      <c r="P2009">
        <v>0</v>
      </c>
      <c r="Q2009">
        <v>13646.807665574426</v>
      </c>
      <c r="R2009">
        <v>53941.163529908903</v>
      </c>
    </row>
    <row r="2010" spans="1:18" x14ac:dyDescent="0.25">
      <c r="A2010">
        <v>3</v>
      </c>
      <c r="B2010">
        <v>3103</v>
      </c>
      <c r="C2010" t="s">
        <v>765</v>
      </c>
      <c r="D2010" t="s">
        <v>1114</v>
      </c>
      <c r="E2010">
        <v>4</v>
      </c>
      <c r="F2010" t="s">
        <v>13858</v>
      </c>
      <c r="G2010">
        <v>2</v>
      </c>
      <c r="H2010" t="s">
        <v>13768</v>
      </c>
      <c r="I2010">
        <v>2</v>
      </c>
      <c r="J2010" t="s">
        <v>13806</v>
      </c>
      <c r="K2010" t="s">
        <v>13857</v>
      </c>
      <c r="L2010">
        <v>270107</v>
      </c>
      <c r="M2010" t="s">
        <v>13588</v>
      </c>
      <c r="N2010">
        <v>270107007</v>
      </c>
      <c r="O2010" t="s">
        <v>13618</v>
      </c>
      <c r="P2010">
        <v>0</v>
      </c>
      <c r="Q2010">
        <v>2119.5900856496128</v>
      </c>
      <c r="R2010">
        <v>64125.553474220149</v>
      </c>
    </row>
    <row r="2011" spans="1:18" x14ac:dyDescent="0.25">
      <c r="A2011">
        <v>3</v>
      </c>
      <c r="B2011">
        <v>3201</v>
      </c>
      <c r="C2011" t="s">
        <v>765</v>
      </c>
      <c r="D2011" t="s">
        <v>1117</v>
      </c>
      <c r="E2011">
        <v>4</v>
      </c>
      <c r="F2011" t="s">
        <v>13858</v>
      </c>
      <c r="G2011">
        <v>1</v>
      </c>
      <c r="H2011" t="s">
        <v>8278</v>
      </c>
      <c r="I2011">
        <v>2</v>
      </c>
      <c r="J2011" t="s">
        <v>13806</v>
      </c>
      <c r="K2011" t="s">
        <v>13851</v>
      </c>
      <c r="L2011">
        <v>270107</v>
      </c>
      <c r="M2011" t="s">
        <v>13588</v>
      </c>
      <c r="N2011">
        <v>270107007</v>
      </c>
      <c r="O2011" t="s">
        <v>13618</v>
      </c>
      <c r="P2011">
        <v>0</v>
      </c>
      <c r="Q2011">
        <v>59878.65534728342</v>
      </c>
      <c r="R2011">
        <v>97546.179940461341</v>
      </c>
    </row>
    <row r="2012" spans="1:18" x14ac:dyDescent="0.25">
      <c r="A2012">
        <v>3</v>
      </c>
      <c r="B2012">
        <v>3201</v>
      </c>
      <c r="C2012" t="s">
        <v>765</v>
      </c>
      <c r="D2012" t="s">
        <v>1117</v>
      </c>
      <c r="E2012">
        <v>4</v>
      </c>
      <c r="F2012" t="s">
        <v>13858</v>
      </c>
      <c r="G2012">
        <v>1</v>
      </c>
      <c r="H2012" t="s">
        <v>8278</v>
      </c>
      <c r="I2012">
        <v>2</v>
      </c>
      <c r="J2012" t="s">
        <v>13806</v>
      </c>
      <c r="K2012" t="s">
        <v>13852</v>
      </c>
      <c r="L2012">
        <v>270107</v>
      </c>
      <c r="M2012" t="s">
        <v>13588</v>
      </c>
      <c r="N2012">
        <v>270107007</v>
      </c>
      <c r="O2012" t="s">
        <v>13618</v>
      </c>
      <c r="P2012">
        <v>0</v>
      </c>
      <c r="Q2012">
        <v>6528.9192963478108</v>
      </c>
      <c r="R2012">
        <v>8451.8875033141976</v>
      </c>
    </row>
    <row r="2013" spans="1:18" x14ac:dyDescent="0.25">
      <c r="A2013">
        <v>3</v>
      </c>
      <c r="B2013">
        <v>3201</v>
      </c>
      <c r="C2013" t="s">
        <v>765</v>
      </c>
      <c r="D2013" t="s">
        <v>1117</v>
      </c>
      <c r="E2013">
        <v>4</v>
      </c>
      <c r="F2013" t="s">
        <v>13858</v>
      </c>
      <c r="G2013">
        <v>2</v>
      </c>
      <c r="H2013" t="s">
        <v>13768</v>
      </c>
      <c r="I2013">
        <v>2</v>
      </c>
      <c r="J2013" t="s">
        <v>13806</v>
      </c>
      <c r="K2013" t="s">
        <v>13853</v>
      </c>
      <c r="L2013">
        <v>270107</v>
      </c>
      <c r="M2013" t="s">
        <v>13588</v>
      </c>
      <c r="N2013">
        <v>270107007</v>
      </c>
      <c r="O2013" t="s">
        <v>13618</v>
      </c>
      <c r="P2013">
        <v>0</v>
      </c>
      <c r="Q2013">
        <v>56222.841876857077</v>
      </c>
      <c r="R2013">
        <v>65624.044777458723</v>
      </c>
    </row>
    <row r="2014" spans="1:18" x14ac:dyDescent="0.25">
      <c r="A2014">
        <v>3</v>
      </c>
      <c r="B2014">
        <v>3201</v>
      </c>
      <c r="C2014" t="s">
        <v>765</v>
      </c>
      <c r="D2014" t="s">
        <v>1117</v>
      </c>
      <c r="E2014">
        <v>4</v>
      </c>
      <c r="F2014" t="s">
        <v>13858</v>
      </c>
      <c r="G2014">
        <v>2</v>
      </c>
      <c r="H2014" t="s">
        <v>13768</v>
      </c>
      <c r="I2014">
        <v>2</v>
      </c>
      <c r="J2014" t="s">
        <v>13806</v>
      </c>
      <c r="K2014" t="s">
        <v>13857</v>
      </c>
      <c r="L2014">
        <v>270107</v>
      </c>
      <c r="M2014" t="s">
        <v>13588</v>
      </c>
      <c r="N2014">
        <v>270107007</v>
      </c>
      <c r="O2014" t="s">
        <v>13618</v>
      </c>
      <c r="P2014">
        <v>0</v>
      </c>
      <c r="Q2014">
        <v>10184.732766774154</v>
      </c>
      <c r="R2014">
        <v>40374.02266631688</v>
      </c>
    </row>
    <row r="2015" spans="1:18" x14ac:dyDescent="0.25">
      <c r="A2015">
        <v>3</v>
      </c>
      <c r="B2015">
        <v>3301</v>
      </c>
      <c r="C2015" t="s">
        <v>765</v>
      </c>
      <c r="D2015" t="s">
        <v>1123</v>
      </c>
      <c r="E2015">
        <v>4</v>
      </c>
      <c r="F2015" t="s">
        <v>13858</v>
      </c>
      <c r="G2015">
        <v>1</v>
      </c>
      <c r="H2015" t="s">
        <v>8278</v>
      </c>
      <c r="I2015">
        <v>2</v>
      </c>
      <c r="J2015" t="s">
        <v>13806</v>
      </c>
      <c r="K2015" t="s">
        <v>13851</v>
      </c>
      <c r="L2015">
        <v>270107</v>
      </c>
      <c r="M2015" t="s">
        <v>13588</v>
      </c>
      <c r="N2015">
        <v>270107007</v>
      </c>
      <c r="O2015" t="s">
        <v>13618</v>
      </c>
      <c r="P2015">
        <v>42400.562921265089</v>
      </c>
      <c r="Q2015">
        <v>56410.068534937229</v>
      </c>
      <c r="R2015">
        <v>46096.547038930461</v>
      </c>
    </row>
    <row r="2016" spans="1:18" x14ac:dyDescent="0.25">
      <c r="A2016">
        <v>3</v>
      </c>
      <c r="B2016">
        <v>3301</v>
      </c>
      <c r="C2016" t="s">
        <v>765</v>
      </c>
      <c r="D2016" t="s">
        <v>1123</v>
      </c>
      <c r="E2016">
        <v>4</v>
      </c>
      <c r="F2016" t="s">
        <v>13858</v>
      </c>
      <c r="G2016">
        <v>1</v>
      </c>
      <c r="H2016" t="s">
        <v>8278</v>
      </c>
      <c r="I2016">
        <v>2</v>
      </c>
      <c r="J2016" t="s">
        <v>13806</v>
      </c>
      <c r="K2016" t="s">
        <v>13852</v>
      </c>
      <c r="L2016">
        <v>270107</v>
      </c>
      <c r="M2016" t="s">
        <v>13588</v>
      </c>
      <c r="N2016">
        <v>270107007</v>
      </c>
      <c r="O2016" t="s">
        <v>13618</v>
      </c>
      <c r="P2016">
        <v>12032.442041330272</v>
      </c>
      <c r="Q2016">
        <v>11145.4120563547</v>
      </c>
      <c r="R2016">
        <v>13107.434037974306</v>
      </c>
    </row>
    <row r="2017" spans="1:18" x14ac:dyDescent="0.25">
      <c r="A2017">
        <v>3</v>
      </c>
      <c r="B2017">
        <v>3301</v>
      </c>
      <c r="C2017" t="s">
        <v>765</v>
      </c>
      <c r="D2017" t="s">
        <v>1123</v>
      </c>
      <c r="E2017">
        <v>4</v>
      </c>
      <c r="F2017" t="s">
        <v>13858</v>
      </c>
      <c r="G2017">
        <v>2</v>
      </c>
      <c r="H2017" t="s">
        <v>13768</v>
      </c>
      <c r="I2017">
        <v>2</v>
      </c>
      <c r="J2017" t="s">
        <v>13806</v>
      </c>
      <c r="K2017" t="s">
        <v>13853</v>
      </c>
      <c r="L2017">
        <v>270107</v>
      </c>
      <c r="M2017" t="s">
        <v>13588</v>
      </c>
      <c r="N2017">
        <v>270107007</v>
      </c>
      <c r="O2017" t="s">
        <v>13618</v>
      </c>
      <c r="P2017">
        <v>36030.664395229986</v>
      </c>
      <c r="Q2017">
        <v>54346.03301876691</v>
      </c>
      <c r="R2017">
        <v>38647.184263196796</v>
      </c>
    </row>
    <row r="2018" spans="1:18" x14ac:dyDescent="0.25">
      <c r="A2018">
        <v>3</v>
      </c>
      <c r="B2018">
        <v>3301</v>
      </c>
      <c r="C2018" t="s">
        <v>765</v>
      </c>
      <c r="D2018" t="s">
        <v>1123</v>
      </c>
      <c r="E2018">
        <v>4</v>
      </c>
      <c r="F2018" t="s">
        <v>13858</v>
      </c>
      <c r="G2018">
        <v>2</v>
      </c>
      <c r="H2018" t="s">
        <v>13768</v>
      </c>
      <c r="I2018">
        <v>2</v>
      </c>
      <c r="J2018" t="s">
        <v>13806</v>
      </c>
      <c r="K2018" t="s">
        <v>13857</v>
      </c>
      <c r="L2018">
        <v>270107</v>
      </c>
      <c r="M2018" t="s">
        <v>13588</v>
      </c>
      <c r="N2018">
        <v>270107007</v>
      </c>
      <c r="O2018" t="s">
        <v>13618</v>
      </c>
      <c r="P2018">
        <v>18402.34056736538</v>
      </c>
      <c r="Q2018">
        <v>13209.447572525014</v>
      </c>
      <c r="R2018">
        <v>20556.796813707952</v>
      </c>
    </row>
    <row r="2019" spans="1:18" x14ac:dyDescent="0.25">
      <c r="A2019">
        <v>3</v>
      </c>
      <c r="B2019">
        <v>3303</v>
      </c>
      <c r="C2019" t="s">
        <v>765</v>
      </c>
      <c r="D2019" t="s">
        <v>1129</v>
      </c>
      <c r="E2019">
        <v>4</v>
      </c>
      <c r="F2019" t="s">
        <v>13858</v>
      </c>
      <c r="G2019">
        <v>1</v>
      </c>
      <c r="H2019" t="s">
        <v>8278</v>
      </c>
      <c r="I2019">
        <v>2</v>
      </c>
      <c r="J2019" t="s">
        <v>13806</v>
      </c>
      <c r="K2019" t="s">
        <v>13851</v>
      </c>
      <c r="L2019">
        <v>270107</v>
      </c>
      <c r="M2019" t="s">
        <v>13588</v>
      </c>
      <c r="N2019">
        <v>270107007</v>
      </c>
      <c r="O2019" t="s">
        <v>13618</v>
      </c>
      <c r="P2019">
        <v>0</v>
      </c>
      <c r="Q2019">
        <v>66307.925934261162</v>
      </c>
      <c r="R2019">
        <v>0</v>
      </c>
    </row>
    <row r="2020" spans="1:18" x14ac:dyDescent="0.25">
      <c r="A2020">
        <v>3</v>
      </c>
      <c r="B2020">
        <v>3303</v>
      </c>
      <c r="C2020" t="s">
        <v>765</v>
      </c>
      <c r="D2020" t="s">
        <v>1129</v>
      </c>
      <c r="E2020">
        <v>4</v>
      </c>
      <c r="F2020" t="s">
        <v>13858</v>
      </c>
      <c r="G2020">
        <v>1</v>
      </c>
      <c r="H2020" t="s">
        <v>8278</v>
      </c>
      <c r="I2020">
        <v>2</v>
      </c>
      <c r="J2020" t="s">
        <v>13806</v>
      </c>
      <c r="K2020" t="s">
        <v>13852</v>
      </c>
      <c r="L2020">
        <v>270107</v>
      </c>
      <c r="M2020" t="s">
        <v>13588</v>
      </c>
      <c r="N2020">
        <v>270107007</v>
      </c>
      <c r="O2020" t="s">
        <v>13618</v>
      </c>
      <c r="P2020">
        <v>0</v>
      </c>
      <c r="Q2020">
        <v>5897.6898923444905</v>
      </c>
      <c r="R2020">
        <v>0</v>
      </c>
    </row>
    <row r="2021" spans="1:18" x14ac:dyDescent="0.25">
      <c r="A2021">
        <v>3</v>
      </c>
      <c r="B2021">
        <v>3303</v>
      </c>
      <c r="C2021" t="s">
        <v>765</v>
      </c>
      <c r="D2021" t="s">
        <v>1129</v>
      </c>
      <c r="E2021">
        <v>4</v>
      </c>
      <c r="F2021" t="s">
        <v>13858</v>
      </c>
      <c r="G2021">
        <v>2</v>
      </c>
      <c r="H2021" t="s">
        <v>13768</v>
      </c>
      <c r="I2021">
        <v>2</v>
      </c>
      <c r="J2021" t="s">
        <v>13806</v>
      </c>
      <c r="K2021" t="s">
        <v>13853</v>
      </c>
      <c r="L2021">
        <v>270107</v>
      </c>
      <c r="M2021" t="s">
        <v>13588</v>
      </c>
      <c r="N2021">
        <v>270107007</v>
      </c>
      <c r="O2021" t="s">
        <v>13618</v>
      </c>
      <c r="P2021">
        <v>0</v>
      </c>
      <c r="Q2021">
        <v>66307.925934261162</v>
      </c>
      <c r="R2021">
        <v>0</v>
      </c>
    </row>
    <row r="2022" spans="1:18" x14ac:dyDescent="0.25">
      <c r="A2022">
        <v>3</v>
      </c>
      <c r="B2022">
        <v>3303</v>
      </c>
      <c r="C2022" t="s">
        <v>765</v>
      </c>
      <c r="D2022" t="s">
        <v>1129</v>
      </c>
      <c r="E2022">
        <v>4</v>
      </c>
      <c r="F2022" t="s">
        <v>13858</v>
      </c>
      <c r="G2022">
        <v>2</v>
      </c>
      <c r="H2022" t="s">
        <v>13768</v>
      </c>
      <c r="I2022">
        <v>2</v>
      </c>
      <c r="J2022" t="s">
        <v>13806</v>
      </c>
      <c r="K2022" t="s">
        <v>13857</v>
      </c>
      <c r="L2022">
        <v>270107</v>
      </c>
      <c r="M2022" t="s">
        <v>13588</v>
      </c>
      <c r="N2022">
        <v>270107007</v>
      </c>
      <c r="O2022" t="s">
        <v>13618</v>
      </c>
      <c r="P2022">
        <v>0</v>
      </c>
      <c r="Q2022">
        <v>5897.6898923444905</v>
      </c>
      <c r="R2022">
        <v>0</v>
      </c>
    </row>
    <row r="2023" spans="1:18" x14ac:dyDescent="0.25">
      <c r="A2023">
        <v>3</v>
      </c>
      <c r="B2023">
        <v>3304</v>
      </c>
      <c r="C2023" t="s">
        <v>765</v>
      </c>
      <c r="D2023" t="s">
        <v>1132</v>
      </c>
      <c r="E2023">
        <v>4</v>
      </c>
      <c r="F2023" t="s">
        <v>13858</v>
      </c>
      <c r="G2023">
        <v>1</v>
      </c>
      <c r="H2023" t="s">
        <v>8278</v>
      </c>
      <c r="I2023">
        <v>2</v>
      </c>
      <c r="J2023" t="s">
        <v>13806</v>
      </c>
      <c r="K2023" t="s">
        <v>13851</v>
      </c>
      <c r="L2023">
        <v>270107</v>
      </c>
      <c r="M2023" t="s">
        <v>13588</v>
      </c>
      <c r="N2023">
        <v>270107007</v>
      </c>
      <c r="O2023" t="s">
        <v>13618</v>
      </c>
      <c r="P2023">
        <v>0</v>
      </c>
      <c r="Q2023">
        <v>16475.269692301099</v>
      </c>
      <c r="R2023">
        <v>0</v>
      </c>
    </row>
    <row r="2024" spans="1:18" x14ac:dyDescent="0.25">
      <c r="A2024">
        <v>3</v>
      </c>
      <c r="B2024">
        <v>3304</v>
      </c>
      <c r="C2024" t="s">
        <v>765</v>
      </c>
      <c r="D2024" t="s">
        <v>1132</v>
      </c>
      <c r="E2024">
        <v>4</v>
      </c>
      <c r="F2024" t="s">
        <v>13858</v>
      </c>
      <c r="G2024">
        <v>2</v>
      </c>
      <c r="H2024" t="s">
        <v>13768</v>
      </c>
      <c r="I2024">
        <v>2</v>
      </c>
      <c r="J2024" t="s">
        <v>13806</v>
      </c>
      <c r="K2024" t="s">
        <v>13853</v>
      </c>
      <c r="L2024">
        <v>270107</v>
      </c>
      <c r="M2024" t="s">
        <v>13588</v>
      </c>
      <c r="N2024">
        <v>270107007</v>
      </c>
      <c r="O2024" t="s">
        <v>13618</v>
      </c>
      <c r="P2024">
        <v>0</v>
      </c>
      <c r="Q2024">
        <v>16475.269692301099</v>
      </c>
      <c r="R2024">
        <v>0</v>
      </c>
    </row>
    <row r="2025" spans="1:18" x14ac:dyDescent="0.25">
      <c r="A2025">
        <v>4</v>
      </c>
      <c r="B2025">
        <v>4101</v>
      </c>
      <c r="C2025" t="s">
        <v>771</v>
      </c>
      <c r="D2025" t="s">
        <v>1135</v>
      </c>
      <c r="E2025">
        <v>4</v>
      </c>
      <c r="F2025" t="s">
        <v>13858</v>
      </c>
      <c r="G2025">
        <v>1</v>
      </c>
      <c r="H2025" t="s">
        <v>8278</v>
      </c>
      <c r="I2025">
        <v>2</v>
      </c>
      <c r="J2025" t="s">
        <v>13806</v>
      </c>
      <c r="K2025" t="s">
        <v>13851</v>
      </c>
      <c r="L2025">
        <v>270107</v>
      </c>
      <c r="M2025" t="s">
        <v>13588</v>
      </c>
      <c r="N2025">
        <v>270107007</v>
      </c>
      <c r="O2025" t="s">
        <v>13618</v>
      </c>
      <c r="P2025">
        <v>43184.837315471399</v>
      </c>
      <c r="Q2025">
        <v>47503.853560239026</v>
      </c>
      <c r="R2025">
        <v>45626.50218360591</v>
      </c>
    </row>
    <row r="2026" spans="1:18" x14ac:dyDescent="0.25">
      <c r="A2026">
        <v>4</v>
      </c>
      <c r="B2026">
        <v>4101</v>
      </c>
      <c r="C2026" t="s">
        <v>771</v>
      </c>
      <c r="D2026" t="s">
        <v>1135</v>
      </c>
      <c r="E2026">
        <v>4</v>
      </c>
      <c r="F2026" t="s">
        <v>13858</v>
      </c>
      <c r="G2026">
        <v>1</v>
      </c>
      <c r="H2026" t="s">
        <v>8278</v>
      </c>
      <c r="I2026">
        <v>2</v>
      </c>
      <c r="J2026" t="s">
        <v>13806</v>
      </c>
      <c r="K2026" t="s">
        <v>13852</v>
      </c>
      <c r="L2026">
        <v>270107</v>
      </c>
      <c r="M2026" t="s">
        <v>13588</v>
      </c>
      <c r="N2026">
        <v>270107007</v>
      </c>
      <c r="O2026" t="s">
        <v>13618</v>
      </c>
      <c r="P2026">
        <v>4920.7626246562013</v>
      </c>
      <c r="Q2026">
        <v>14566.829836479565</v>
      </c>
      <c r="R2026">
        <v>13639.302360617237</v>
      </c>
    </row>
    <row r="2027" spans="1:18" x14ac:dyDescent="0.25">
      <c r="A2027">
        <v>4</v>
      </c>
      <c r="B2027">
        <v>4101</v>
      </c>
      <c r="C2027" t="s">
        <v>771</v>
      </c>
      <c r="D2027" t="s">
        <v>1135</v>
      </c>
      <c r="E2027">
        <v>4</v>
      </c>
      <c r="F2027" t="s">
        <v>13858</v>
      </c>
      <c r="G2027">
        <v>2</v>
      </c>
      <c r="H2027" t="s">
        <v>13768</v>
      </c>
      <c r="I2027">
        <v>2</v>
      </c>
      <c r="J2027" t="s">
        <v>13806</v>
      </c>
      <c r="K2027" t="s">
        <v>13853</v>
      </c>
      <c r="L2027">
        <v>270107</v>
      </c>
      <c r="M2027" t="s">
        <v>13588</v>
      </c>
      <c r="N2027">
        <v>270107007</v>
      </c>
      <c r="O2027" t="s">
        <v>13618</v>
      </c>
      <c r="P2027">
        <v>37650.382622036785</v>
      </c>
      <c r="Q2027">
        <v>41504.27168286682</v>
      </c>
      <c r="R2027">
        <v>33562.365293664472</v>
      </c>
    </row>
    <row r="2028" spans="1:18" x14ac:dyDescent="0.25">
      <c r="A2028">
        <v>4</v>
      </c>
      <c r="B2028">
        <v>4101</v>
      </c>
      <c r="C2028" t="s">
        <v>771</v>
      </c>
      <c r="D2028" t="s">
        <v>1135</v>
      </c>
      <c r="E2028">
        <v>4</v>
      </c>
      <c r="F2028" t="s">
        <v>13858</v>
      </c>
      <c r="G2028">
        <v>2</v>
      </c>
      <c r="H2028" t="s">
        <v>13768</v>
      </c>
      <c r="I2028">
        <v>2</v>
      </c>
      <c r="J2028" t="s">
        <v>13806</v>
      </c>
      <c r="K2028" t="s">
        <v>13857</v>
      </c>
      <c r="L2028">
        <v>270107</v>
      </c>
      <c r="M2028" t="s">
        <v>13588</v>
      </c>
      <c r="N2028">
        <v>270107007</v>
      </c>
      <c r="O2028" t="s">
        <v>13618</v>
      </c>
      <c r="P2028">
        <v>10455.217318090819</v>
      </c>
      <c r="Q2028">
        <v>20566.411713851772</v>
      </c>
      <c r="R2028">
        <v>25703.439250558757</v>
      </c>
    </row>
    <row r="2029" spans="1:18" x14ac:dyDescent="0.25">
      <c r="A2029">
        <v>4</v>
      </c>
      <c r="B2029">
        <v>4102</v>
      </c>
      <c r="C2029" t="s">
        <v>771</v>
      </c>
      <c r="D2029" t="s">
        <v>771</v>
      </c>
      <c r="E2029">
        <v>4</v>
      </c>
      <c r="F2029" t="s">
        <v>13858</v>
      </c>
      <c r="G2029">
        <v>1</v>
      </c>
      <c r="H2029" t="s">
        <v>8278</v>
      </c>
      <c r="I2029">
        <v>2</v>
      </c>
      <c r="J2029" t="s">
        <v>13806</v>
      </c>
      <c r="K2029" t="s">
        <v>13851</v>
      </c>
      <c r="L2029">
        <v>270107</v>
      </c>
      <c r="M2029" t="s">
        <v>13588</v>
      </c>
      <c r="N2029">
        <v>270107007</v>
      </c>
      <c r="O2029" t="s">
        <v>13618</v>
      </c>
      <c r="P2029">
        <v>42111.484783784028</v>
      </c>
      <c r="Q2029">
        <v>44017.001702835856</v>
      </c>
      <c r="R2029">
        <v>37218.220346312424</v>
      </c>
    </row>
    <row r="2030" spans="1:18" x14ac:dyDescent="0.25">
      <c r="A2030">
        <v>4</v>
      </c>
      <c r="B2030">
        <v>4102</v>
      </c>
      <c r="C2030" t="s">
        <v>771</v>
      </c>
      <c r="D2030" t="s">
        <v>771</v>
      </c>
      <c r="E2030">
        <v>4</v>
      </c>
      <c r="F2030" t="s">
        <v>13858</v>
      </c>
      <c r="G2030">
        <v>1</v>
      </c>
      <c r="H2030" t="s">
        <v>8278</v>
      </c>
      <c r="I2030">
        <v>2</v>
      </c>
      <c r="J2030" t="s">
        <v>13806</v>
      </c>
      <c r="K2030" t="s">
        <v>13852</v>
      </c>
      <c r="L2030">
        <v>270107</v>
      </c>
      <c r="M2030" t="s">
        <v>13588</v>
      </c>
      <c r="N2030">
        <v>270107007</v>
      </c>
      <c r="O2030" t="s">
        <v>13618</v>
      </c>
      <c r="P2030">
        <v>6363.2281653486307</v>
      </c>
      <c r="Q2030">
        <v>15513.467268678709</v>
      </c>
      <c r="R2030">
        <v>17562.915498168149</v>
      </c>
    </row>
    <row r="2031" spans="1:18" x14ac:dyDescent="0.25">
      <c r="A2031">
        <v>4</v>
      </c>
      <c r="B2031">
        <v>4102</v>
      </c>
      <c r="C2031" t="s">
        <v>771</v>
      </c>
      <c r="D2031" t="s">
        <v>771</v>
      </c>
      <c r="E2031">
        <v>4</v>
      </c>
      <c r="F2031" t="s">
        <v>13858</v>
      </c>
      <c r="G2031">
        <v>2</v>
      </c>
      <c r="H2031" t="s">
        <v>13768</v>
      </c>
      <c r="I2031">
        <v>2</v>
      </c>
      <c r="J2031" t="s">
        <v>13806</v>
      </c>
      <c r="K2031" t="s">
        <v>13853</v>
      </c>
      <c r="L2031">
        <v>270107</v>
      </c>
      <c r="M2031" t="s">
        <v>13588</v>
      </c>
      <c r="N2031">
        <v>270107007</v>
      </c>
      <c r="O2031" t="s">
        <v>13618</v>
      </c>
      <c r="P2031">
        <v>28976.330330715587</v>
      </c>
      <c r="Q2031">
        <v>42783.47798236362</v>
      </c>
      <c r="R2031">
        <v>28889.324928620514</v>
      </c>
    </row>
    <row r="2032" spans="1:18" x14ac:dyDescent="0.25">
      <c r="A2032">
        <v>4</v>
      </c>
      <c r="B2032">
        <v>4102</v>
      </c>
      <c r="C2032" t="s">
        <v>771</v>
      </c>
      <c r="D2032" t="s">
        <v>771</v>
      </c>
      <c r="E2032">
        <v>4</v>
      </c>
      <c r="F2032" t="s">
        <v>13858</v>
      </c>
      <c r="G2032">
        <v>2</v>
      </c>
      <c r="H2032" t="s">
        <v>13768</v>
      </c>
      <c r="I2032">
        <v>2</v>
      </c>
      <c r="J2032" t="s">
        <v>13806</v>
      </c>
      <c r="K2032" t="s">
        <v>13857</v>
      </c>
      <c r="L2032">
        <v>270107</v>
      </c>
      <c r="M2032" t="s">
        <v>13588</v>
      </c>
      <c r="N2032">
        <v>270107007</v>
      </c>
      <c r="O2032" t="s">
        <v>13618</v>
      </c>
      <c r="P2032">
        <v>19498.382618417072</v>
      </c>
      <c r="Q2032">
        <v>16746.990989150945</v>
      </c>
      <c r="R2032">
        <v>25891.8109158601</v>
      </c>
    </row>
    <row r="2033" spans="1:18" x14ac:dyDescent="0.25">
      <c r="A2033">
        <v>4</v>
      </c>
      <c r="B2033">
        <v>4103</v>
      </c>
      <c r="C2033" t="s">
        <v>771</v>
      </c>
      <c r="D2033" t="s">
        <v>1140</v>
      </c>
      <c r="E2033">
        <v>4</v>
      </c>
      <c r="F2033" t="s">
        <v>13858</v>
      </c>
      <c r="G2033">
        <v>1</v>
      </c>
      <c r="H2033" t="s">
        <v>8278</v>
      </c>
      <c r="I2033">
        <v>2</v>
      </c>
      <c r="J2033" t="s">
        <v>13806</v>
      </c>
      <c r="K2033" t="s">
        <v>13851</v>
      </c>
      <c r="L2033">
        <v>270107</v>
      </c>
      <c r="M2033" t="s">
        <v>13588</v>
      </c>
      <c r="N2033">
        <v>270107007</v>
      </c>
      <c r="O2033" t="s">
        <v>13618</v>
      </c>
      <c r="P2033">
        <v>0</v>
      </c>
      <c r="Q2033">
        <v>72375.568524484785</v>
      </c>
      <c r="R2033">
        <v>72001.992999081587</v>
      </c>
    </row>
    <row r="2034" spans="1:18" x14ac:dyDescent="0.25">
      <c r="A2034">
        <v>4</v>
      </c>
      <c r="B2034">
        <v>4103</v>
      </c>
      <c r="C2034" t="s">
        <v>771</v>
      </c>
      <c r="D2034" t="s">
        <v>1140</v>
      </c>
      <c r="E2034">
        <v>4</v>
      </c>
      <c r="F2034" t="s">
        <v>13858</v>
      </c>
      <c r="G2034">
        <v>1</v>
      </c>
      <c r="H2034" t="s">
        <v>8278</v>
      </c>
      <c r="I2034">
        <v>2</v>
      </c>
      <c r="J2034" t="s">
        <v>13806</v>
      </c>
      <c r="K2034" t="s">
        <v>13852</v>
      </c>
      <c r="L2034">
        <v>270107</v>
      </c>
      <c r="M2034" t="s">
        <v>13588</v>
      </c>
      <c r="N2034">
        <v>270107007</v>
      </c>
      <c r="O2034" t="s">
        <v>13618</v>
      </c>
      <c r="P2034">
        <v>0</v>
      </c>
      <c r="Q2034">
        <v>0</v>
      </c>
      <c r="R2034">
        <v>14545.227904888328</v>
      </c>
    </row>
    <row r="2035" spans="1:18" x14ac:dyDescent="0.25">
      <c r="A2035">
        <v>4</v>
      </c>
      <c r="B2035">
        <v>4103</v>
      </c>
      <c r="C2035" t="s">
        <v>771</v>
      </c>
      <c r="D2035" t="s">
        <v>1140</v>
      </c>
      <c r="E2035">
        <v>4</v>
      </c>
      <c r="F2035" t="s">
        <v>13858</v>
      </c>
      <c r="G2035">
        <v>2</v>
      </c>
      <c r="H2035" t="s">
        <v>13768</v>
      </c>
      <c r="I2035">
        <v>2</v>
      </c>
      <c r="J2035" t="s">
        <v>13806</v>
      </c>
      <c r="K2035" t="s">
        <v>13853</v>
      </c>
      <c r="L2035">
        <v>270107</v>
      </c>
      <c r="M2035" t="s">
        <v>13588</v>
      </c>
      <c r="N2035">
        <v>270107007</v>
      </c>
      <c r="O2035" t="s">
        <v>13618</v>
      </c>
      <c r="P2035">
        <v>0</v>
      </c>
      <c r="Q2035">
        <v>72375.568524484785</v>
      </c>
      <c r="R2035">
        <v>61155.686177021285</v>
      </c>
    </row>
    <row r="2036" spans="1:18" x14ac:dyDescent="0.25">
      <c r="A2036">
        <v>4</v>
      </c>
      <c r="B2036">
        <v>4103</v>
      </c>
      <c r="C2036" t="s">
        <v>771</v>
      </c>
      <c r="D2036" t="s">
        <v>1140</v>
      </c>
      <c r="E2036">
        <v>4</v>
      </c>
      <c r="F2036" t="s">
        <v>13858</v>
      </c>
      <c r="G2036">
        <v>2</v>
      </c>
      <c r="H2036" t="s">
        <v>13768</v>
      </c>
      <c r="I2036">
        <v>2</v>
      </c>
      <c r="J2036" t="s">
        <v>13806</v>
      </c>
      <c r="K2036" t="s">
        <v>13857</v>
      </c>
      <c r="L2036">
        <v>270107</v>
      </c>
      <c r="M2036" t="s">
        <v>13588</v>
      </c>
      <c r="N2036">
        <v>270107007</v>
      </c>
      <c r="O2036" t="s">
        <v>13618</v>
      </c>
      <c r="P2036">
        <v>0</v>
      </c>
      <c r="Q2036">
        <v>0</v>
      </c>
      <c r="R2036">
        <v>25391.534726948645</v>
      </c>
    </row>
    <row r="2037" spans="1:18" x14ac:dyDescent="0.25">
      <c r="A2037">
        <v>4</v>
      </c>
      <c r="B2037">
        <v>4106</v>
      </c>
      <c r="C2037" t="s">
        <v>771</v>
      </c>
      <c r="D2037" t="s">
        <v>1149</v>
      </c>
      <c r="E2037">
        <v>4</v>
      </c>
      <c r="F2037" t="s">
        <v>13858</v>
      </c>
      <c r="G2037">
        <v>1</v>
      </c>
      <c r="H2037" t="s">
        <v>8278</v>
      </c>
      <c r="I2037">
        <v>2</v>
      </c>
      <c r="J2037" t="s">
        <v>13806</v>
      </c>
      <c r="K2037" t="s">
        <v>13851</v>
      </c>
      <c r="L2037">
        <v>270107</v>
      </c>
      <c r="M2037" t="s">
        <v>13588</v>
      </c>
      <c r="N2037">
        <v>270107007</v>
      </c>
      <c r="O2037" t="s">
        <v>13618</v>
      </c>
      <c r="P2037">
        <v>0</v>
      </c>
      <c r="Q2037">
        <v>14246.827434126393</v>
      </c>
      <c r="R2037">
        <v>75208.588747835238</v>
      </c>
    </row>
    <row r="2038" spans="1:18" x14ac:dyDescent="0.25">
      <c r="A2038">
        <v>4</v>
      </c>
      <c r="B2038">
        <v>4106</v>
      </c>
      <c r="C2038" t="s">
        <v>771</v>
      </c>
      <c r="D2038" t="s">
        <v>1149</v>
      </c>
      <c r="E2038">
        <v>4</v>
      </c>
      <c r="F2038" t="s">
        <v>13858</v>
      </c>
      <c r="G2038">
        <v>1</v>
      </c>
      <c r="H2038" t="s">
        <v>8278</v>
      </c>
      <c r="I2038">
        <v>2</v>
      </c>
      <c r="J2038" t="s">
        <v>13806</v>
      </c>
      <c r="K2038" t="s">
        <v>13852</v>
      </c>
      <c r="L2038">
        <v>270107</v>
      </c>
      <c r="M2038" t="s">
        <v>13588</v>
      </c>
      <c r="N2038">
        <v>270107007</v>
      </c>
      <c r="O2038" t="s">
        <v>13618</v>
      </c>
      <c r="P2038">
        <v>0</v>
      </c>
      <c r="Q2038">
        <v>0</v>
      </c>
      <c r="R2038">
        <v>28638.280609338097</v>
      </c>
    </row>
    <row r="2039" spans="1:18" x14ac:dyDescent="0.25">
      <c r="A2039">
        <v>4</v>
      </c>
      <c r="B2039">
        <v>4106</v>
      </c>
      <c r="C2039" t="s">
        <v>771</v>
      </c>
      <c r="D2039" t="s">
        <v>1149</v>
      </c>
      <c r="E2039">
        <v>4</v>
      </c>
      <c r="F2039" t="s">
        <v>13858</v>
      </c>
      <c r="G2039">
        <v>2</v>
      </c>
      <c r="H2039" t="s">
        <v>13768</v>
      </c>
      <c r="I2039">
        <v>2</v>
      </c>
      <c r="J2039" t="s">
        <v>13806</v>
      </c>
      <c r="K2039" t="s">
        <v>13853</v>
      </c>
      <c r="L2039">
        <v>270107</v>
      </c>
      <c r="M2039" t="s">
        <v>13588</v>
      </c>
      <c r="N2039">
        <v>270107007</v>
      </c>
      <c r="O2039" t="s">
        <v>13618</v>
      </c>
      <c r="P2039">
        <v>0</v>
      </c>
      <c r="Q2039">
        <v>14246.827434126393</v>
      </c>
      <c r="R2039">
        <v>45991.807292802398</v>
      </c>
    </row>
    <row r="2040" spans="1:18" x14ac:dyDescent="0.25">
      <c r="A2040">
        <v>4</v>
      </c>
      <c r="B2040">
        <v>4106</v>
      </c>
      <c r="C2040" t="s">
        <v>771</v>
      </c>
      <c r="D2040" t="s">
        <v>1149</v>
      </c>
      <c r="E2040">
        <v>4</v>
      </c>
      <c r="F2040" t="s">
        <v>13858</v>
      </c>
      <c r="G2040">
        <v>2</v>
      </c>
      <c r="H2040" t="s">
        <v>13768</v>
      </c>
      <c r="I2040">
        <v>2</v>
      </c>
      <c r="J2040" t="s">
        <v>13806</v>
      </c>
      <c r="K2040" t="s">
        <v>13857</v>
      </c>
      <c r="L2040">
        <v>270107</v>
      </c>
      <c r="M2040" t="s">
        <v>13588</v>
      </c>
      <c r="N2040">
        <v>270107007</v>
      </c>
      <c r="O2040" t="s">
        <v>13618</v>
      </c>
      <c r="P2040">
        <v>0</v>
      </c>
      <c r="Q2040">
        <v>0</v>
      </c>
      <c r="R2040">
        <v>57855.062064370926</v>
      </c>
    </row>
    <row r="2041" spans="1:18" x14ac:dyDescent="0.25">
      <c r="A2041">
        <v>4</v>
      </c>
      <c r="B2041">
        <v>4201</v>
      </c>
      <c r="C2041" t="s">
        <v>771</v>
      </c>
      <c r="D2041" t="s">
        <v>1152</v>
      </c>
      <c r="E2041">
        <v>4</v>
      </c>
      <c r="F2041" t="s">
        <v>13858</v>
      </c>
      <c r="G2041">
        <v>1</v>
      </c>
      <c r="H2041" t="s">
        <v>8278</v>
      </c>
      <c r="I2041">
        <v>2</v>
      </c>
      <c r="J2041" t="s">
        <v>13806</v>
      </c>
      <c r="K2041" t="s">
        <v>13851</v>
      </c>
      <c r="L2041">
        <v>270107</v>
      </c>
      <c r="M2041" t="s">
        <v>13588</v>
      </c>
      <c r="N2041">
        <v>270107007</v>
      </c>
      <c r="O2041" t="s">
        <v>13618</v>
      </c>
      <c r="P2041">
        <v>0</v>
      </c>
      <c r="Q2041">
        <v>59816.0888362103</v>
      </c>
      <c r="R2041">
        <v>0</v>
      </c>
    </row>
    <row r="2042" spans="1:18" x14ac:dyDescent="0.25">
      <c r="A2042">
        <v>4</v>
      </c>
      <c r="B2042">
        <v>4201</v>
      </c>
      <c r="C2042" t="s">
        <v>771</v>
      </c>
      <c r="D2042" t="s">
        <v>1152</v>
      </c>
      <c r="E2042">
        <v>4</v>
      </c>
      <c r="F2042" t="s">
        <v>13858</v>
      </c>
      <c r="G2042">
        <v>1</v>
      </c>
      <c r="H2042" t="s">
        <v>8278</v>
      </c>
      <c r="I2042">
        <v>2</v>
      </c>
      <c r="J2042" t="s">
        <v>13806</v>
      </c>
      <c r="K2042" t="s">
        <v>13852</v>
      </c>
      <c r="L2042">
        <v>270107</v>
      </c>
      <c r="M2042" t="s">
        <v>13588</v>
      </c>
      <c r="N2042">
        <v>270107007</v>
      </c>
      <c r="O2042" t="s">
        <v>13618</v>
      </c>
      <c r="P2042">
        <v>0</v>
      </c>
      <c r="Q2042">
        <v>6232.5063781322933</v>
      </c>
      <c r="R2042">
        <v>0</v>
      </c>
    </row>
    <row r="2043" spans="1:18" x14ac:dyDescent="0.25">
      <c r="A2043">
        <v>4</v>
      </c>
      <c r="B2043">
        <v>4201</v>
      </c>
      <c r="C2043" t="s">
        <v>771</v>
      </c>
      <c r="D2043" t="s">
        <v>1152</v>
      </c>
      <c r="E2043">
        <v>4</v>
      </c>
      <c r="F2043" t="s">
        <v>13858</v>
      </c>
      <c r="G2043">
        <v>2</v>
      </c>
      <c r="H2043" t="s">
        <v>13768</v>
      </c>
      <c r="I2043">
        <v>2</v>
      </c>
      <c r="J2043" t="s">
        <v>13806</v>
      </c>
      <c r="K2043" t="s">
        <v>13853</v>
      </c>
      <c r="L2043">
        <v>270107</v>
      </c>
      <c r="M2043" t="s">
        <v>13588</v>
      </c>
      <c r="N2043">
        <v>270107007</v>
      </c>
      <c r="O2043" t="s">
        <v>13618</v>
      </c>
      <c r="P2043">
        <v>0</v>
      </c>
      <c r="Q2043">
        <v>59816.0888362103</v>
      </c>
      <c r="R2043">
        <v>0</v>
      </c>
    </row>
    <row r="2044" spans="1:18" x14ac:dyDescent="0.25">
      <c r="A2044">
        <v>4</v>
      </c>
      <c r="B2044">
        <v>4201</v>
      </c>
      <c r="C2044" t="s">
        <v>771</v>
      </c>
      <c r="D2044" t="s">
        <v>1152</v>
      </c>
      <c r="E2044">
        <v>4</v>
      </c>
      <c r="F2044" t="s">
        <v>13858</v>
      </c>
      <c r="G2044">
        <v>2</v>
      </c>
      <c r="H2044" t="s">
        <v>13768</v>
      </c>
      <c r="I2044">
        <v>2</v>
      </c>
      <c r="J2044" t="s">
        <v>13806</v>
      </c>
      <c r="K2044" t="s">
        <v>13857</v>
      </c>
      <c r="L2044">
        <v>270107</v>
      </c>
      <c r="M2044" t="s">
        <v>13588</v>
      </c>
      <c r="N2044">
        <v>270107007</v>
      </c>
      <c r="O2044" t="s">
        <v>13618</v>
      </c>
      <c r="P2044">
        <v>0</v>
      </c>
      <c r="Q2044">
        <v>6232.5063781322933</v>
      </c>
      <c r="R2044">
        <v>0</v>
      </c>
    </row>
    <row r="2045" spans="1:18" x14ac:dyDescent="0.25">
      <c r="A2045">
        <v>4</v>
      </c>
      <c r="B2045">
        <v>4202</v>
      </c>
      <c r="C2045" t="s">
        <v>771</v>
      </c>
      <c r="D2045" t="s">
        <v>1155</v>
      </c>
      <c r="E2045">
        <v>4</v>
      </c>
      <c r="F2045" t="s">
        <v>13858</v>
      </c>
      <c r="G2045">
        <v>1</v>
      </c>
      <c r="H2045" t="s">
        <v>8278</v>
      </c>
      <c r="I2045">
        <v>2</v>
      </c>
      <c r="J2045" t="s">
        <v>13806</v>
      </c>
      <c r="K2045" t="s">
        <v>13851</v>
      </c>
      <c r="L2045">
        <v>270107</v>
      </c>
      <c r="M2045" t="s">
        <v>13588</v>
      </c>
      <c r="N2045">
        <v>270107007</v>
      </c>
      <c r="O2045" t="s">
        <v>13618</v>
      </c>
      <c r="P2045">
        <v>0</v>
      </c>
      <c r="Q2045">
        <v>37951.921952660428</v>
      </c>
      <c r="R2045">
        <v>0</v>
      </c>
    </row>
    <row r="2046" spans="1:18" x14ac:dyDescent="0.25">
      <c r="A2046">
        <v>4</v>
      </c>
      <c r="B2046">
        <v>4202</v>
      </c>
      <c r="C2046" t="s">
        <v>771</v>
      </c>
      <c r="D2046" t="s">
        <v>1155</v>
      </c>
      <c r="E2046">
        <v>4</v>
      </c>
      <c r="F2046" t="s">
        <v>13858</v>
      </c>
      <c r="G2046">
        <v>2</v>
      </c>
      <c r="H2046" t="s">
        <v>13768</v>
      </c>
      <c r="I2046">
        <v>2</v>
      </c>
      <c r="J2046" t="s">
        <v>13806</v>
      </c>
      <c r="K2046" t="s">
        <v>13853</v>
      </c>
      <c r="L2046">
        <v>270107</v>
      </c>
      <c r="M2046" t="s">
        <v>13588</v>
      </c>
      <c r="N2046">
        <v>270107007</v>
      </c>
      <c r="O2046" t="s">
        <v>13618</v>
      </c>
      <c r="P2046">
        <v>0</v>
      </c>
      <c r="Q2046">
        <v>37951.921952660428</v>
      </c>
      <c r="R2046">
        <v>0</v>
      </c>
    </row>
    <row r="2047" spans="1:18" x14ac:dyDescent="0.25">
      <c r="A2047">
        <v>4</v>
      </c>
      <c r="B2047">
        <v>4203</v>
      </c>
      <c r="C2047" t="s">
        <v>771</v>
      </c>
      <c r="D2047" t="s">
        <v>1158</v>
      </c>
      <c r="E2047">
        <v>4</v>
      </c>
      <c r="F2047" t="s">
        <v>13858</v>
      </c>
      <c r="G2047">
        <v>1</v>
      </c>
      <c r="H2047" t="s">
        <v>8278</v>
      </c>
      <c r="I2047">
        <v>2</v>
      </c>
      <c r="J2047" t="s">
        <v>13806</v>
      </c>
      <c r="K2047" t="s">
        <v>13851</v>
      </c>
      <c r="L2047">
        <v>270107</v>
      </c>
      <c r="M2047" t="s">
        <v>13588</v>
      </c>
      <c r="N2047">
        <v>270107007</v>
      </c>
      <c r="O2047" t="s">
        <v>13618</v>
      </c>
      <c r="P2047">
        <v>0</v>
      </c>
      <c r="Q2047">
        <v>123372.14495404149</v>
      </c>
      <c r="R2047">
        <v>0</v>
      </c>
    </row>
    <row r="2048" spans="1:18" x14ac:dyDescent="0.25">
      <c r="A2048">
        <v>4</v>
      </c>
      <c r="B2048">
        <v>4203</v>
      </c>
      <c r="C2048" t="s">
        <v>771</v>
      </c>
      <c r="D2048" t="s">
        <v>1158</v>
      </c>
      <c r="E2048">
        <v>4</v>
      </c>
      <c r="F2048" t="s">
        <v>13858</v>
      </c>
      <c r="G2048">
        <v>1</v>
      </c>
      <c r="H2048" t="s">
        <v>8278</v>
      </c>
      <c r="I2048">
        <v>2</v>
      </c>
      <c r="J2048" t="s">
        <v>13806</v>
      </c>
      <c r="K2048" t="s">
        <v>13852</v>
      </c>
      <c r="L2048">
        <v>270107</v>
      </c>
      <c r="M2048" t="s">
        <v>13588</v>
      </c>
      <c r="N2048">
        <v>270107007</v>
      </c>
      <c r="O2048" t="s">
        <v>13618</v>
      </c>
      <c r="P2048">
        <v>0</v>
      </c>
      <c r="Q2048">
        <v>39663.197389047396</v>
      </c>
      <c r="R2048">
        <v>0</v>
      </c>
    </row>
    <row r="2049" spans="1:18" x14ac:dyDescent="0.25">
      <c r="A2049">
        <v>4</v>
      </c>
      <c r="B2049">
        <v>4203</v>
      </c>
      <c r="C2049" t="s">
        <v>771</v>
      </c>
      <c r="D2049" t="s">
        <v>1158</v>
      </c>
      <c r="E2049">
        <v>4</v>
      </c>
      <c r="F2049" t="s">
        <v>13858</v>
      </c>
      <c r="G2049">
        <v>2</v>
      </c>
      <c r="H2049" t="s">
        <v>13768</v>
      </c>
      <c r="I2049">
        <v>2</v>
      </c>
      <c r="J2049" t="s">
        <v>13806</v>
      </c>
      <c r="K2049" t="s">
        <v>13853</v>
      </c>
      <c r="L2049">
        <v>270107</v>
      </c>
      <c r="M2049" t="s">
        <v>13588</v>
      </c>
      <c r="N2049">
        <v>270107007</v>
      </c>
      <c r="O2049" t="s">
        <v>13618</v>
      </c>
      <c r="P2049">
        <v>0</v>
      </c>
      <c r="Q2049">
        <v>123372.14495404149</v>
      </c>
      <c r="R2049">
        <v>0</v>
      </c>
    </row>
    <row r="2050" spans="1:18" x14ac:dyDescent="0.25">
      <c r="A2050">
        <v>4</v>
      </c>
      <c r="B2050">
        <v>4203</v>
      </c>
      <c r="C2050" t="s">
        <v>771</v>
      </c>
      <c r="D2050" t="s">
        <v>1158</v>
      </c>
      <c r="E2050">
        <v>4</v>
      </c>
      <c r="F2050" t="s">
        <v>13858</v>
      </c>
      <c r="G2050">
        <v>2</v>
      </c>
      <c r="H2050" t="s">
        <v>13768</v>
      </c>
      <c r="I2050">
        <v>2</v>
      </c>
      <c r="J2050" t="s">
        <v>13806</v>
      </c>
      <c r="K2050" t="s">
        <v>13857</v>
      </c>
      <c r="L2050">
        <v>270107</v>
      </c>
      <c r="M2050" t="s">
        <v>13588</v>
      </c>
      <c r="N2050">
        <v>270107007</v>
      </c>
      <c r="O2050" t="s">
        <v>13618</v>
      </c>
      <c r="P2050">
        <v>0</v>
      </c>
      <c r="Q2050">
        <v>39663.197389047396</v>
      </c>
      <c r="R2050">
        <v>0</v>
      </c>
    </row>
    <row r="2051" spans="1:18" x14ac:dyDescent="0.25">
      <c r="A2051">
        <v>4</v>
      </c>
      <c r="B2051">
        <v>4301</v>
      </c>
      <c r="C2051" t="s">
        <v>771</v>
      </c>
      <c r="D2051" t="s">
        <v>1164</v>
      </c>
      <c r="E2051">
        <v>4</v>
      </c>
      <c r="F2051" t="s">
        <v>13858</v>
      </c>
      <c r="G2051">
        <v>1</v>
      </c>
      <c r="H2051" t="s">
        <v>8278</v>
      </c>
      <c r="I2051">
        <v>2</v>
      </c>
      <c r="J2051" t="s">
        <v>13806</v>
      </c>
      <c r="K2051" t="s">
        <v>13851</v>
      </c>
      <c r="L2051">
        <v>270107</v>
      </c>
      <c r="M2051" t="s">
        <v>13588</v>
      </c>
      <c r="N2051">
        <v>270107007</v>
      </c>
      <c r="O2051" t="s">
        <v>13618</v>
      </c>
      <c r="P2051">
        <v>37408.682214105087</v>
      </c>
      <c r="Q2051">
        <v>34684.968526349636</v>
      </c>
      <c r="R2051">
        <v>35701.789762060398</v>
      </c>
    </row>
    <row r="2052" spans="1:18" x14ac:dyDescent="0.25">
      <c r="A2052">
        <v>4</v>
      </c>
      <c r="B2052">
        <v>4301</v>
      </c>
      <c r="C2052" t="s">
        <v>771</v>
      </c>
      <c r="D2052" t="s">
        <v>1164</v>
      </c>
      <c r="E2052">
        <v>4</v>
      </c>
      <c r="F2052" t="s">
        <v>13858</v>
      </c>
      <c r="G2052">
        <v>1</v>
      </c>
      <c r="H2052" t="s">
        <v>8278</v>
      </c>
      <c r="I2052">
        <v>2</v>
      </c>
      <c r="J2052" t="s">
        <v>13806</v>
      </c>
      <c r="K2052" t="s">
        <v>13852</v>
      </c>
      <c r="L2052">
        <v>270107</v>
      </c>
      <c r="M2052" t="s">
        <v>13588</v>
      </c>
      <c r="N2052">
        <v>270107007</v>
      </c>
      <c r="O2052" t="s">
        <v>13618</v>
      </c>
      <c r="P2052">
        <v>6699.5644844057324</v>
      </c>
      <c r="Q2052">
        <v>12995.264244942793</v>
      </c>
      <c r="R2052">
        <v>25558.431841347316</v>
      </c>
    </row>
    <row r="2053" spans="1:18" x14ac:dyDescent="0.25">
      <c r="A2053">
        <v>4</v>
      </c>
      <c r="B2053">
        <v>4301</v>
      </c>
      <c r="C2053" t="s">
        <v>771</v>
      </c>
      <c r="D2053" t="s">
        <v>1164</v>
      </c>
      <c r="E2053">
        <v>4</v>
      </c>
      <c r="F2053" t="s">
        <v>13858</v>
      </c>
      <c r="G2053">
        <v>2</v>
      </c>
      <c r="H2053" t="s">
        <v>13768</v>
      </c>
      <c r="I2053">
        <v>2</v>
      </c>
      <c r="J2053" t="s">
        <v>13806</v>
      </c>
      <c r="K2053" t="s">
        <v>13853</v>
      </c>
      <c r="L2053">
        <v>270107</v>
      </c>
      <c r="M2053" t="s">
        <v>13588</v>
      </c>
      <c r="N2053">
        <v>270107007</v>
      </c>
      <c r="O2053" t="s">
        <v>13618</v>
      </c>
      <c r="P2053">
        <v>30596.726608597921</v>
      </c>
      <c r="Q2053">
        <v>22961.359658259746</v>
      </c>
      <c r="R2053">
        <v>27286.174491998219</v>
      </c>
    </row>
    <row r="2054" spans="1:18" x14ac:dyDescent="0.25">
      <c r="A2054">
        <v>4</v>
      </c>
      <c r="B2054">
        <v>4301</v>
      </c>
      <c r="C2054" t="s">
        <v>771</v>
      </c>
      <c r="D2054" t="s">
        <v>1164</v>
      </c>
      <c r="E2054">
        <v>4</v>
      </c>
      <c r="F2054" t="s">
        <v>13858</v>
      </c>
      <c r="G2054">
        <v>2</v>
      </c>
      <c r="H2054" t="s">
        <v>13768</v>
      </c>
      <c r="I2054">
        <v>2</v>
      </c>
      <c r="J2054" t="s">
        <v>13806</v>
      </c>
      <c r="K2054" t="s">
        <v>13857</v>
      </c>
      <c r="L2054">
        <v>270107</v>
      </c>
      <c r="M2054" t="s">
        <v>13588</v>
      </c>
      <c r="N2054">
        <v>270107007</v>
      </c>
      <c r="O2054" t="s">
        <v>13618</v>
      </c>
      <c r="P2054">
        <v>13511.520089912898</v>
      </c>
      <c r="Q2054">
        <v>24718.873113032674</v>
      </c>
      <c r="R2054">
        <v>33974.047111409498</v>
      </c>
    </row>
    <row r="2055" spans="1:18" x14ac:dyDescent="0.25">
      <c r="A2055">
        <v>4</v>
      </c>
      <c r="B2055">
        <v>4302</v>
      </c>
      <c r="C2055" t="s">
        <v>771</v>
      </c>
      <c r="D2055" t="s">
        <v>1167</v>
      </c>
      <c r="E2055">
        <v>4</v>
      </c>
      <c r="F2055" t="s">
        <v>13858</v>
      </c>
      <c r="G2055">
        <v>1</v>
      </c>
      <c r="H2055" t="s">
        <v>8278</v>
      </c>
      <c r="I2055">
        <v>2</v>
      </c>
      <c r="J2055" t="s">
        <v>13806</v>
      </c>
      <c r="K2055" t="s">
        <v>13851</v>
      </c>
      <c r="L2055">
        <v>270107</v>
      </c>
      <c r="M2055" t="s">
        <v>13588</v>
      </c>
      <c r="N2055">
        <v>270107007</v>
      </c>
      <c r="O2055" t="s">
        <v>13618</v>
      </c>
      <c r="P2055">
        <v>0</v>
      </c>
      <c r="Q2055">
        <v>21836.953561228798</v>
      </c>
      <c r="R2055">
        <v>0</v>
      </c>
    </row>
    <row r="2056" spans="1:18" x14ac:dyDescent="0.25">
      <c r="A2056">
        <v>4</v>
      </c>
      <c r="B2056">
        <v>4302</v>
      </c>
      <c r="C2056" t="s">
        <v>771</v>
      </c>
      <c r="D2056" t="s">
        <v>1167</v>
      </c>
      <c r="E2056">
        <v>4</v>
      </c>
      <c r="F2056" t="s">
        <v>13858</v>
      </c>
      <c r="G2056">
        <v>1</v>
      </c>
      <c r="H2056" t="s">
        <v>8278</v>
      </c>
      <c r="I2056">
        <v>2</v>
      </c>
      <c r="J2056" t="s">
        <v>13806</v>
      </c>
      <c r="K2056" t="s">
        <v>13852</v>
      </c>
      <c r="L2056">
        <v>270107</v>
      </c>
      <c r="M2056" t="s">
        <v>13588</v>
      </c>
      <c r="N2056">
        <v>270107007</v>
      </c>
      <c r="O2056" t="s">
        <v>13618</v>
      </c>
      <c r="P2056">
        <v>0</v>
      </c>
      <c r="Q2056">
        <v>6015.984952712115</v>
      </c>
      <c r="R2056">
        <v>0</v>
      </c>
    </row>
    <row r="2057" spans="1:18" x14ac:dyDescent="0.25">
      <c r="A2057">
        <v>4</v>
      </c>
      <c r="B2057">
        <v>4302</v>
      </c>
      <c r="C2057" t="s">
        <v>771</v>
      </c>
      <c r="D2057" t="s">
        <v>1167</v>
      </c>
      <c r="E2057">
        <v>4</v>
      </c>
      <c r="F2057" t="s">
        <v>13858</v>
      </c>
      <c r="G2057">
        <v>2</v>
      </c>
      <c r="H2057" t="s">
        <v>13768</v>
      </c>
      <c r="I2057">
        <v>2</v>
      </c>
      <c r="J2057" t="s">
        <v>13806</v>
      </c>
      <c r="K2057" t="s">
        <v>13853</v>
      </c>
      <c r="L2057">
        <v>270107</v>
      </c>
      <c r="M2057" t="s">
        <v>13588</v>
      </c>
      <c r="N2057">
        <v>270107007</v>
      </c>
      <c r="O2057" t="s">
        <v>13618</v>
      </c>
      <c r="P2057">
        <v>0</v>
      </c>
      <c r="Q2057">
        <v>21836.953561228798</v>
      </c>
      <c r="R2057">
        <v>0</v>
      </c>
    </row>
    <row r="2058" spans="1:18" x14ac:dyDescent="0.25">
      <c r="A2058">
        <v>4</v>
      </c>
      <c r="B2058">
        <v>4302</v>
      </c>
      <c r="C2058" t="s">
        <v>771</v>
      </c>
      <c r="D2058" t="s">
        <v>1167</v>
      </c>
      <c r="E2058">
        <v>4</v>
      </c>
      <c r="F2058" t="s">
        <v>13858</v>
      </c>
      <c r="G2058">
        <v>2</v>
      </c>
      <c r="H2058" t="s">
        <v>13768</v>
      </c>
      <c r="I2058">
        <v>2</v>
      </c>
      <c r="J2058" t="s">
        <v>13806</v>
      </c>
      <c r="K2058" t="s">
        <v>13857</v>
      </c>
      <c r="L2058">
        <v>270107</v>
      </c>
      <c r="M2058" t="s">
        <v>13588</v>
      </c>
      <c r="N2058">
        <v>270107007</v>
      </c>
      <c r="O2058" t="s">
        <v>13618</v>
      </c>
      <c r="P2058">
        <v>0</v>
      </c>
      <c r="Q2058">
        <v>6015.984952712115</v>
      </c>
      <c r="R2058">
        <v>0</v>
      </c>
    </row>
    <row r="2059" spans="1:18" x14ac:dyDescent="0.25">
      <c r="A2059">
        <v>4</v>
      </c>
      <c r="B2059">
        <v>4303</v>
      </c>
      <c r="C2059" t="s">
        <v>771</v>
      </c>
      <c r="D2059" t="s">
        <v>1170</v>
      </c>
      <c r="E2059">
        <v>4</v>
      </c>
      <c r="F2059" t="s">
        <v>13858</v>
      </c>
      <c r="G2059">
        <v>1</v>
      </c>
      <c r="H2059" t="s">
        <v>8278</v>
      </c>
      <c r="I2059">
        <v>2</v>
      </c>
      <c r="J2059" t="s">
        <v>13806</v>
      </c>
      <c r="K2059" t="s">
        <v>13851</v>
      </c>
      <c r="L2059">
        <v>270107</v>
      </c>
      <c r="M2059" t="s">
        <v>13588</v>
      </c>
      <c r="N2059">
        <v>270107007</v>
      </c>
      <c r="O2059" t="s">
        <v>13618</v>
      </c>
      <c r="P2059">
        <v>0</v>
      </c>
      <c r="Q2059">
        <v>37505.055539375862</v>
      </c>
      <c r="R2059">
        <v>51686.779852207437</v>
      </c>
    </row>
    <row r="2060" spans="1:18" x14ac:dyDescent="0.25">
      <c r="A2060">
        <v>4</v>
      </c>
      <c r="B2060">
        <v>4303</v>
      </c>
      <c r="C2060" t="s">
        <v>771</v>
      </c>
      <c r="D2060" t="s">
        <v>1170</v>
      </c>
      <c r="E2060">
        <v>4</v>
      </c>
      <c r="F2060" t="s">
        <v>13858</v>
      </c>
      <c r="G2060">
        <v>1</v>
      </c>
      <c r="H2060" t="s">
        <v>8278</v>
      </c>
      <c r="I2060">
        <v>2</v>
      </c>
      <c r="J2060" t="s">
        <v>13806</v>
      </c>
      <c r="K2060" t="s">
        <v>13852</v>
      </c>
      <c r="L2060">
        <v>270107</v>
      </c>
      <c r="M2060" t="s">
        <v>13588</v>
      </c>
      <c r="N2060">
        <v>270107007</v>
      </c>
      <c r="O2060" t="s">
        <v>13618</v>
      </c>
      <c r="P2060">
        <v>0</v>
      </c>
      <c r="Q2060">
        <v>0</v>
      </c>
      <c r="R2060">
        <v>16019.665812365738</v>
      </c>
    </row>
    <row r="2061" spans="1:18" x14ac:dyDescent="0.25">
      <c r="A2061">
        <v>4</v>
      </c>
      <c r="B2061">
        <v>4303</v>
      </c>
      <c r="C2061" t="s">
        <v>771</v>
      </c>
      <c r="D2061" t="s">
        <v>1170</v>
      </c>
      <c r="E2061">
        <v>4</v>
      </c>
      <c r="F2061" t="s">
        <v>13858</v>
      </c>
      <c r="G2061">
        <v>2</v>
      </c>
      <c r="H2061" t="s">
        <v>13768</v>
      </c>
      <c r="I2061">
        <v>2</v>
      </c>
      <c r="J2061" t="s">
        <v>13806</v>
      </c>
      <c r="K2061" t="s">
        <v>13853</v>
      </c>
      <c r="L2061">
        <v>270107</v>
      </c>
      <c r="M2061" t="s">
        <v>13588</v>
      </c>
      <c r="N2061">
        <v>270107007</v>
      </c>
      <c r="O2061" t="s">
        <v>13618</v>
      </c>
      <c r="P2061">
        <v>0</v>
      </c>
      <c r="Q2061">
        <v>37505.055539375862</v>
      </c>
      <c r="R2061">
        <v>48762.127180064657</v>
      </c>
    </row>
    <row r="2062" spans="1:18" x14ac:dyDescent="0.25">
      <c r="A2062">
        <v>4</v>
      </c>
      <c r="B2062">
        <v>4303</v>
      </c>
      <c r="C2062" t="s">
        <v>771</v>
      </c>
      <c r="D2062" t="s">
        <v>1170</v>
      </c>
      <c r="E2062">
        <v>4</v>
      </c>
      <c r="F2062" t="s">
        <v>13858</v>
      </c>
      <c r="G2062">
        <v>2</v>
      </c>
      <c r="H2062" t="s">
        <v>13768</v>
      </c>
      <c r="I2062">
        <v>2</v>
      </c>
      <c r="J2062" t="s">
        <v>13806</v>
      </c>
      <c r="K2062" t="s">
        <v>13857</v>
      </c>
      <c r="L2062">
        <v>270107</v>
      </c>
      <c r="M2062" t="s">
        <v>13588</v>
      </c>
      <c r="N2062">
        <v>270107007</v>
      </c>
      <c r="O2062" t="s">
        <v>13618</v>
      </c>
      <c r="P2062">
        <v>0</v>
      </c>
      <c r="Q2062">
        <v>0</v>
      </c>
      <c r="R2062">
        <v>18944.31848450852</v>
      </c>
    </row>
    <row r="2063" spans="1:18" x14ac:dyDescent="0.25">
      <c r="A2063">
        <v>5</v>
      </c>
      <c r="B2063">
        <v>5101</v>
      </c>
      <c r="C2063" t="s">
        <v>798</v>
      </c>
      <c r="D2063" t="s">
        <v>798</v>
      </c>
      <c r="E2063">
        <v>4</v>
      </c>
      <c r="F2063" t="s">
        <v>13858</v>
      </c>
      <c r="G2063">
        <v>1</v>
      </c>
      <c r="H2063" t="s">
        <v>8278</v>
      </c>
      <c r="I2063">
        <v>2</v>
      </c>
      <c r="J2063" t="s">
        <v>13806</v>
      </c>
      <c r="K2063" t="s">
        <v>13851</v>
      </c>
      <c r="L2063">
        <v>270107</v>
      </c>
      <c r="M2063" t="s">
        <v>13588</v>
      </c>
      <c r="N2063">
        <v>270107007</v>
      </c>
      <c r="O2063" t="s">
        <v>13618</v>
      </c>
      <c r="P2063">
        <v>39752.230902494033</v>
      </c>
      <c r="Q2063">
        <v>25154.970834869757</v>
      </c>
      <c r="R2063">
        <v>51910.775017229927</v>
      </c>
    </row>
    <row r="2064" spans="1:18" x14ac:dyDescent="0.25">
      <c r="A2064">
        <v>5</v>
      </c>
      <c r="B2064">
        <v>5101</v>
      </c>
      <c r="C2064" t="s">
        <v>798</v>
      </c>
      <c r="D2064" t="s">
        <v>798</v>
      </c>
      <c r="E2064">
        <v>4</v>
      </c>
      <c r="F2064" t="s">
        <v>13858</v>
      </c>
      <c r="G2064">
        <v>1</v>
      </c>
      <c r="H2064" t="s">
        <v>8278</v>
      </c>
      <c r="I2064">
        <v>2</v>
      </c>
      <c r="J2064" t="s">
        <v>13806</v>
      </c>
      <c r="K2064" t="s">
        <v>13852</v>
      </c>
      <c r="L2064">
        <v>270107</v>
      </c>
      <c r="M2064" t="s">
        <v>13588</v>
      </c>
      <c r="N2064">
        <v>270107007</v>
      </c>
      <c r="O2064" t="s">
        <v>13618</v>
      </c>
      <c r="P2064">
        <v>21995.227666459647</v>
      </c>
      <c r="Q2064">
        <v>28586.087297553131</v>
      </c>
      <c r="R2064">
        <v>30405.829626903451</v>
      </c>
    </row>
    <row r="2065" spans="1:18" x14ac:dyDescent="0.25">
      <c r="A2065">
        <v>5</v>
      </c>
      <c r="B2065">
        <v>5101</v>
      </c>
      <c r="C2065" t="s">
        <v>798</v>
      </c>
      <c r="D2065" t="s">
        <v>798</v>
      </c>
      <c r="E2065">
        <v>4</v>
      </c>
      <c r="F2065" t="s">
        <v>13858</v>
      </c>
      <c r="G2065">
        <v>2</v>
      </c>
      <c r="H2065" t="s">
        <v>13768</v>
      </c>
      <c r="I2065">
        <v>2</v>
      </c>
      <c r="J2065" t="s">
        <v>13806</v>
      </c>
      <c r="K2065" t="s">
        <v>13853</v>
      </c>
      <c r="L2065">
        <v>270107</v>
      </c>
      <c r="M2065" t="s">
        <v>13588</v>
      </c>
      <c r="N2065">
        <v>270107007</v>
      </c>
      <c r="O2065" t="s">
        <v>13618</v>
      </c>
      <c r="P2065">
        <v>38385.905272447948</v>
      </c>
      <c r="Q2065">
        <v>24406.054656798289</v>
      </c>
      <c r="R2065">
        <v>48600.123532556652</v>
      </c>
    </row>
    <row r="2066" spans="1:18" x14ac:dyDescent="0.25">
      <c r="A2066">
        <v>5</v>
      </c>
      <c r="B2066">
        <v>5101</v>
      </c>
      <c r="C2066" t="s">
        <v>798</v>
      </c>
      <c r="D2066" t="s">
        <v>798</v>
      </c>
      <c r="E2066">
        <v>4</v>
      </c>
      <c r="F2066" t="s">
        <v>13858</v>
      </c>
      <c r="G2066">
        <v>2</v>
      </c>
      <c r="H2066" t="s">
        <v>13768</v>
      </c>
      <c r="I2066">
        <v>2</v>
      </c>
      <c r="J2066" t="s">
        <v>13806</v>
      </c>
      <c r="K2066" t="s">
        <v>13857</v>
      </c>
      <c r="L2066">
        <v>270107</v>
      </c>
      <c r="M2066" t="s">
        <v>13588</v>
      </c>
      <c r="N2066">
        <v>270107007</v>
      </c>
      <c r="O2066" t="s">
        <v>13618</v>
      </c>
      <c r="P2066">
        <v>23361.553296505735</v>
      </c>
      <c r="Q2066">
        <v>29335.003475624595</v>
      </c>
      <c r="R2066">
        <v>33716.48111157673</v>
      </c>
    </row>
    <row r="2067" spans="1:18" x14ac:dyDescent="0.25">
      <c r="A2067">
        <v>5</v>
      </c>
      <c r="B2067">
        <v>5102</v>
      </c>
      <c r="C2067" t="s">
        <v>798</v>
      </c>
      <c r="D2067" t="s">
        <v>1181</v>
      </c>
      <c r="E2067">
        <v>4</v>
      </c>
      <c r="F2067" t="s">
        <v>13858</v>
      </c>
      <c r="G2067">
        <v>1</v>
      </c>
      <c r="H2067" t="s">
        <v>8278</v>
      </c>
      <c r="I2067">
        <v>2</v>
      </c>
      <c r="J2067" t="s">
        <v>13806</v>
      </c>
      <c r="K2067" t="s">
        <v>13851</v>
      </c>
      <c r="L2067">
        <v>270107</v>
      </c>
      <c r="M2067" t="s">
        <v>13588</v>
      </c>
      <c r="N2067">
        <v>270107007</v>
      </c>
      <c r="O2067" t="s">
        <v>13618</v>
      </c>
      <c r="P2067">
        <v>0</v>
      </c>
      <c r="Q2067">
        <v>199192.05021049012</v>
      </c>
      <c r="R2067">
        <v>0</v>
      </c>
    </row>
    <row r="2068" spans="1:18" x14ac:dyDescent="0.25">
      <c r="A2068">
        <v>5</v>
      </c>
      <c r="B2068">
        <v>5102</v>
      </c>
      <c r="C2068" t="s">
        <v>798</v>
      </c>
      <c r="D2068" t="s">
        <v>1181</v>
      </c>
      <c r="E2068">
        <v>4</v>
      </c>
      <c r="F2068" t="s">
        <v>13858</v>
      </c>
      <c r="G2068">
        <v>1</v>
      </c>
      <c r="H2068" t="s">
        <v>8278</v>
      </c>
      <c r="I2068">
        <v>2</v>
      </c>
      <c r="J2068" t="s">
        <v>13806</v>
      </c>
      <c r="K2068" t="s">
        <v>13852</v>
      </c>
      <c r="L2068">
        <v>270107</v>
      </c>
      <c r="M2068" t="s">
        <v>13588</v>
      </c>
      <c r="N2068">
        <v>270107007</v>
      </c>
      <c r="O2068" t="s">
        <v>13618</v>
      </c>
      <c r="P2068">
        <v>0</v>
      </c>
      <c r="Q2068">
        <v>23856.273387789606</v>
      </c>
      <c r="R2068">
        <v>0</v>
      </c>
    </row>
    <row r="2069" spans="1:18" x14ac:dyDescent="0.25">
      <c r="A2069">
        <v>5</v>
      </c>
      <c r="B2069">
        <v>5102</v>
      </c>
      <c r="C2069" t="s">
        <v>798</v>
      </c>
      <c r="D2069" t="s">
        <v>1181</v>
      </c>
      <c r="E2069">
        <v>4</v>
      </c>
      <c r="F2069" t="s">
        <v>13858</v>
      </c>
      <c r="G2069">
        <v>2</v>
      </c>
      <c r="H2069" t="s">
        <v>13768</v>
      </c>
      <c r="I2069">
        <v>2</v>
      </c>
      <c r="J2069" t="s">
        <v>13806</v>
      </c>
      <c r="K2069" t="s">
        <v>13853</v>
      </c>
      <c r="L2069">
        <v>270107</v>
      </c>
      <c r="M2069" t="s">
        <v>13588</v>
      </c>
      <c r="N2069">
        <v>270107007</v>
      </c>
      <c r="O2069" t="s">
        <v>13618</v>
      </c>
      <c r="P2069">
        <v>0</v>
      </c>
      <c r="Q2069">
        <v>187413.01295019221</v>
      </c>
      <c r="R2069">
        <v>0</v>
      </c>
    </row>
    <row r="2070" spans="1:18" x14ac:dyDescent="0.25">
      <c r="A2070">
        <v>5</v>
      </c>
      <c r="B2070">
        <v>5102</v>
      </c>
      <c r="C2070" t="s">
        <v>798</v>
      </c>
      <c r="D2070" t="s">
        <v>1181</v>
      </c>
      <c r="E2070">
        <v>4</v>
      </c>
      <c r="F2070" t="s">
        <v>13858</v>
      </c>
      <c r="G2070">
        <v>2</v>
      </c>
      <c r="H2070" t="s">
        <v>13768</v>
      </c>
      <c r="I2070">
        <v>2</v>
      </c>
      <c r="J2070" t="s">
        <v>13806</v>
      </c>
      <c r="K2070" t="s">
        <v>13857</v>
      </c>
      <c r="L2070">
        <v>270107</v>
      </c>
      <c r="M2070" t="s">
        <v>13588</v>
      </c>
      <c r="N2070">
        <v>270107007</v>
      </c>
      <c r="O2070" t="s">
        <v>13618</v>
      </c>
      <c r="P2070">
        <v>0</v>
      </c>
      <c r="Q2070">
        <v>35635.310648087521</v>
      </c>
      <c r="R2070">
        <v>0</v>
      </c>
    </row>
    <row r="2071" spans="1:18" x14ac:dyDescent="0.25">
      <c r="A2071">
        <v>5</v>
      </c>
      <c r="B2071">
        <v>5103</v>
      </c>
      <c r="C2071" t="s">
        <v>798</v>
      </c>
      <c r="D2071" t="s">
        <v>1184</v>
      </c>
      <c r="E2071">
        <v>4</v>
      </c>
      <c r="F2071" t="s">
        <v>13858</v>
      </c>
      <c r="G2071">
        <v>1</v>
      </c>
      <c r="H2071" t="s">
        <v>8278</v>
      </c>
      <c r="I2071">
        <v>2</v>
      </c>
      <c r="J2071" t="s">
        <v>13806</v>
      </c>
      <c r="K2071" t="s">
        <v>13851</v>
      </c>
      <c r="L2071">
        <v>270107</v>
      </c>
      <c r="M2071" t="s">
        <v>13588</v>
      </c>
      <c r="N2071">
        <v>270107007</v>
      </c>
      <c r="O2071" t="s">
        <v>13618</v>
      </c>
      <c r="P2071">
        <v>0</v>
      </c>
      <c r="Q2071">
        <v>64500.780050088782</v>
      </c>
      <c r="R2071">
        <v>151805.164404515</v>
      </c>
    </row>
    <row r="2072" spans="1:18" x14ac:dyDescent="0.25">
      <c r="A2072">
        <v>5</v>
      </c>
      <c r="B2072">
        <v>5103</v>
      </c>
      <c r="C2072" t="s">
        <v>798</v>
      </c>
      <c r="D2072" t="s">
        <v>1184</v>
      </c>
      <c r="E2072">
        <v>4</v>
      </c>
      <c r="F2072" t="s">
        <v>13858</v>
      </c>
      <c r="G2072">
        <v>1</v>
      </c>
      <c r="H2072" t="s">
        <v>8278</v>
      </c>
      <c r="I2072">
        <v>2</v>
      </c>
      <c r="J2072" t="s">
        <v>13806</v>
      </c>
      <c r="K2072" t="s">
        <v>13852</v>
      </c>
      <c r="L2072">
        <v>270107</v>
      </c>
      <c r="M2072" t="s">
        <v>13588</v>
      </c>
      <c r="N2072">
        <v>270107007</v>
      </c>
      <c r="O2072" t="s">
        <v>13618</v>
      </c>
      <c r="P2072">
        <v>0</v>
      </c>
      <c r="Q2072">
        <v>15068.471103263091</v>
      </c>
      <c r="R2072">
        <v>3828.0919830798284</v>
      </c>
    </row>
    <row r="2073" spans="1:18" x14ac:dyDescent="0.25">
      <c r="A2073">
        <v>5</v>
      </c>
      <c r="B2073">
        <v>5103</v>
      </c>
      <c r="C2073" t="s">
        <v>798</v>
      </c>
      <c r="D2073" t="s">
        <v>1184</v>
      </c>
      <c r="E2073">
        <v>4</v>
      </c>
      <c r="F2073" t="s">
        <v>13858</v>
      </c>
      <c r="G2073">
        <v>2</v>
      </c>
      <c r="H2073" t="s">
        <v>13768</v>
      </c>
      <c r="I2073">
        <v>2</v>
      </c>
      <c r="J2073" t="s">
        <v>13806</v>
      </c>
      <c r="K2073" t="s">
        <v>13853</v>
      </c>
      <c r="L2073">
        <v>270107</v>
      </c>
      <c r="M2073" t="s">
        <v>13588</v>
      </c>
      <c r="N2073">
        <v>270107007</v>
      </c>
      <c r="O2073" t="s">
        <v>13618</v>
      </c>
      <c r="P2073">
        <v>0</v>
      </c>
      <c r="Q2073">
        <v>49526.485454201626</v>
      </c>
      <c r="R2073">
        <v>125284.70057395876</v>
      </c>
    </row>
    <row r="2074" spans="1:18" x14ac:dyDescent="0.25">
      <c r="A2074">
        <v>5</v>
      </c>
      <c r="B2074">
        <v>5103</v>
      </c>
      <c r="C2074" t="s">
        <v>798</v>
      </c>
      <c r="D2074" t="s">
        <v>1184</v>
      </c>
      <c r="E2074">
        <v>4</v>
      </c>
      <c r="F2074" t="s">
        <v>13858</v>
      </c>
      <c r="G2074">
        <v>2</v>
      </c>
      <c r="H2074" t="s">
        <v>13768</v>
      </c>
      <c r="I2074">
        <v>2</v>
      </c>
      <c r="J2074" t="s">
        <v>13806</v>
      </c>
      <c r="K2074" t="s">
        <v>13857</v>
      </c>
      <c r="L2074">
        <v>270107</v>
      </c>
      <c r="M2074" t="s">
        <v>13588</v>
      </c>
      <c r="N2074">
        <v>270107007</v>
      </c>
      <c r="O2074" t="s">
        <v>13618</v>
      </c>
      <c r="P2074">
        <v>0</v>
      </c>
      <c r="Q2074">
        <v>30042.765699150241</v>
      </c>
      <c r="R2074">
        <v>30348.555813636078</v>
      </c>
    </row>
    <row r="2075" spans="1:18" x14ac:dyDescent="0.25">
      <c r="A2075">
        <v>5</v>
      </c>
      <c r="B2075">
        <v>5105</v>
      </c>
      <c r="C2075" t="s">
        <v>798</v>
      </c>
      <c r="D2075" t="s">
        <v>1190</v>
      </c>
      <c r="E2075">
        <v>4</v>
      </c>
      <c r="F2075" t="s">
        <v>13858</v>
      </c>
      <c r="G2075">
        <v>1</v>
      </c>
      <c r="H2075" t="s">
        <v>8278</v>
      </c>
      <c r="I2075">
        <v>2</v>
      </c>
      <c r="J2075" t="s">
        <v>13806</v>
      </c>
      <c r="K2075" t="s">
        <v>13851</v>
      </c>
      <c r="L2075">
        <v>270107</v>
      </c>
      <c r="M2075" t="s">
        <v>13588</v>
      </c>
      <c r="N2075">
        <v>270107007</v>
      </c>
      <c r="O2075" t="s">
        <v>13618</v>
      </c>
      <c r="P2075">
        <v>0</v>
      </c>
      <c r="Q2075">
        <v>165726.45899616179</v>
      </c>
      <c r="R2075">
        <v>0</v>
      </c>
    </row>
    <row r="2076" spans="1:18" x14ac:dyDescent="0.25">
      <c r="A2076">
        <v>5</v>
      </c>
      <c r="B2076">
        <v>5105</v>
      </c>
      <c r="C2076" t="s">
        <v>798</v>
      </c>
      <c r="D2076" t="s">
        <v>1190</v>
      </c>
      <c r="E2076">
        <v>4</v>
      </c>
      <c r="F2076" t="s">
        <v>13858</v>
      </c>
      <c r="G2076">
        <v>2</v>
      </c>
      <c r="H2076" t="s">
        <v>13768</v>
      </c>
      <c r="I2076">
        <v>2</v>
      </c>
      <c r="J2076" t="s">
        <v>13806</v>
      </c>
      <c r="K2076" t="s">
        <v>13853</v>
      </c>
      <c r="L2076">
        <v>270107</v>
      </c>
      <c r="M2076" t="s">
        <v>13588</v>
      </c>
      <c r="N2076">
        <v>270107007</v>
      </c>
      <c r="O2076" t="s">
        <v>13618</v>
      </c>
      <c r="P2076">
        <v>0</v>
      </c>
      <c r="Q2076">
        <v>153376.88939716955</v>
      </c>
      <c r="R2076">
        <v>0</v>
      </c>
    </row>
    <row r="2077" spans="1:18" x14ac:dyDescent="0.25">
      <c r="A2077">
        <v>5</v>
      </c>
      <c r="B2077">
        <v>5105</v>
      </c>
      <c r="C2077" t="s">
        <v>798</v>
      </c>
      <c r="D2077" t="s">
        <v>1190</v>
      </c>
      <c r="E2077">
        <v>4</v>
      </c>
      <c r="F2077" t="s">
        <v>13858</v>
      </c>
      <c r="G2077">
        <v>2</v>
      </c>
      <c r="H2077" t="s">
        <v>13768</v>
      </c>
      <c r="I2077">
        <v>2</v>
      </c>
      <c r="J2077" t="s">
        <v>13806</v>
      </c>
      <c r="K2077" t="s">
        <v>13857</v>
      </c>
      <c r="L2077">
        <v>270107</v>
      </c>
      <c r="M2077" t="s">
        <v>13588</v>
      </c>
      <c r="N2077">
        <v>270107007</v>
      </c>
      <c r="O2077" t="s">
        <v>13618</v>
      </c>
      <c r="P2077">
        <v>0</v>
      </c>
      <c r="Q2077">
        <v>12349.569598992231</v>
      </c>
      <c r="R2077">
        <v>0</v>
      </c>
    </row>
    <row r="2078" spans="1:18" x14ac:dyDescent="0.25">
      <c r="A2078">
        <v>5</v>
      </c>
      <c r="B2078">
        <v>5107</v>
      </c>
      <c r="C2078" t="s">
        <v>798</v>
      </c>
      <c r="D2078" t="s">
        <v>1193</v>
      </c>
      <c r="E2078">
        <v>4</v>
      </c>
      <c r="F2078" t="s">
        <v>13858</v>
      </c>
      <c r="G2078">
        <v>1</v>
      </c>
      <c r="H2078" t="s">
        <v>8278</v>
      </c>
      <c r="I2078">
        <v>2</v>
      </c>
      <c r="J2078" t="s">
        <v>13806</v>
      </c>
      <c r="K2078" t="s">
        <v>13851</v>
      </c>
      <c r="L2078">
        <v>270107</v>
      </c>
      <c r="M2078" t="s">
        <v>13588</v>
      </c>
      <c r="N2078">
        <v>270107007</v>
      </c>
      <c r="O2078" t="s">
        <v>13618</v>
      </c>
      <c r="P2078">
        <v>0</v>
      </c>
      <c r="Q2078">
        <v>85076.622983416761</v>
      </c>
      <c r="R2078">
        <v>0</v>
      </c>
    </row>
    <row r="2079" spans="1:18" x14ac:dyDescent="0.25">
      <c r="A2079">
        <v>5</v>
      </c>
      <c r="B2079">
        <v>5107</v>
      </c>
      <c r="C2079" t="s">
        <v>798</v>
      </c>
      <c r="D2079" t="s">
        <v>1193</v>
      </c>
      <c r="E2079">
        <v>4</v>
      </c>
      <c r="F2079" t="s">
        <v>13858</v>
      </c>
      <c r="G2079">
        <v>2</v>
      </c>
      <c r="H2079" t="s">
        <v>13768</v>
      </c>
      <c r="I2079">
        <v>2</v>
      </c>
      <c r="J2079" t="s">
        <v>13806</v>
      </c>
      <c r="K2079" t="s">
        <v>13853</v>
      </c>
      <c r="L2079">
        <v>270107</v>
      </c>
      <c r="M2079" t="s">
        <v>13588</v>
      </c>
      <c r="N2079">
        <v>270107007</v>
      </c>
      <c r="O2079" t="s">
        <v>13618</v>
      </c>
      <c r="P2079">
        <v>0</v>
      </c>
      <c r="Q2079">
        <v>85076.622983416761</v>
      </c>
      <c r="R2079">
        <v>0</v>
      </c>
    </row>
    <row r="2080" spans="1:18" x14ac:dyDescent="0.25">
      <c r="A2080">
        <v>5</v>
      </c>
      <c r="B2080">
        <v>5109</v>
      </c>
      <c r="C2080" t="s">
        <v>798</v>
      </c>
      <c r="D2080" t="s">
        <v>1196</v>
      </c>
      <c r="E2080">
        <v>4</v>
      </c>
      <c r="F2080" t="s">
        <v>13858</v>
      </c>
      <c r="G2080">
        <v>1</v>
      </c>
      <c r="H2080" t="s">
        <v>8278</v>
      </c>
      <c r="I2080">
        <v>2</v>
      </c>
      <c r="J2080" t="s">
        <v>13806</v>
      </c>
      <c r="K2080" t="s">
        <v>13851</v>
      </c>
      <c r="L2080">
        <v>270107</v>
      </c>
      <c r="M2080" t="s">
        <v>13588</v>
      </c>
      <c r="N2080">
        <v>270107007</v>
      </c>
      <c r="O2080" t="s">
        <v>13618</v>
      </c>
      <c r="P2080">
        <v>52296.137715619348</v>
      </c>
      <c r="Q2080">
        <v>48634.042837176014</v>
      </c>
      <c r="R2080">
        <v>38237.669515581038</v>
      </c>
    </row>
    <row r="2081" spans="1:18" x14ac:dyDescent="0.25">
      <c r="A2081">
        <v>5</v>
      </c>
      <c r="B2081">
        <v>5109</v>
      </c>
      <c r="C2081" t="s">
        <v>798</v>
      </c>
      <c r="D2081" t="s">
        <v>1196</v>
      </c>
      <c r="E2081">
        <v>4</v>
      </c>
      <c r="F2081" t="s">
        <v>13858</v>
      </c>
      <c r="G2081">
        <v>1</v>
      </c>
      <c r="H2081" t="s">
        <v>8278</v>
      </c>
      <c r="I2081">
        <v>2</v>
      </c>
      <c r="J2081" t="s">
        <v>13806</v>
      </c>
      <c r="K2081" t="s">
        <v>13852</v>
      </c>
      <c r="L2081">
        <v>270107</v>
      </c>
      <c r="M2081" t="s">
        <v>13588</v>
      </c>
      <c r="N2081">
        <v>270107007</v>
      </c>
      <c r="O2081" t="s">
        <v>13618</v>
      </c>
      <c r="P2081">
        <v>7218.6054129304348</v>
      </c>
      <c r="Q2081">
        <v>8473.6543804726261</v>
      </c>
      <c r="R2081">
        <v>17250.734627710655</v>
      </c>
    </row>
    <row r="2082" spans="1:18" x14ac:dyDescent="0.25">
      <c r="A2082">
        <v>5</v>
      </c>
      <c r="B2082">
        <v>5109</v>
      </c>
      <c r="C2082" t="s">
        <v>798</v>
      </c>
      <c r="D2082" t="s">
        <v>1196</v>
      </c>
      <c r="E2082">
        <v>4</v>
      </c>
      <c r="F2082" t="s">
        <v>13858</v>
      </c>
      <c r="G2082">
        <v>2</v>
      </c>
      <c r="H2082" t="s">
        <v>13768</v>
      </c>
      <c r="I2082">
        <v>2</v>
      </c>
      <c r="J2082" t="s">
        <v>13806</v>
      </c>
      <c r="K2082" t="s">
        <v>13853</v>
      </c>
      <c r="L2082">
        <v>270107</v>
      </c>
      <c r="M2082" t="s">
        <v>13588</v>
      </c>
      <c r="N2082">
        <v>270107007</v>
      </c>
      <c r="O2082" t="s">
        <v>13618</v>
      </c>
      <c r="P2082">
        <v>43076.491129555863</v>
      </c>
      <c r="Q2082">
        <v>43310.718870556011</v>
      </c>
      <c r="R2082">
        <v>26847.69686955693</v>
      </c>
    </row>
    <row r="2083" spans="1:18" x14ac:dyDescent="0.25">
      <c r="A2083">
        <v>5</v>
      </c>
      <c r="B2083">
        <v>5109</v>
      </c>
      <c r="C2083" t="s">
        <v>798</v>
      </c>
      <c r="D2083" t="s">
        <v>1196</v>
      </c>
      <c r="E2083">
        <v>4</v>
      </c>
      <c r="F2083" t="s">
        <v>13858</v>
      </c>
      <c r="G2083">
        <v>2</v>
      </c>
      <c r="H2083" t="s">
        <v>13768</v>
      </c>
      <c r="I2083">
        <v>2</v>
      </c>
      <c r="J2083" t="s">
        <v>13806</v>
      </c>
      <c r="K2083" t="s">
        <v>13857</v>
      </c>
      <c r="L2083">
        <v>270107</v>
      </c>
      <c r="M2083" t="s">
        <v>13588</v>
      </c>
      <c r="N2083">
        <v>270107007</v>
      </c>
      <c r="O2083" t="s">
        <v>13618</v>
      </c>
      <c r="P2083">
        <v>16438.251998993921</v>
      </c>
      <c r="Q2083">
        <v>13796.978347092625</v>
      </c>
      <c r="R2083">
        <v>28640.707273734763</v>
      </c>
    </row>
    <row r="2084" spans="1:18" x14ac:dyDescent="0.25">
      <c r="A2084">
        <v>5</v>
      </c>
      <c r="B2084">
        <v>5301</v>
      </c>
      <c r="C2084" t="s">
        <v>798</v>
      </c>
      <c r="D2084" t="s">
        <v>1202</v>
      </c>
      <c r="E2084">
        <v>4</v>
      </c>
      <c r="F2084" t="s">
        <v>13858</v>
      </c>
      <c r="G2084">
        <v>1</v>
      </c>
      <c r="H2084" t="s">
        <v>8278</v>
      </c>
      <c r="I2084">
        <v>2</v>
      </c>
      <c r="J2084" t="s">
        <v>13806</v>
      </c>
      <c r="K2084" t="s">
        <v>13851</v>
      </c>
      <c r="L2084">
        <v>270107</v>
      </c>
      <c r="M2084" t="s">
        <v>13588</v>
      </c>
      <c r="N2084">
        <v>270107007</v>
      </c>
      <c r="O2084" t="s">
        <v>13618</v>
      </c>
      <c r="P2084">
        <v>47989.972515026129</v>
      </c>
      <c r="Q2084">
        <v>10578.238898388081</v>
      </c>
      <c r="R2084">
        <v>79608.773054874837</v>
      </c>
    </row>
    <row r="2085" spans="1:18" x14ac:dyDescent="0.25">
      <c r="A2085">
        <v>5</v>
      </c>
      <c r="B2085">
        <v>5301</v>
      </c>
      <c r="C2085" t="s">
        <v>798</v>
      </c>
      <c r="D2085" t="s">
        <v>1202</v>
      </c>
      <c r="E2085">
        <v>4</v>
      </c>
      <c r="F2085" t="s">
        <v>13858</v>
      </c>
      <c r="G2085">
        <v>1</v>
      </c>
      <c r="H2085" t="s">
        <v>8278</v>
      </c>
      <c r="I2085">
        <v>2</v>
      </c>
      <c r="J2085" t="s">
        <v>13806</v>
      </c>
      <c r="K2085" t="s">
        <v>13852</v>
      </c>
      <c r="L2085">
        <v>270107</v>
      </c>
      <c r="M2085" t="s">
        <v>13588</v>
      </c>
      <c r="N2085">
        <v>270107007</v>
      </c>
      <c r="O2085" t="s">
        <v>13618</v>
      </c>
      <c r="P2085">
        <v>8203.2075870609206</v>
      </c>
      <c r="Q2085">
        <v>2240.1989429890332</v>
      </c>
      <c r="R2085">
        <v>0</v>
      </c>
    </row>
    <row r="2086" spans="1:18" x14ac:dyDescent="0.25">
      <c r="A2086">
        <v>5</v>
      </c>
      <c r="B2086">
        <v>5301</v>
      </c>
      <c r="C2086" t="s">
        <v>798</v>
      </c>
      <c r="D2086" t="s">
        <v>1202</v>
      </c>
      <c r="E2086">
        <v>4</v>
      </c>
      <c r="F2086" t="s">
        <v>13858</v>
      </c>
      <c r="G2086">
        <v>2</v>
      </c>
      <c r="H2086" t="s">
        <v>13768</v>
      </c>
      <c r="I2086">
        <v>2</v>
      </c>
      <c r="J2086" t="s">
        <v>13806</v>
      </c>
      <c r="K2086" t="s">
        <v>13853</v>
      </c>
      <c r="L2086">
        <v>270107</v>
      </c>
      <c r="M2086" t="s">
        <v>13588</v>
      </c>
      <c r="N2086">
        <v>270107007</v>
      </c>
      <c r="O2086" t="s">
        <v>13618</v>
      </c>
      <c r="P2086">
        <v>40605.27349059168</v>
      </c>
      <c r="Q2086">
        <v>0</v>
      </c>
      <c r="R2086">
        <v>46193.741811571541</v>
      </c>
    </row>
    <row r="2087" spans="1:18" x14ac:dyDescent="0.25">
      <c r="A2087">
        <v>5</v>
      </c>
      <c r="B2087">
        <v>5301</v>
      </c>
      <c r="C2087" t="s">
        <v>798</v>
      </c>
      <c r="D2087" t="s">
        <v>1202</v>
      </c>
      <c r="E2087">
        <v>4</v>
      </c>
      <c r="F2087" t="s">
        <v>13858</v>
      </c>
      <c r="G2087">
        <v>2</v>
      </c>
      <c r="H2087" t="s">
        <v>13768</v>
      </c>
      <c r="I2087">
        <v>2</v>
      </c>
      <c r="J2087" t="s">
        <v>13806</v>
      </c>
      <c r="K2087" t="s">
        <v>13857</v>
      </c>
      <c r="L2087">
        <v>270107</v>
      </c>
      <c r="M2087" t="s">
        <v>13588</v>
      </c>
      <c r="N2087">
        <v>270107007</v>
      </c>
      <c r="O2087" t="s">
        <v>13618</v>
      </c>
      <c r="P2087">
        <v>15587.906611495364</v>
      </c>
      <c r="Q2087">
        <v>12818.437841377116</v>
      </c>
      <c r="R2087">
        <v>33415.031243303296</v>
      </c>
    </row>
    <row r="2088" spans="1:18" x14ac:dyDescent="0.25">
      <c r="A2088">
        <v>5</v>
      </c>
      <c r="B2088">
        <v>5302</v>
      </c>
      <c r="C2088" t="s">
        <v>798</v>
      </c>
      <c r="D2088" t="s">
        <v>1205</v>
      </c>
      <c r="E2088">
        <v>4</v>
      </c>
      <c r="F2088" t="s">
        <v>13858</v>
      </c>
      <c r="G2088">
        <v>1</v>
      </c>
      <c r="H2088" t="s">
        <v>8278</v>
      </c>
      <c r="I2088">
        <v>2</v>
      </c>
      <c r="J2088" t="s">
        <v>13806</v>
      </c>
      <c r="K2088" t="s">
        <v>13851</v>
      </c>
      <c r="L2088">
        <v>270107</v>
      </c>
      <c r="M2088" t="s">
        <v>13588</v>
      </c>
      <c r="N2088">
        <v>270107007</v>
      </c>
      <c r="O2088" t="s">
        <v>13618</v>
      </c>
      <c r="P2088">
        <v>0</v>
      </c>
      <c r="Q2088">
        <v>63465.44477576849</v>
      </c>
      <c r="R2088">
        <v>0</v>
      </c>
    </row>
    <row r="2089" spans="1:18" x14ac:dyDescent="0.25">
      <c r="A2089">
        <v>5</v>
      </c>
      <c r="B2089">
        <v>5302</v>
      </c>
      <c r="C2089" t="s">
        <v>798</v>
      </c>
      <c r="D2089" t="s">
        <v>1205</v>
      </c>
      <c r="E2089">
        <v>4</v>
      </c>
      <c r="F2089" t="s">
        <v>13858</v>
      </c>
      <c r="G2089">
        <v>1</v>
      </c>
      <c r="H2089" t="s">
        <v>8278</v>
      </c>
      <c r="I2089">
        <v>2</v>
      </c>
      <c r="J2089" t="s">
        <v>13806</v>
      </c>
      <c r="K2089" t="s">
        <v>13852</v>
      </c>
      <c r="L2089">
        <v>270107</v>
      </c>
      <c r="M2089" t="s">
        <v>13588</v>
      </c>
      <c r="N2089">
        <v>270107007</v>
      </c>
      <c r="O2089" t="s">
        <v>13618</v>
      </c>
      <c r="P2089">
        <v>0</v>
      </c>
      <c r="Q2089">
        <v>21282.939197521737</v>
      </c>
      <c r="R2089">
        <v>0</v>
      </c>
    </row>
    <row r="2090" spans="1:18" x14ac:dyDescent="0.25">
      <c r="A2090">
        <v>5</v>
      </c>
      <c r="B2090">
        <v>5302</v>
      </c>
      <c r="C2090" t="s">
        <v>798</v>
      </c>
      <c r="D2090" t="s">
        <v>1205</v>
      </c>
      <c r="E2090">
        <v>4</v>
      </c>
      <c r="F2090" t="s">
        <v>13858</v>
      </c>
      <c r="G2090">
        <v>2</v>
      </c>
      <c r="H2090" t="s">
        <v>13768</v>
      </c>
      <c r="I2090">
        <v>2</v>
      </c>
      <c r="J2090" t="s">
        <v>13806</v>
      </c>
      <c r="K2090" t="s">
        <v>13853</v>
      </c>
      <c r="L2090">
        <v>270107</v>
      </c>
      <c r="M2090" t="s">
        <v>13588</v>
      </c>
      <c r="N2090">
        <v>270107007</v>
      </c>
      <c r="O2090" t="s">
        <v>13618</v>
      </c>
      <c r="P2090">
        <v>0</v>
      </c>
      <c r="Q2090">
        <v>63465.44477576849</v>
      </c>
      <c r="R2090">
        <v>0</v>
      </c>
    </row>
    <row r="2091" spans="1:18" x14ac:dyDescent="0.25">
      <c r="A2091">
        <v>5</v>
      </c>
      <c r="B2091">
        <v>5302</v>
      </c>
      <c r="C2091" t="s">
        <v>798</v>
      </c>
      <c r="D2091" t="s">
        <v>1205</v>
      </c>
      <c r="E2091">
        <v>4</v>
      </c>
      <c r="F2091" t="s">
        <v>13858</v>
      </c>
      <c r="G2091">
        <v>2</v>
      </c>
      <c r="H2091" t="s">
        <v>13768</v>
      </c>
      <c r="I2091">
        <v>2</v>
      </c>
      <c r="J2091" t="s">
        <v>13806</v>
      </c>
      <c r="K2091" t="s">
        <v>13857</v>
      </c>
      <c r="L2091">
        <v>270107</v>
      </c>
      <c r="M2091" t="s">
        <v>13588</v>
      </c>
      <c r="N2091">
        <v>270107007</v>
      </c>
      <c r="O2091" t="s">
        <v>13618</v>
      </c>
      <c r="P2091">
        <v>0</v>
      </c>
      <c r="Q2091">
        <v>21282.939197521737</v>
      </c>
      <c r="R2091">
        <v>0</v>
      </c>
    </row>
    <row r="2092" spans="1:18" x14ac:dyDescent="0.25">
      <c r="A2092">
        <v>5</v>
      </c>
      <c r="B2092">
        <v>5402</v>
      </c>
      <c r="C2092" t="s">
        <v>798</v>
      </c>
      <c r="D2092" t="s">
        <v>1217</v>
      </c>
      <c r="E2092">
        <v>4</v>
      </c>
      <c r="F2092" t="s">
        <v>13858</v>
      </c>
      <c r="G2092">
        <v>1</v>
      </c>
      <c r="H2092" t="s">
        <v>8278</v>
      </c>
      <c r="I2092">
        <v>2</v>
      </c>
      <c r="J2092" t="s">
        <v>13806</v>
      </c>
      <c r="K2092" t="s">
        <v>13851</v>
      </c>
      <c r="L2092">
        <v>270107</v>
      </c>
      <c r="M2092" t="s">
        <v>13588</v>
      </c>
      <c r="N2092">
        <v>270107007</v>
      </c>
      <c r="O2092" t="s">
        <v>13618</v>
      </c>
      <c r="P2092">
        <v>0</v>
      </c>
      <c r="Q2092">
        <v>159338.52883778224</v>
      </c>
      <c r="R2092">
        <v>0</v>
      </c>
    </row>
    <row r="2093" spans="1:18" x14ac:dyDescent="0.25">
      <c r="A2093">
        <v>5</v>
      </c>
      <c r="B2093">
        <v>5402</v>
      </c>
      <c r="C2093" t="s">
        <v>798</v>
      </c>
      <c r="D2093" t="s">
        <v>1217</v>
      </c>
      <c r="E2093">
        <v>4</v>
      </c>
      <c r="F2093" t="s">
        <v>13858</v>
      </c>
      <c r="G2093">
        <v>1</v>
      </c>
      <c r="H2093" t="s">
        <v>8278</v>
      </c>
      <c r="I2093">
        <v>2</v>
      </c>
      <c r="J2093" t="s">
        <v>13806</v>
      </c>
      <c r="K2093" t="s">
        <v>13852</v>
      </c>
      <c r="L2093">
        <v>270107</v>
      </c>
      <c r="M2093" t="s">
        <v>13588</v>
      </c>
      <c r="N2093">
        <v>270107007</v>
      </c>
      <c r="O2093" t="s">
        <v>13618</v>
      </c>
      <c r="P2093">
        <v>0</v>
      </c>
      <c r="Q2093">
        <v>16053.311107969139</v>
      </c>
      <c r="R2093">
        <v>0</v>
      </c>
    </row>
    <row r="2094" spans="1:18" x14ac:dyDescent="0.25">
      <c r="A2094">
        <v>5</v>
      </c>
      <c r="B2094">
        <v>5402</v>
      </c>
      <c r="C2094" t="s">
        <v>798</v>
      </c>
      <c r="D2094" t="s">
        <v>1217</v>
      </c>
      <c r="E2094">
        <v>4</v>
      </c>
      <c r="F2094" t="s">
        <v>13858</v>
      </c>
      <c r="G2094">
        <v>2</v>
      </c>
      <c r="H2094" t="s">
        <v>13768</v>
      </c>
      <c r="I2094">
        <v>2</v>
      </c>
      <c r="J2094" t="s">
        <v>13806</v>
      </c>
      <c r="K2094" t="s">
        <v>13853</v>
      </c>
      <c r="L2094">
        <v>270107</v>
      </c>
      <c r="M2094" t="s">
        <v>13588</v>
      </c>
      <c r="N2094">
        <v>270107007</v>
      </c>
      <c r="O2094" t="s">
        <v>13618</v>
      </c>
      <c r="P2094">
        <v>0</v>
      </c>
      <c r="Q2094">
        <v>159338.52883778224</v>
      </c>
      <c r="R2094">
        <v>0</v>
      </c>
    </row>
    <row r="2095" spans="1:18" x14ac:dyDescent="0.25">
      <c r="A2095">
        <v>5</v>
      </c>
      <c r="B2095">
        <v>5402</v>
      </c>
      <c r="C2095" t="s">
        <v>798</v>
      </c>
      <c r="D2095" t="s">
        <v>1217</v>
      </c>
      <c r="E2095">
        <v>4</v>
      </c>
      <c r="F2095" t="s">
        <v>13858</v>
      </c>
      <c r="G2095">
        <v>2</v>
      </c>
      <c r="H2095" t="s">
        <v>13768</v>
      </c>
      <c r="I2095">
        <v>2</v>
      </c>
      <c r="J2095" t="s">
        <v>13806</v>
      </c>
      <c r="K2095" t="s">
        <v>13857</v>
      </c>
      <c r="L2095">
        <v>270107</v>
      </c>
      <c r="M2095" t="s">
        <v>13588</v>
      </c>
      <c r="N2095">
        <v>270107007</v>
      </c>
      <c r="O2095" t="s">
        <v>13618</v>
      </c>
      <c r="P2095">
        <v>0</v>
      </c>
      <c r="Q2095">
        <v>16053.311107969139</v>
      </c>
      <c r="R2095">
        <v>0</v>
      </c>
    </row>
    <row r="2096" spans="1:18" x14ac:dyDescent="0.25">
      <c r="A2096">
        <v>5</v>
      </c>
      <c r="B2096">
        <v>5403</v>
      </c>
      <c r="C2096" t="s">
        <v>798</v>
      </c>
      <c r="D2096" t="s">
        <v>1220</v>
      </c>
      <c r="E2096">
        <v>4</v>
      </c>
      <c r="F2096" t="s">
        <v>13858</v>
      </c>
      <c r="G2096">
        <v>1</v>
      </c>
      <c r="H2096" t="s">
        <v>8278</v>
      </c>
      <c r="I2096">
        <v>2</v>
      </c>
      <c r="J2096" t="s">
        <v>13806</v>
      </c>
      <c r="K2096" t="s">
        <v>13851</v>
      </c>
      <c r="L2096">
        <v>270107</v>
      </c>
      <c r="M2096" t="s">
        <v>13588</v>
      </c>
      <c r="N2096">
        <v>270107007</v>
      </c>
      <c r="O2096" t="s">
        <v>13618</v>
      </c>
      <c r="P2096">
        <v>0</v>
      </c>
      <c r="Q2096">
        <v>90642.770224907683</v>
      </c>
      <c r="R2096">
        <v>0</v>
      </c>
    </row>
    <row r="2097" spans="1:18" x14ac:dyDescent="0.25">
      <c r="A2097">
        <v>5</v>
      </c>
      <c r="B2097">
        <v>5403</v>
      </c>
      <c r="C2097" t="s">
        <v>798</v>
      </c>
      <c r="D2097" t="s">
        <v>1220</v>
      </c>
      <c r="E2097">
        <v>4</v>
      </c>
      <c r="F2097" t="s">
        <v>13858</v>
      </c>
      <c r="G2097">
        <v>1</v>
      </c>
      <c r="H2097" t="s">
        <v>8278</v>
      </c>
      <c r="I2097">
        <v>2</v>
      </c>
      <c r="J2097" t="s">
        <v>13806</v>
      </c>
      <c r="K2097" t="s">
        <v>13852</v>
      </c>
      <c r="L2097">
        <v>270107</v>
      </c>
      <c r="M2097" t="s">
        <v>13588</v>
      </c>
      <c r="N2097">
        <v>270107007</v>
      </c>
      <c r="O2097" t="s">
        <v>13618</v>
      </c>
      <c r="P2097">
        <v>0</v>
      </c>
      <c r="Q2097">
        <v>39490.433031218527</v>
      </c>
      <c r="R2097">
        <v>0</v>
      </c>
    </row>
    <row r="2098" spans="1:18" x14ac:dyDescent="0.25">
      <c r="A2098">
        <v>5</v>
      </c>
      <c r="B2098">
        <v>5403</v>
      </c>
      <c r="C2098" t="s">
        <v>798</v>
      </c>
      <c r="D2098" t="s">
        <v>1220</v>
      </c>
      <c r="E2098">
        <v>4</v>
      </c>
      <c r="F2098" t="s">
        <v>13858</v>
      </c>
      <c r="G2098">
        <v>2</v>
      </c>
      <c r="H2098" t="s">
        <v>13768</v>
      </c>
      <c r="I2098">
        <v>2</v>
      </c>
      <c r="J2098" t="s">
        <v>13806</v>
      </c>
      <c r="K2098" t="s">
        <v>13853</v>
      </c>
      <c r="L2098">
        <v>270107</v>
      </c>
      <c r="M2098" t="s">
        <v>13588</v>
      </c>
      <c r="N2098">
        <v>270107007</v>
      </c>
      <c r="O2098" t="s">
        <v>13618</v>
      </c>
      <c r="P2098">
        <v>0</v>
      </c>
      <c r="Q2098">
        <v>90642.770224907683</v>
      </c>
      <c r="R2098">
        <v>0</v>
      </c>
    </row>
    <row r="2099" spans="1:18" x14ac:dyDescent="0.25">
      <c r="A2099">
        <v>5</v>
      </c>
      <c r="B2099">
        <v>5403</v>
      </c>
      <c r="C2099" t="s">
        <v>798</v>
      </c>
      <c r="D2099" t="s">
        <v>1220</v>
      </c>
      <c r="E2099">
        <v>4</v>
      </c>
      <c r="F2099" t="s">
        <v>13858</v>
      </c>
      <c r="G2099">
        <v>2</v>
      </c>
      <c r="H2099" t="s">
        <v>13768</v>
      </c>
      <c r="I2099">
        <v>2</v>
      </c>
      <c r="J2099" t="s">
        <v>13806</v>
      </c>
      <c r="K2099" t="s">
        <v>13857</v>
      </c>
      <c r="L2099">
        <v>270107</v>
      </c>
      <c r="M2099" t="s">
        <v>13588</v>
      </c>
      <c r="N2099">
        <v>270107007</v>
      </c>
      <c r="O2099" t="s">
        <v>13618</v>
      </c>
      <c r="P2099">
        <v>0</v>
      </c>
      <c r="Q2099">
        <v>39490.433031218527</v>
      </c>
      <c r="R2099">
        <v>0</v>
      </c>
    </row>
    <row r="2100" spans="1:18" x14ac:dyDescent="0.25">
      <c r="A2100">
        <v>5</v>
      </c>
      <c r="B2100">
        <v>5404</v>
      </c>
      <c r="C2100" t="s">
        <v>798</v>
      </c>
      <c r="D2100" t="s">
        <v>1223</v>
      </c>
      <c r="E2100">
        <v>4</v>
      </c>
      <c r="F2100" t="s">
        <v>13858</v>
      </c>
      <c r="G2100">
        <v>1</v>
      </c>
      <c r="H2100" t="s">
        <v>8278</v>
      </c>
      <c r="I2100">
        <v>2</v>
      </c>
      <c r="J2100" t="s">
        <v>13806</v>
      </c>
      <c r="K2100" t="s">
        <v>13851</v>
      </c>
      <c r="L2100">
        <v>270107</v>
      </c>
      <c r="M2100" t="s">
        <v>13588</v>
      </c>
      <c r="N2100">
        <v>270107007</v>
      </c>
      <c r="O2100" t="s">
        <v>13618</v>
      </c>
      <c r="P2100">
        <v>0</v>
      </c>
      <c r="Q2100">
        <v>78548.079838503836</v>
      </c>
      <c r="R2100">
        <v>0</v>
      </c>
    </row>
    <row r="2101" spans="1:18" x14ac:dyDescent="0.25">
      <c r="A2101">
        <v>5</v>
      </c>
      <c r="B2101">
        <v>5404</v>
      </c>
      <c r="C2101" t="s">
        <v>798</v>
      </c>
      <c r="D2101" t="s">
        <v>1223</v>
      </c>
      <c r="E2101">
        <v>4</v>
      </c>
      <c r="F2101" t="s">
        <v>13858</v>
      </c>
      <c r="G2101">
        <v>1</v>
      </c>
      <c r="H2101" t="s">
        <v>8278</v>
      </c>
      <c r="I2101">
        <v>2</v>
      </c>
      <c r="J2101" t="s">
        <v>13806</v>
      </c>
      <c r="K2101" t="s">
        <v>13852</v>
      </c>
      <c r="L2101">
        <v>270107</v>
      </c>
      <c r="M2101" t="s">
        <v>13588</v>
      </c>
      <c r="N2101">
        <v>270107007</v>
      </c>
      <c r="O2101" t="s">
        <v>13618</v>
      </c>
      <c r="P2101">
        <v>0</v>
      </c>
      <c r="Q2101">
        <v>31777.68612084967</v>
      </c>
      <c r="R2101">
        <v>0</v>
      </c>
    </row>
    <row r="2102" spans="1:18" x14ac:dyDescent="0.25">
      <c r="A2102">
        <v>5</v>
      </c>
      <c r="B2102">
        <v>5404</v>
      </c>
      <c r="C2102" t="s">
        <v>798</v>
      </c>
      <c r="D2102" t="s">
        <v>1223</v>
      </c>
      <c r="E2102">
        <v>4</v>
      </c>
      <c r="F2102" t="s">
        <v>13858</v>
      </c>
      <c r="G2102">
        <v>2</v>
      </c>
      <c r="H2102" t="s">
        <v>13768</v>
      </c>
      <c r="I2102">
        <v>2</v>
      </c>
      <c r="J2102" t="s">
        <v>13806</v>
      </c>
      <c r="K2102" t="s">
        <v>13853</v>
      </c>
      <c r="L2102">
        <v>270107</v>
      </c>
      <c r="M2102" t="s">
        <v>13588</v>
      </c>
      <c r="N2102">
        <v>270107007</v>
      </c>
      <c r="O2102" t="s">
        <v>13618</v>
      </c>
      <c r="P2102">
        <v>0</v>
      </c>
      <c r="Q2102">
        <v>78548.079838503836</v>
      </c>
      <c r="R2102">
        <v>0</v>
      </c>
    </row>
    <row r="2103" spans="1:18" x14ac:dyDescent="0.25">
      <c r="A2103">
        <v>5</v>
      </c>
      <c r="B2103">
        <v>5404</v>
      </c>
      <c r="C2103" t="s">
        <v>798</v>
      </c>
      <c r="D2103" t="s">
        <v>1223</v>
      </c>
      <c r="E2103">
        <v>4</v>
      </c>
      <c r="F2103" t="s">
        <v>13858</v>
      </c>
      <c r="G2103">
        <v>2</v>
      </c>
      <c r="H2103" t="s">
        <v>13768</v>
      </c>
      <c r="I2103">
        <v>2</v>
      </c>
      <c r="J2103" t="s">
        <v>13806</v>
      </c>
      <c r="K2103" t="s">
        <v>13857</v>
      </c>
      <c r="L2103">
        <v>270107</v>
      </c>
      <c r="M2103" t="s">
        <v>13588</v>
      </c>
      <c r="N2103">
        <v>270107007</v>
      </c>
      <c r="O2103" t="s">
        <v>13618</v>
      </c>
      <c r="P2103">
        <v>0</v>
      </c>
      <c r="Q2103">
        <v>31777.68612084967</v>
      </c>
      <c r="R2103">
        <v>0</v>
      </c>
    </row>
    <row r="2104" spans="1:18" x14ac:dyDescent="0.25">
      <c r="A2104">
        <v>5</v>
      </c>
      <c r="B2104">
        <v>5405</v>
      </c>
      <c r="C2104" t="s">
        <v>798</v>
      </c>
      <c r="D2104" t="s">
        <v>1226</v>
      </c>
      <c r="E2104">
        <v>4</v>
      </c>
      <c r="F2104" t="s">
        <v>13858</v>
      </c>
      <c r="G2104">
        <v>1</v>
      </c>
      <c r="H2104" t="s">
        <v>8278</v>
      </c>
      <c r="I2104">
        <v>2</v>
      </c>
      <c r="J2104" t="s">
        <v>13806</v>
      </c>
      <c r="K2104" t="s">
        <v>13851</v>
      </c>
      <c r="L2104">
        <v>270107</v>
      </c>
      <c r="M2104" t="s">
        <v>13588</v>
      </c>
      <c r="N2104">
        <v>270107007</v>
      </c>
      <c r="O2104" t="s">
        <v>13618</v>
      </c>
      <c r="P2104">
        <v>0</v>
      </c>
      <c r="Q2104">
        <v>276642.40130080644</v>
      </c>
      <c r="R2104">
        <v>0</v>
      </c>
    </row>
    <row r="2105" spans="1:18" x14ac:dyDescent="0.25">
      <c r="A2105">
        <v>5</v>
      </c>
      <c r="B2105">
        <v>5405</v>
      </c>
      <c r="C2105" t="s">
        <v>798</v>
      </c>
      <c r="D2105" t="s">
        <v>1226</v>
      </c>
      <c r="E2105">
        <v>4</v>
      </c>
      <c r="F2105" t="s">
        <v>13858</v>
      </c>
      <c r="G2105">
        <v>2</v>
      </c>
      <c r="H2105" t="s">
        <v>13768</v>
      </c>
      <c r="I2105">
        <v>2</v>
      </c>
      <c r="J2105" t="s">
        <v>13806</v>
      </c>
      <c r="K2105" t="s">
        <v>13853</v>
      </c>
      <c r="L2105">
        <v>270107</v>
      </c>
      <c r="M2105" t="s">
        <v>13588</v>
      </c>
      <c r="N2105">
        <v>270107007</v>
      </c>
      <c r="O2105" t="s">
        <v>13618</v>
      </c>
      <c r="P2105">
        <v>0</v>
      </c>
      <c r="Q2105">
        <v>276642.40130080644</v>
      </c>
      <c r="R2105">
        <v>0</v>
      </c>
    </row>
    <row r="2106" spans="1:18" x14ac:dyDescent="0.25">
      <c r="A2106">
        <v>5</v>
      </c>
      <c r="B2106">
        <v>5501</v>
      </c>
      <c r="C2106" t="s">
        <v>798</v>
      </c>
      <c r="D2106" t="s">
        <v>1229</v>
      </c>
      <c r="E2106">
        <v>4</v>
      </c>
      <c r="F2106" t="s">
        <v>13858</v>
      </c>
      <c r="G2106">
        <v>1</v>
      </c>
      <c r="H2106" t="s">
        <v>8278</v>
      </c>
      <c r="I2106">
        <v>2</v>
      </c>
      <c r="J2106" t="s">
        <v>13806</v>
      </c>
      <c r="K2106" t="s">
        <v>13851</v>
      </c>
      <c r="L2106">
        <v>270107</v>
      </c>
      <c r="M2106" t="s">
        <v>13588</v>
      </c>
      <c r="N2106">
        <v>270107007</v>
      </c>
      <c r="O2106" t="s">
        <v>13618</v>
      </c>
      <c r="P2106">
        <v>47133.352363804042</v>
      </c>
      <c r="Q2106">
        <v>16497.55869113556</v>
      </c>
      <c r="R2106">
        <v>46740.343391944509</v>
      </c>
    </row>
    <row r="2107" spans="1:18" x14ac:dyDescent="0.25">
      <c r="A2107">
        <v>5</v>
      </c>
      <c r="B2107">
        <v>5501</v>
      </c>
      <c r="C2107" t="s">
        <v>798</v>
      </c>
      <c r="D2107" t="s">
        <v>1229</v>
      </c>
      <c r="E2107">
        <v>4</v>
      </c>
      <c r="F2107" t="s">
        <v>13858</v>
      </c>
      <c r="G2107">
        <v>1</v>
      </c>
      <c r="H2107" t="s">
        <v>8278</v>
      </c>
      <c r="I2107">
        <v>2</v>
      </c>
      <c r="J2107" t="s">
        <v>13806</v>
      </c>
      <c r="K2107" t="s">
        <v>13852</v>
      </c>
      <c r="L2107">
        <v>270107</v>
      </c>
      <c r="M2107" t="s">
        <v>13588</v>
      </c>
      <c r="N2107">
        <v>270107007</v>
      </c>
      <c r="O2107" t="s">
        <v>13618</v>
      </c>
      <c r="P2107">
        <v>2652.554840693002</v>
      </c>
      <c r="Q2107">
        <v>0</v>
      </c>
      <c r="R2107">
        <v>27236.005982367766</v>
      </c>
    </row>
    <row r="2108" spans="1:18" x14ac:dyDescent="0.25">
      <c r="A2108">
        <v>5</v>
      </c>
      <c r="B2108">
        <v>5501</v>
      </c>
      <c r="C2108" t="s">
        <v>798</v>
      </c>
      <c r="D2108" t="s">
        <v>1229</v>
      </c>
      <c r="E2108">
        <v>4</v>
      </c>
      <c r="F2108" t="s">
        <v>13858</v>
      </c>
      <c r="G2108">
        <v>2</v>
      </c>
      <c r="H2108" t="s">
        <v>13768</v>
      </c>
      <c r="I2108">
        <v>2</v>
      </c>
      <c r="J2108" t="s">
        <v>13806</v>
      </c>
      <c r="K2108" t="s">
        <v>13853</v>
      </c>
      <c r="L2108">
        <v>270107</v>
      </c>
      <c r="M2108" t="s">
        <v>13588</v>
      </c>
      <c r="N2108">
        <v>270107007</v>
      </c>
      <c r="O2108" t="s">
        <v>13618</v>
      </c>
      <c r="P2108">
        <v>42713.159570496915</v>
      </c>
      <c r="Q2108">
        <v>11418.00717510898</v>
      </c>
      <c r="R2108">
        <v>34294.627253300874</v>
      </c>
    </row>
    <row r="2109" spans="1:18" x14ac:dyDescent="0.25">
      <c r="A2109">
        <v>5</v>
      </c>
      <c r="B2109">
        <v>5501</v>
      </c>
      <c r="C2109" t="s">
        <v>798</v>
      </c>
      <c r="D2109" t="s">
        <v>1229</v>
      </c>
      <c r="E2109">
        <v>4</v>
      </c>
      <c r="F2109" t="s">
        <v>13858</v>
      </c>
      <c r="G2109">
        <v>2</v>
      </c>
      <c r="H2109" t="s">
        <v>13768</v>
      </c>
      <c r="I2109">
        <v>2</v>
      </c>
      <c r="J2109" t="s">
        <v>13806</v>
      </c>
      <c r="K2109" t="s">
        <v>13857</v>
      </c>
      <c r="L2109">
        <v>270107</v>
      </c>
      <c r="M2109" t="s">
        <v>13588</v>
      </c>
      <c r="N2109">
        <v>270107007</v>
      </c>
      <c r="O2109" t="s">
        <v>13618</v>
      </c>
      <c r="P2109">
        <v>7072.7476340001322</v>
      </c>
      <c r="Q2109">
        <v>5079.5515160265804</v>
      </c>
      <c r="R2109">
        <v>39681.722121011408</v>
      </c>
    </row>
    <row r="2110" spans="1:18" x14ac:dyDescent="0.25">
      <c r="A2110">
        <v>5</v>
      </c>
      <c r="B2110">
        <v>5502</v>
      </c>
      <c r="C2110" t="s">
        <v>798</v>
      </c>
      <c r="D2110" t="s">
        <v>1232</v>
      </c>
      <c r="E2110">
        <v>4</v>
      </c>
      <c r="F2110" t="s">
        <v>13858</v>
      </c>
      <c r="G2110">
        <v>1</v>
      </c>
      <c r="H2110" t="s">
        <v>8278</v>
      </c>
      <c r="I2110">
        <v>2</v>
      </c>
      <c r="J2110" t="s">
        <v>13806</v>
      </c>
      <c r="K2110" t="s">
        <v>13851</v>
      </c>
      <c r="L2110">
        <v>270107</v>
      </c>
      <c r="M2110" t="s">
        <v>13588</v>
      </c>
      <c r="N2110">
        <v>270107007</v>
      </c>
      <c r="O2110" t="s">
        <v>13618</v>
      </c>
      <c r="P2110">
        <v>54644.149577804586</v>
      </c>
      <c r="Q2110">
        <v>30640.03206439779</v>
      </c>
      <c r="R2110">
        <v>66722.385329539495</v>
      </c>
    </row>
    <row r="2111" spans="1:18" x14ac:dyDescent="0.25">
      <c r="A2111">
        <v>5</v>
      </c>
      <c r="B2111">
        <v>5502</v>
      </c>
      <c r="C2111" t="s">
        <v>798</v>
      </c>
      <c r="D2111" t="s">
        <v>1232</v>
      </c>
      <c r="E2111">
        <v>4</v>
      </c>
      <c r="F2111" t="s">
        <v>13858</v>
      </c>
      <c r="G2111">
        <v>1</v>
      </c>
      <c r="H2111" t="s">
        <v>8278</v>
      </c>
      <c r="I2111">
        <v>2</v>
      </c>
      <c r="J2111" t="s">
        <v>13806</v>
      </c>
      <c r="K2111" t="s">
        <v>13852</v>
      </c>
      <c r="L2111">
        <v>270107</v>
      </c>
      <c r="M2111" t="s">
        <v>13588</v>
      </c>
      <c r="N2111">
        <v>270107007</v>
      </c>
      <c r="O2111" t="s">
        <v>13618</v>
      </c>
      <c r="P2111">
        <v>6675.9650180940889</v>
      </c>
      <c r="Q2111">
        <v>0</v>
      </c>
      <c r="R2111">
        <v>17256.951226790814</v>
      </c>
    </row>
    <row r="2112" spans="1:18" x14ac:dyDescent="0.25">
      <c r="A2112">
        <v>5</v>
      </c>
      <c r="B2112">
        <v>5502</v>
      </c>
      <c r="C2112" t="s">
        <v>798</v>
      </c>
      <c r="D2112" t="s">
        <v>1232</v>
      </c>
      <c r="E2112">
        <v>4</v>
      </c>
      <c r="F2112" t="s">
        <v>13858</v>
      </c>
      <c r="G2112">
        <v>2</v>
      </c>
      <c r="H2112" t="s">
        <v>13768</v>
      </c>
      <c r="I2112">
        <v>2</v>
      </c>
      <c r="J2112" t="s">
        <v>13806</v>
      </c>
      <c r="K2112" t="s">
        <v>13853</v>
      </c>
      <c r="L2112">
        <v>270107</v>
      </c>
      <c r="M2112" t="s">
        <v>13588</v>
      </c>
      <c r="N2112">
        <v>270107007</v>
      </c>
      <c r="O2112" t="s">
        <v>13618</v>
      </c>
      <c r="P2112">
        <v>54644.149577804586</v>
      </c>
      <c r="Q2112">
        <v>30640.03206439779</v>
      </c>
      <c r="R2112">
        <v>49874.639880123941</v>
      </c>
    </row>
    <row r="2113" spans="1:18" x14ac:dyDescent="0.25">
      <c r="A2113">
        <v>5</v>
      </c>
      <c r="B2113">
        <v>5502</v>
      </c>
      <c r="C2113" t="s">
        <v>798</v>
      </c>
      <c r="D2113" t="s">
        <v>1232</v>
      </c>
      <c r="E2113">
        <v>4</v>
      </c>
      <c r="F2113" t="s">
        <v>13858</v>
      </c>
      <c r="G2113">
        <v>2</v>
      </c>
      <c r="H2113" t="s">
        <v>13768</v>
      </c>
      <c r="I2113">
        <v>2</v>
      </c>
      <c r="J2113" t="s">
        <v>13806</v>
      </c>
      <c r="K2113" t="s">
        <v>13857</v>
      </c>
      <c r="L2113">
        <v>270107</v>
      </c>
      <c r="M2113" t="s">
        <v>13588</v>
      </c>
      <c r="N2113">
        <v>270107007</v>
      </c>
      <c r="O2113" t="s">
        <v>13618</v>
      </c>
      <c r="P2113">
        <v>6675.9650180940889</v>
      </c>
      <c r="Q2113">
        <v>0</v>
      </c>
      <c r="R2113">
        <v>34104.696676206346</v>
      </c>
    </row>
    <row r="2114" spans="1:18" x14ac:dyDescent="0.25">
      <c r="A2114">
        <v>5</v>
      </c>
      <c r="B2114">
        <v>5504</v>
      </c>
      <c r="C2114" t="s">
        <v>798</v>
      </c>
      <c r="D2114" t="s">
        <v>1238</v>
      </c>
      <c r="E2114">
        <v>4</v>
      </c>
      <c r="F2114" t="s">
        <v>13858</v>
      </c>
      <c r="G2114">
        <v>1</v>
      </c>
      <c r="H2114" t="s">
        <v>8278</v>
      </c>
      <c r="I2114">
        <v>2</v>
      </c>
      <c r="J2114" t="s">
        <v>13806</v>
      </c>
      <c r="K2114" t="s">
        <v>13851</v>
      </c>
      <c r="L2114">
        <v>270107</v>
      </c>
      <c r="M2114" t="s">
        <v>13588</v>
      </c>
      <c r="N2114">
        <v>270107007</v>
      </c>
      <c r="O2114" t="s">
        <v>13618</v>
      </c>
      <c r="P2114">
        <v>0</v>
      </c>
      <c r="Q2114">
        <v>56233.76846456201</v>
      </c>
      <c r="R2114">
        <v>195234.13793071342</v>
      </c>
    </row>
    <row r="2115" spans="1:18" x14ac:dyDescent="0.25">
      <c r="A2115">
        <v>5</v>
      </c>
      <c r="B2115">
        <v>5504</v>
      </c>
      <c r="C2115" t="s">
        <v>798</v>
      </c>
      <c r="D2115" t="s">
        <v>1238</v>
      </c>
      <c r="E2115">
        <v>4</v>
      </c>
      <c r="F2115" t="s">
        <v>13858</v>
      </c>
      <c r="G2115">
        <v>1</v>
      </c>
      <c r="H2115" t="s">
        <v>8278</v>
      </c>
      <c r="I2115">
        <v>2</v>
      </c>
      <c r="J2115" t="s">
        <v>13806</v>
      </c>
      <c r="K2115" t="s">
        <v>13852</v>
      </c>
      <c r="L2115">
        <v>270107</v>
      </c>
      <c r="M2115" t="s">
        <v>13588</v>
      </c>
      <c r="N2115">
        <v>270107007</v>
      </c>
      <c r="O2115" t="s">
        <v>13618</v>
      </c>
      <c r="P2115">
        <v>0</v>
      </c>
      <c r="Q2115">
        <v>0</v>
      </c>
      <c r="R2115">
        <v>48026.683757697108</v>
      </c>
    </row>
    <row r="2116" spans="1:18" x14ac:dyDescent="0.25">
      <c r="A2116">
        <v>5</v>
      </c>
      <c r="B2116">
        <v>5504</v>
      </c>
      <c r="C2116" t="s">
        <v>798</v>
      </c>
      <c r="D2116" t="s">
        <v>1238</v>
      </c>
      <c r="E2116">
        <v>4</v>
      </c>
      <c r="F2116" t="s">
        <v>13858</v>
      </c>
      <c r="G2116">
        <v>2</v>
      </c>
      <c r="H2116" t="s">
        <v>13768</v>
      </c>
      <c r="I2116">
        <v>2</v>
      </c>
      <c r="J2116" t="s">
        <v>13806</v>
      </c>
      <c r="K2116" t="s">
        <v>13853</v>
      </c>
      <c r="L2116">
        <v>270107</v>
      </c>
      <c r="M2116" t="s">
        <v>13588</v>
      </c>
      <c r="N2116">
        <v>270107007</v>
      </c>
      <c r="O2116" t="s">
        <v>13618</v>
      </c>
      <c r="P2116">
        <v>0</v>
      </c>
      <c r="Q2116">
        <v>56233.76846456201</v>
      </c>
      <c r="R2116">
        <v>116452.62789207759</v>
      </c>
    </row>
    <row r="2117" spans="1:18" x14ac:dyDescent="0.25">
      <c r="A2117">
        <v>5</v>
      </c>
      <c r="B2117">
        <v>5504</v>
      </c>
      <c r="C2117" t="s">
        <v>798</v>
      </c>
      <c r="D2117" t="s">
        <v>1238</v>
      </c>
      <c r="E2117">
        <v>4</v>
      </c>
      <c r="F2117" t="s">
        <v>13858</v>
      </c>
      <c r="G2117">
        <v>2</v>
      </c>
      <c r="H2117" t="s">
        <v>13768</v>
      </c>
      <c r="I2117">
        <v>2</v>
      </c>
      <c r="J2117" t="s">
        <v>13806</v>
      </c>
      <c r="K2117" t="s">
        <v>13857</v>
      </c>
      <c r="L2117">
        <v>270107</v>
      </c>
      <c r="M2117" t="s">
        <v>13588</v>
      </c>
      <c r="N2117">
        <v>270107007</v>
      </c>
      <c r="O2117" t="s">
        <v>13618</v>
      </c>
      <c r="P2117">
        <v>0</v>
      </c>
      <c r="Q2117">
        <v>0</v>
      </c>
      <c r="R2117">
        <v>126808.19379633298</v>
      </c>
    </row>
    <row r="2118" spans="1:18" x14ac:dyDescent="0.25">
      <c r="A2118">
        <v>5</v>
      </c>
      <c r="B2118">
        <v>5506</v>
      </c>
      <c r="C2118" t="s">
        <v>798</v>
      </c>
      <c r="D2118" t="s">
        <v>1241</v>
      </c>
      <c r="E2118">
        <v>4</v>
      </c>
      <c r="F2118" t="s">
        <v>13858</v>
      </c>
      <c r="G2118">
        <v>1</v>
      </c>
      <c r="H2118" t="s">
        <v>8278</v>
      </c>
      <c r="I2118">
        <v>2</v>
      </c>
      <c r="J2118" t="s">
        <v>13806</v>
      </c>
      <c r="K2118" t="s">
        <v>13851</v>
      </c>
      <c r="L2118">
        <v>270107</v>
      </c>
      <c r="M2118" t="s">
        <v>13588</v>
      </c>
      <c r="N2118">
        <v>270107007</v>
      </c>
      <c r="O2118" t="s">
        <v>13618</v>
      </c>
      <c r="P2118">
        <v>0</v>
      </c>
      <c r="Q2118">
        <v>37400.18801704004</v>
      </c>
      <c r="R2118">
        <v>0</v>
      </c>
    </row>
    <row r="2119" spans="1:18" x14ac:dyDescent="0.25">
      <c r="A2119">
        <v>5</v>
      </c>
      <c r="B2119">
        <v>5506</v>
      </c>
      <c r="C2119" t="s">
        <v>798</v>
      </c>
      <c r="D2119" t="s">
        <v>1241</v>
      </c>
      <c r="E2119">
        <v>4</v>
      </c>
      <c r="F2119" t="s">
        <v>13858</v>
      </c>
      <c r="G2119">
        <v>2</v>
      </c>
      <c r="H2119" t="s">
        <v>13768</v>
      </c>
      <c r="I2119">
        <v>2</v>
      </c>
      <c r="J2119" t="s">
        <v>13806</v>
      </c>
      <c r="K2119" t="s">
        <v>13853</v>
      </c>
      <c r="L2119">
        <v>270107</v>
      </c>
      <c r="M2119" t="s">
        <v>13588</v>
      </c>
      <c r="N2119">
        <v>270107007</v>
      </c>
      <c r="O2119" t="s">
        <v>13618</v>
      </c>
      <c r="P2119">
        <v>0</v>
      </c>
      <c r="Q2119">
        <v>37400.18801704004</v>
      </c>
      <c r="R2119">
        <v>0</v>
      </c>
    </row>
    <row r="2120" spans="1:18" x14ac:dyDescent="0.25">
      <c r="A2120">
        <v>5</v>
      </c>
      <c r="B2120">
        <v>5601</v>
      </c>
      <c r="C2120" t="s">
        <v>798</v>
      </c>
      <c r="D2120" t="s">
        <v>1244</v>
      </c>
      <c r="E2120">
        <v>4</v>
      </c>
      <c r="F2120" t="s">
        <v>13858</v>
      </c>
      <c r="G2120">
        <v>1</v>
      </c>
      <c r="H2120" t="s">
        <v>8278</v>
      </c>
      <c r="I2120">
        <v>2</v>
      </c>
      <c r="J2120" t="s">
        <v>13806</v>
      </c>
      <c r="K2120" t="s">
        <v>13851</v>
      </c>
      <c r="L2120">
        <v>270107</v>
      </c>
      <c r="M2120" t="s">
        <v>13588</v>
      </c>
      <c r="N2120">
        <v>270107007</v>
      </c>
      <c r="O2120" t="s">
        <v>13618</v>
      </c>
      <c r="P2120">
        <v>55563.589961718419</v>
      </c>
      <c r="Q2120">
        <v>62202.29751121041</v>
      </c>
      <c r="R2120">
        <v>70681.049562712622</v>
      </c>
    </row>
    <row r="2121" spans="1:18" x14ac:dyDescent="0.25">
      <c r="A2121">
        <v>5</v>
      </c>
      <c r="B2121">
        <v>5601</v>
      </c>
      <c r="C2121" t="s">
        <v>798</v>
      </c>
      <c r="D2121" t="s">
        <v>1244</v>
      </c>
      <c r="E2121">
        <v>4</v>
      </c>
      <c r="F2121" t="s">
        <v>13858</v>
      </c>
      <c r="G2121">
        <v>1</v>
      </c>
      <c r="H2121" t="s">
        <v>8278</v>
      </c>
      <c r="I2121">
        <v>2</v>
      </c>
      <c r="J2121" t="s">
        <v>13806</v>
      </c>
      <c r="K2121" t="s">
        <v>13852</v>
      </c>
      <c r="L2121">
        <v>270107</v>
      </c>
      <c r="M2121" t="s">
        <v>13588</v>
      </c>
      <c r="N2121">
        <v>270107007</v>
      </c>
      <c r="O2121" t="s">
        <v>13618</v>
      </c>
      <c r="P2121">
        <v>4615.0574223734584</v>
      </c>
      <c r="Q2121">
        <v>17872.5771292022</v>
      </c>
      <c r="R2121">
        <v>22740.055115092902</v>
      </c>
    </row>
    <row r="2122" spans="1:18" x14ac:dyDescent="0.25">
      <c r="A2122">
        <v>5</v>
      </c>
      <c r="B2122">
        <v>5601</v>
      </c>
      <c r="C2122" t="s">
        <v>798</v>
      </c>
      <c r="D2122" t="s">
        <v>1244</v>
      </c>
      <c r="E2122">
        <v>4</v>
      </c>
      <c r="F2122" t="s">
        <v>13858</v>
      </c>
      <c r="G2122">
        <v>2</v>
      </c>
      <c r="H2122" t="s">
        <v>13768</v>
      </c>
      <c r="I2122">
        <v>2</v>
      </c>
      <c r="J2122" t="s">
        <v>13806</v>
      </c>
      <c r="K2122" t="s">
        <v>13853</v>
      </c>
      <c r="L2122">
        <v>270107</v>
      </c>
      <c r="M2122" t="s">
        <v>13588</v>
      </c>
      <c r="N2122">
        <v>270107007</v>
      </c>
      <c r="O2122" t="s">
        <v>13618</v>
      </c>
      <c r="P2122">
        <v>45610.378562313912</v>
      </c>
      <c r="Q2122">
        <v>62202.29751121041</v>
      </c>
      <c r="R2122">
        <v>54692.786723129684</v>
      </c>
    </row>
    <row r="2123" spans="1:18" x14ac:dyDescent="0.25">
      <c r="A2123">
        <v>5</v>
      </c>
      <c r="B2123">
        <v>5601</v>
      </c>
      <c r="C2123" t="s">
        <v>798</v>
      </c>
      <c r="D2123" t="s">
        <v>1244</v>
      </c>
      <c r="E2123">
        <v>4</v>
      </c>
      <c r="F2123" t="s">
        <v>13858</v>
      </c>
      <c r="G2123">
        <v>2</v>
      </c>
      <c r="H2123" t="s">
        <v>13768</v>
      </c>
      <c r="I2123">
        <v>2</v>
      </c>
      <c r="J2123" t="s">
        <v>13806</v>
      </c>
      <c r="K2123" t="s">
        <v>13857</v>
      </c>
      <c r="L2123">
        <v>270107</v>
      </c>
      <c r="M2123" t="s">
        <v>13588</v>
      </c>
      <c r="N2123">
        <v>270107007</v>
      </c>
      <c r="O2123" t="s">
        <v>13618</v>
      </c>
      <c r="P2123">
        <v>14568.268821777967</v>
      </c>
      <c r="Q2123">
        <v>17872.5771292022</v>
      </c>
      <c r="R2123">
        <v>38728.317954675826</v>
      </c>
    </row>
    <row r="2124" spans="1:18" x14ac:dyDescent="0.25">
      <c r="A2124">
        <v>5</v>
      </c>
      <c r="B2124">
        <v>5602</v>
      </c>
      <c r="C2124" t="s">
        <v>798</v>
      </c>
      <c r="D2124" t="s">
        <v>1247</v>
      </c>
      <c r="E2124">
        <v>4</v>
      </c>
      <c r="F2124" t="s">
        <v>13858</v>
      </c>
      <c r="G2124">
        <v>1</v>
      </c>
      <c r="H2124" t="s">
        <v>8278</v>
      </c>
      <c r="I2124">
        <v>2</v>
      </c>
      <c r="J2124" t="s">
        <v>13806</v>
      </c>
      <c r="K2124" t="s">
        <v>13851</v>
      </c>
      <c r="L2124">
        <v>270107</v>
      </c>
      <c r="M2124" t="s">
        <v>13588</v>
      </c>
      <c r="N2124">
        <v>270107007</v>
      </c>
      <c r="O2124" t="s">
        <v>13618</v>
      </c>
      <c r="P2124">
        <v>0</v>
      </c>
      <c r="Q2124">
        <v>80351.004387177003</v>
      </c>
      <c r="R2124">
        <v>0</v>
      </c>
    </row>
    <row r="2125" spans="1:18" x14ac:dyDescent="0.25">
      <c r="A2125">
        <v>5</v>
      </c>
      <c r="B2125">
        <v>5602</v>
      </c>
      <c r="C2125" t="s">
        <v>798</v>
      </c>
      <c r="D2125" t="s">
        <v>1247</v>
      </c>
      <c r="E2125">
        <v>4</v>
      </c>
      <c r="F2125" t="s">
        <v>13858</v>
      </c>
      <c r="G2125">
        <v>1</v>
      </c>
      <c r="H2125" t="s">
        <v>8278</v>
      </c>
      <c r="I2125">
        <v>2</v>
      </c>
      <c r="J2125" t="s">
        <v>13806</v>
      </c>
      <c r="K2125" t="s">
        <v>13852</v>
      </c>
      <c r="L2125">
        <v>270107</v>
      </c>
      <c r="M2125" t="s">
        <v>13588</v>
      </c>
      <c r="N2125">
        <v>270107007</v>
      </c>
      <c r="O2125" t="s">
        <v>13618</v>
      </c>
      <c r="P2125">
        <v>0</v>
      </c>
      <c r="Q2125">
        <v>33748.099487852705</v>
      </c>
      <c r="R2125">
        <v>0</v>
      </c>
    </row>
    <row r="2126" spans="1:18" x14ac:dyDescent="0.25">
      <c r="A2126">
        <v>5</v>
      </c>
      <c r="B2126">
        <v>5602</v>
      </c>
      <c r="C2126" t="s">
        <v>798</v>
      </c>
      <c r="D2126" t="s">
        <v>1247</v>
      </c>
      <c r="E2126">
        <v>4</v>
      </c>
      <c r="F2126" t="s">
        <v>13858</v>
      </c>
      <c r="G2126">
        <v>2</v>
      </c>
      <c r="H2126" t="s">
        <v>13768</v>
      </c>
      <c r="I2126">
        <v>2</v>
      </c>
      <c r="J2126" t="s">
        <v>13806</v>
      </c>
      <c r="K2126" t="s">
        <v>13853</v>
      </c>
      <c r="L2126">
        <v>270107</v>
      </c>
      <c r="M2126" t="s">
        <v>13588</v>
      </c>
      <c r="N2126">
        <v>270107007</v>
      </c>
      <c r="O2126" t="s">
        <v>13618</v>
      </c>
      <c r="P2126">
        <v>0</v>
      </c>
      <c r="Q2126">
        <v>80351.004387177003</v>
      </c>
      <c r="R2126">
        <v>0</v>
      </c>
    </row>
    <row r="2127" spans="1:18" x14ac:dyDescent="0.25">
      <c r="A2127">
        <v>5</v>
      </c>
      <c r="B2127">
        <v>5602</v>
      </c>
      <c r="C2127" t="s">
        <v>798</v>
      </c>
      <c r="D2127" t="s">
        <v>1247</v>
      </c>
      <c r="E2127">
        <v>4</v>
      </c>
      <c r="F2127" t="s">
        <v>13858</v>
      </c>
      <c r="G2127">
        <v>2</v>
      </c>
      <c r="H2127" t="s">
        <v>13768</v>
      </c>
      <c r="I2127">
        <v>2</v>
      </c>
      <c r="J2127" t="s">
        <v>13806</v>
      </c>
      <c r="K2127" t="s">
        <v>13857</v>
      </c>
      <c r="L2127">
        <v>270107</v>
      </c>
      <c r="M2127" t="s">
        <v>13588</v>
      </c>
      <c r="N2127">
        <v>270107007</v>
      </c>
      <c r="O2127" t="s">
        <v>13618</v>
      </c>
      <c r="P2127">
        <v>0</v>
      </c>
      <c r="Q2127">
        <v>33748.099487852705</v>
      </c>
      <c r="R2127">
        <v>0</v>
      </c>
    </row>
    <row r="2128" spans="1:18" x14ac:dyDescent="0.25">
      <c r="A2128">
        <v>5</v>
      </c>
      <c r="B2128">
        <v>5603</v>
      </c>
      <c r="C2128" t="s">
        <v>798</v>
      </c>
      <c r="D2128" t="s">
        <v>1250</v>
      </c>
      <c r="E2128">
        <v>4</v>
      </c>
      <c r="F2128" t="s">
        <v>13858</v>
      </c>
      <c r="G2128">
        <v>1</v>
      </c>
      <c r="H2128" t="s">
        <v>8278</v>
      </c>
      <c r="I2128">
        <v>2</v>
      </c>
      <c r="J2128" t="s">
        <v>13806</v>
      </c>
      <c r="K2128" t="s">
        <v>13851</v>
      </c>
      <c r="L2128">
        <v>270107</v>
      </c>
      <c r="M2128" t="s">
        <v>13588</v>
      </c>
      <c r="N2128">
        <v>270107007</v>
      </c>
      <c r="O2128" t="s">
        <v>13618</v>
      </c>
      <c r="P2128">
        <v>0</v>
      </c>
      <c r="Q2128">
        <v>107721.26578899228</v>
      </c>
      <c r="R2128">
        <v>0</v>
      </c>
    </row>
    <row r="2129" spans="1:18" x14ac:dyDescent="0.25">
      <c r="A2129">
        <v>5</v>
      </c>
      <c r="B2129">
        <v>5603</v>
      </c>
      <c r="C2129" t="s">
        <v>798</v>
      </c>
      <c r="D2129" t="s">
        <v>1250</v>
      </c>
      <c r="E2129">
        <v>4</v>
      </c>
      <c r="F2129" t="s">
        <v>13858</v>
      </c>
      <c r="G2129">
        <v>1</v>
      </c>
      <c r="H2129" t="s">
        <v>8278</v>
      </c>
      <c r="I2129">
        <v>2</v>
      </c>
      <c r="J2129" t="s">
        <v>13806</v>
      </c>
      <c r="K2129" t="s">
        <v>13852</v>
      </c>
      <c r="L2129">
        <v>270107</v>
      </c>
      <c r="M2129" t="s">
        <v>13588</v>
      </c>
      <c r="N2129">
        <v>270107007</v>
      </c>
      <c r="O2129" t="s">
        <v>13618</v>
      </c>
      <c r="P2129">
        <v>0</v>
      </c>
      <c r="Q2129">
        <v>27881.796871343951</v>
      </c>
      <c r="R2129">
        <v>0</v>
      </c>
    </row>
    <row r="2130" spans="1:18" x14ac:dyDescent="0.25">
      <c r="A2130">
        <v>5</v>
      </c>
      <c r="B2130">
        <v>5603</v>
      </c>
      <c r="C2130" t="s">
        <v>798</v>
      </c>
      <c r="D2130" t="s">
        <v>1250</v>
      </c>
      <c r="E2130">
        <v>4</v>
      </c>
      <c r="F2130" t="s">
        <v>13858</v>
      </c>
      <c r="G2130">
        <v>2</v>
      </c>
      <c r="H2130" t="s">
        <v>13768</v>
      </c>
      <c r="I2130">
        <v>2</v>
      </c>
      <c r="J2130" t="s">
        <v>13806</v>
      </c>
      <c r="K2130" t="s">
        <v>13853</v>
      </c>
      <c r="L2130">
        <v>270107</v>
      </c>
      <c r="M2130" t="s">
        <v>13588</v>
      </c>
      <c r="N2130">
        <v>270107007</v>
      </c>
      <c r="O2130" t="s">
        <v>13618</v>
      </c>
      <c r="P2130">
        <v>0</v>
      </c>
      <c r="Q2130">
        <v>107721.26578899228</v>
      </c>
      <c r="R2130">
        <v>0</v>
      </c>
    </row>
    <row r="2131" spans="1:18" x14ac:dyDescent="0.25">
      <c r="A2131">
        <v>5</v>
      </c>
      <c r="B2131">
        <v>5603</v>
      </c>
      <c r="C2131" t="s">
        <v>798</v>
      </c>
      <c r="D2131" t="s">
        <v>1250</v>
      </c>
      <c r="E2131">
        <v>4</v>
      </c>
      <c r="F2131" t="s">
        <v>13858</v>
      </c>
      <c r="G2131">
        <v>2</v>
      </c>
      <c r="H2131" t="s">
        <v>13768</v>
      </c>
      <c r="I2131">
        <v>2</v>
      </c>
      <c r="J2131" t="s">
        <v>13806</v>
      </c>
      <c r="K2131" t="s">
        <v>13857</v>
      </c>
      <c r="L2131">
        <v>270107</v>
      </c>
      <c r="M2131" t="s">
        <v>13588</v>
      </c>
      <c r="N2131">
        <v>270107007</v>
      </c>
      <c r="O2131" t="s">
        <v>13618</v>
      </c>
      <c r="P2131">
        <v>0</v>
      </c>
      <c r="Q2131">
        <v>27881.796871343951</v>
      </c>
      <c r="R2131">
        <v>0</v>
      </c>
    </row>
    <row r="2132" spans="1:18" x14ac:dyDescent="0.25">
      <c r="A2132">
        <v>5</v>
      </c>
      <c r="B2132">
        <v>5604</v>
      </c>
      <c r="C2132" t="s">
        <v>798</v>
      </c>
      <c r="D2132" t="s">
        <v>1253</v>
      </c>
      <c r="E2132">
        <v>4</v>
      </c>
      <c r="F2132" t="s">
        <v>13858</v>
      </c>
      <c r="G2132">
        <v>1</v>
      </c>
      <c r="H2132" t="s">
        <v>8278</v>
      </c>
      <c r="I2132">
        <v>2</v>
      </c>
      <c r="J2132" t="s">
        <v>13806</v>
      </c>
      <c r="K2132" t="s">
        <v>13851</v>
      </c>
      <c r="L2132">
        <v>270107</v>
      </c>
      <c r="M2132" t="s">
        <v>13588</v>
      </c>
      <c r="N2132">
        <v>270107007</v>
      </c>
      <c r="O2132" t="s">
        <v>13618</v>
      </c>
      <c r="P2132">
        <v>0</v>
      </c>
      <c r="Q2132">
        <v>46804.756871880061</v>
      </c>
      <c r="R2132">
        <v>0</v>
      </c>
    </row>
    <row r="2133" spans="1:18" x14ac:dyDescent="0.25">
      <c r="A2133">
        <v>5</v>
      </c>
      <c r="B2133">
        <v>5604</v>
      </c>
      <c r="C2133" t="s">
        <v>798</v>
      </c>
      <c r="D2133" t="s">
        <v>1253</v>
      </c>
      <c r="E2133">
        <v>4</v>
      </c>
      <c r="F2133" t="s">
        <v>13858</v>
      </c>
      <c r="G2133">
        <v>2</v>
      </c>
      <c r="H2133" t="s">
        <v>13768</v>
      </c>
      <c r="I2133">
        <v>2</v>
      </c>
      <c r="J2133" t="s">
        <v>13806</v>
      </c>
      <c r="K2133" t="s">
        <v>13853</v>
      </c>
      <c r="L2133">
        <v>270107</v>
      </c>
      <c r="M2133" t="s">
        <v>13588</v>
      </c>
      <c r="N2133">
        <v>270107007</v>
      </c>
      <c r="O2133" t="s">
        <v>13618</v>
      </c>
      <c r="P2133">
        <v>0</v>
      </c>
      <c r="Q2133">
        <v>46804.756871880061</v>
      </c>
      <c r="R2133">
        <v>0</v>
      </c>
    </row>
    <row r="2134" spans="1:18" x14ac:dyDescent="0.25">
      <c r="A2134">
        <v>5</v>
      </c>
      <c r="B2134">
        <v>5605</v>
      </c>
      <c r="C2134" t="s">
        <v>798</v>
      </c>
      <c r="D2134" t="s">
        <v>1256</v>
      </c>
      <c r="E2134">
        <v>4</v>
      </c>
      <c r="F2134" t="s">
        <v>13858</v>
      </c>
      <c r="G2134">
        <v>1</v>
      </c>
      <c r="H2134" t="s">
        <v>8278</v>
      </c>
      <c r="I2134">
        <v>2</v>
      </c>
      <c r="J2134" t="s">
        <v>13806</v>
      </c>
      <c r="K2134" t="s">
        <v>13851</v>
      </c>
      <c r="L2134">
        <v>270107</v>
      </c>
      <c r="M2134" t="s">
        <v>13588</v>
      </c>
      <c r="N2134">
        <v>270107007</v>
      </c>
      <c r="O2134" t="s">
        <v>13618</v>
      </c>
      <c r="P2134">
        <v>0</v>
      </c>
      <c r="Q2134">
        <v>127580.62508554614</v>
      </c>
      <c r="R2134">
        <v>0</v>
      </c>
    </row>
    <row r="2135" spans="1:18" x14ac:dyDescent="0.25">
      <c r="A2135">
        <v>5</v>
      </c>
      <c r="B2135">
        <v>5605</v>
      </c>
      <c r="C2135" t="s">
        <v>798</v>
      </c>
      <c r="D2135" t="s">
        <v>1256</v>
      </c>
      <c r="E2135">
        <v>4</v>
      </c>
      <c r="F2135" t="s">
        <v>13858</v>
      </c>
      <c r="G2135">
        <v>1</v>
      </c>
      <c r="H2135" t="s">
        <v>8278</v>
      </c>
      <c r="I2135">
        <v>2</v>
      </c>
      <c r="J2135" t="s">
        <v>13806</v>
      </c>
      <c r="K2135" t="s">
        <v>13852</v>
      </c>
      <c r="L2135">
        <v>270107</v>
      </c>
      <c r="M2135" t="s">
        <v>13588</v>
      </c>
      <c r="N2135">
        <v>270107007</v>
      </c>
      <c r="O2135" t="s">
        <v>13618</v>
      </c>
      <c r="P2135">
        <v>0</v>
      </c>
      <c r="Q2135">
        <v>34887.900355871883</v>
      </c>
      <c r="R2135">
        <v>0</v>
      </c>
    </row>
    <row r="2136" spans="1:18" x14ac:dyDescent="0.25">
      <c r="A2136">
        <v>5</v>
      </c>
      <c r="B2136">
        <v>5605</v>
      </c>
      <c r="C2136" t="s">
        <v>798</v>
      </c>
      <c r="D2136" t="s">
        <v>1256</v>
      </c>
      <c r="E2136">
        <v>4</v>
      </c>
      <c r="F2136" t="s">
        <v>13858</v>
      </c>
      <c r="G2136">
        <v>2</v>
      </c>
      <c r="H2136" t="s">
        <v>13768</v>
      </c>
      <c r="I2136">
        <v>2</v>
      </c>
      <c r="J2136" t="s">
        <v>13806</v>
      </c>
      <c r="K2136" t="s">
        <v>13853</v>
      </c>
      <c r="L2136">
        <v>270107</v>
      </c>
      <c r="M2136" t="s">
        <v>13588</v>
      </c>
      <c r="N2136">
        <v>270107007</v>
      </c>
      <c r="O2136" t="s">
        <v>13618</v>
      </c>
      <c r="P2136">
        <v>0</v>
      </c>
      <c r="Q2136">
        <v>127580.62508554614</v>
      </c>
      <c r="R2136">
        <v>0</v>
      </c>
    </row>
    <row r="2137" spans="1:18" x14ac:dyDescent="0.25">
      <c r="A2137">
        <v>5</v>
      </c>
      <c r="B2137">
        <v>5605</v>
      </c>
      <c r="C2137" t="s">
        <v>798</v>
      </c>
      <c r="D2137" t="s">
        <v>1256</v>
      </c>
      <c r="E2137">
        <v>4</v>
      </c>
      <c r="F2137" t="s">
        <v>13858</v>
      </c>
      <c r="G2137">
        <v>2</v>
      </c>
      <c r="H2137" t="s">
        <v>13768</v>
      </c>
      <c r="I2137">
        <v>2</v>
      </c>
      <c r="J2137" t="s">
        <v>13806</v>
      </c>
      <c r="K2137" t="s">
        <v>13857</v>
      </c>
      <c r="L2137">
        <v>270107</v>
      </c>
      <c r="M2137" t="s">
        <v>13588</v>
      </c>
      <c r="N2137">
        <v>270107007</v>
      </c>
      <c r="O2137" t="s">
        <v>13618</v>
      </c>
      <c r="P2137">
        <v>0</v>
      </c>
      <c r="Q2137">
        <v>34887.900355871883</v>
      </c>
      <c r="R2137">
        <v>0</v>
      </c>
    </row>
    <row r="2138" spans="1:18" x14ac:dyDescent="0.25">
      <c r="A2138">
        <v>5</v>
      </c>
      <c r="B2138">
        <v>5606</v>
      </c>
      <c r="C2138" t="s">
        <v>798</v>
      </c>
      <c r="D2138" t="s">
        <v>1259</v>
      </c>
      <c r="E2138">
        <v>4</v>
      </c>
      <c r="F2138" t="s">
        <v>13858</v>
      </c>
      <c r="G2138">
        <v>1</v>
      </c>
      <c r="H2138" t="s">
        <v>8278</v>
      </c>
      <c r="I2138">
        <v>2</v>
      </c>
      <c r="J2138" t="s">
        <v>13806</v>
      </c>
      <c r="K2138" t="s">
        <v>13851</v>
      </c>
      <c r="L2138">
        <v>270107</v>
      </c>
      <c r="M2138" t="s">
        <v>13588</v>
      </c>
      <c r="N2138">
        <v>270107007</v>
      </c>
      <c r="O2138" t="s">
        <v>13618</v>
      </c>
      <c r="P2138">
        <v>0</v>
      </c>
      <c r="Q2138">
        <v>74485.949441504956</v>
      </c>
      <c r="R2138">
        <v>0</v>
      </c>
    </row>
    <row r="2139" spans="1:18" x14ac:dyDescent="0.25">
      <c r="A2139">
        <v>5</v>
      </c>
      <c r="B2139">
        <v>5606</v>
      </c>
      <c r="C2139" t="s">
        <v>798</v>
      </c>
      <c r="D2139" t="s">
        <v>1259</v>
      </c>
      <c r="E2139">
        <v>4</v>
      </c>
      <c r="F2139" t="s">
        <v>13858</v>
      </c>
      <c r="G2139">
        <v>1</v>
      </c>
      <c r="H2139" t="s">
        <v>8278</v>
      </c>
      <c r="I2139">
        <v>2</v>
      </c>
      <c r="J2139" t="s">
        <v>13806</v>
      </c>
      <c r="K2139" t="s">
        <v>13852</v>
      </c>
      <c r="L2139">
        <v>270107</v>
      </c>
      <c r="M2139" t="s">
        <v>13588</v>
      </c>
      <c r="N2139">
        <v>270107007</v>
      </c>
      <c r="O2139" t="s">
        <v>13618</v>
      </c>
      <c r="P2139">
        <v>0</v>
      </c>
      <c r="Q2139">
        <v>50385.465563243386</v>
      </c>
      <c r="R2139">
        <v>0</v>
      </c>
    </row>
    <row r="2140" spans="1:18" x14ac:dyDescent="0.25">
      <c r="A2140">
        <v>5</v>
      </c>
      <c r="B2140">
        <v>5606</v>
      </c>
      <c r="C2140" t="s">
        <v>798</v>
      </c>
      <c r="D2140" t="s">
        <v>1259</v>
      </c>
      <c r="E2140">
        <v>4</v>
      </c>
      <c r="F2140" t="s">
        <v>13858</v>
      </c>
      <c r="G2140">
        <v>2</v>
      </c>
      <c r="H2140" t="s">
        <v>13768</v>
      </c>
      <c r="I2140">
        <v>2</v>
      </c>
      <c r="J2140" t="s">
        <v>13806</v>
      </c>
      <c r="K2140" t="s">
        <v>13853</v>
      </c>
      <c r="L2140">
        <v>270107</v>
      </c>
      <c r="M2140" t="s">
        <v>13588</v>
      </c>
      <c r="N2140">
        <v>270107007</v>
      </c>
      <c r="O2140" t="s">
        <v>13618</v>
      </c>
      <c r="P2140">
        <v>0</v>
      </c>
      <c r="Q2140">
        <v>74485.949441504956</v>
      </c>
      <c r="R2140">
        <v>0</v>
      </c>
    </row>
    <row r="2141" spans="1:18" x14ac:dyDescent="0.25">
      <c r="A2141">
        <v>5</v>
      </c>
      <c r="B2141">
        <v>5606</v>
      </c>
      <c r="C2141" t="s">
        <v>798</v>
      </c>
      <c r="D2141" t="s">
        <v>1259</v>
      </c>
      <c r="E2141">
        <v>4</v>
      </c>
      <c r="F2141" t="s">
        <v>13858</v>
      </c>
      <c r="G2141">
        <v>2</v>
      </c>
      <c r="H2141" t="s">
        <v>13768</v>
      </c>
      <c r="I2141">
        <v>2</v>
      </c>
      <c r="J2141" t="s">
        <v>13806</v>
      </c>
      <c r="K2141" t="s">
        <v>13857</v>
      </c>
      <c r="L2141">
        <v>270107</v>
      </c>
      <c r="M2141" t="s">
        <v>13588</v>
      </c>
      <c r="N2141">
        <v>270107007</v>
      </c>
      <c r="O2141" t="s">
        <v>13618</v>
      </c>
      <c r="P2141">
        <v>0</v>
      </c>
      <c r="Q2141">
        <v>50385.465563243386</v>
      </c>
      <c r="R2141">
        <v>0</v>
      </c>
    </row>
    <row r="2142" spans="1:18" x14ac:dyDescent="0.25">
      <c r="A2142">
        <v>5</v>
      </c>
      <c r="B2142">
        <v>5701</v>
      </c>
      <c r="C2142" t="s">
        <v>798</v>
      </c>
      <c r="D2142" t="s">
        <v>1262</v>
      </c>
      <c r="E2142">
        <v>4</v>
      </c>
      <c r="F2142" t="s">
        <v>13858</v>
      </c>
      <c r="G2142">
        <v>1</v>
      </c>
      <c r="H2142" t="s">
        <v>8278</v>
      </c>
      <c r="I2142">
        <v>2</v>
      </c>
      <c r="J2142" t="s">
        <v>13806</v>
      </c>
      <c r="K2142" t="s">
        <v>13851</v>
      </c>
      <c r="L2142">
        <v>270107</v>
      </c>
      <c r="M2142" t="s">
        <v>13588</v>
      </c>
      <c r="N2142">
        <v>270107007</v>
      </c>
      <c r="O2142" t="s">
        <v>13618</v>
      </c>
      <c r="P2142">
        <v>38465.937150729085</v>
      </c>
      <c r="Q2142">
        <v>65566.395771673662</v>
      </c>
      <c r="R2142">
        <v>98082.257734419502</v>
      </c>
    </row>
    <row r="2143" spans="1:18" x14ac:dyDescent="0.25">
      <c r="A2143">
        <v>5</v>
      </c>
      <c r="B2143">
        <v>5701</v>
      </c>
      <c r="C2143" t="s">
        <v>798</v>
      </c>
      <c r="D2143" t="s">
        <v>1262</v>
      </c>
      <c r="E2143">
        <v>4</v>
      </c>
      <c r="F2143" t="s">
        <v>13858</v>
      </c>
      <c r="G2143">
        <v>1</v>
      </c>
      <c r="H2143" t="s">
        <v>8278</v>
      </c>
      <c r="I2143">
        <v>2</v>
      </c>
      <c r="J2143" t="s">
        <v>13806</v>
      </c>
      <c r="K2143" t="s">
        <v>13852</v>
      </c>
      <c r="L2143">
        <v>270107</v>
      </c>
      <c r="M2143" t="s">
        <v>13588</v>
      </c>
      <c r="N2143">
        <v>270107007</v>
      </c>
      <c r="O2143" t="s">
        <v>13618</v>
      </c>
      <c r="P2143">
        <v>12468.484391651287</v>
      </c>
      <c r="Q2143">
        <v>34804.009718634225</v>
      </c>
      <c r="R2143">
        <v>19047.666820475319</v>
      </c>
    </row>
    <row r="2144" spans="1:18" x14ac:dyDescent="0.25">
      <c r="A2144">
        <v>5</v>
      </c>
      <c r="B2144">
        <v>5701</v>
      </c>
      <c r="C2144" t="s">
        <v>798</v>
      </c>
      <c r="D2144" t="s">
        <v>1262</v>
      </c>
      <c r="E2144">
        <v>4</v>
      </c>
      <c r="F2144" t="s">
        <v>13858</v>
      </c>
      <c r="G2144">
        <v>2</v>
      </c>
      <c r="H2144" t="s">
        <v>13768</v>
      </c>
      <c r="I2144">
        <v>2</v>
      </c>
      <c r="J2144" t="s">
        <v>13806</v>
      </c>
      <c r="K2144" t="s">
        <v>13853</v>
      </c>
      <c r="L2144">
        <v>270107</v>
      </c>
      <c r="M2144" t="s">
        <v>13588</v>
      </c>
      <c r="N2144">
        <v>270107007</v>
      </c>
      <c r="O2144" t="s">
        <v>13618</v>
      </c>
      <c r="P2144">
        <v>38465.937150729085</v>
      </c>
      <c r="Q2144">
        <v>53837.339782788556</v>
      </c>
      <c r="R2144">
        <v>90493.884367123959</v>
      </c>
    </row>
    <row r="2145" spans="1:18" x14ac:dyDescent="0.25">
      <c r="A2145">
        <v>5</v>
      </c>
      <c r="B2145">
        <v>5701</v>
      </c>
      <c r="C2145" t="s">
        <v>798</v>
      </c>
      <c r="D2145" t="s">
        <v>1262</v>
      </c>
      <c r="E2145">
        <v>4</v>
      </c>
      <c r="F2145" t="s">
        <v>13858</v>
      </c>
      <c r="G2145">
        <v>2</v>
      </c>
      <c r="H2145" t="s">
        <v>13768</v>
      </c>
      <c r="I2145">
        <v>2</v>
      </c>
      <c r="J2145" t="s">
        <v>13806</v>
      </c>
      <c r="K2145" t="s">
        <v>13857</v>
      </c>
      <c r="L2145">
        <v>270107</v>
      </c>
      <c r="M2145" t="s">
        <v>13588</v>
      </c>
      <c r="N2145">
        <v>270107007</v>
      </c>
      <c r="O2145" t="s">
        <v>13618</v>
      </c>
      <c r="P2145">
        <v>12468.484391651287</v>
      </c>
      <c r="Q2145">
        <v>46533.065707519338</v>
      </c>
      <c r="R2145">
        <v>26636.040187770879</v>
      </c>
    </row>
    <row r="2146" spans="1:18" x14ac:dyDescent="0.25">
      <c r="A2146">
        <v>5</v>
      </c>
      <c r="B2146">
        <v>5703</v>
      </c>
      <c r="C2146" t="s">
        <v>798</v>
      </c>
      <c r="D2146" t="s">
        <v>1268</v>
      </c>
      <c r="E2146">
        <v>4</v>
      </c>
      <c r="F2146" t="s">
        <v>13858</v>
      </c>
      <c r="G2146">
        <v>1</v>
      </c>
      <c r="H2146" t="s">
        <v>8278</v>
      </c>
      <c r="I2146">
        <v>2</v>
      </c>
      <c r="J2146" t="s">
        <v>13806</v>
      </c>
      <c r="K2146" t="s">
        <v>13851</v>
      </c>
      <c r="L2146">
        <v>270107</v>
      </c>
      <c r="M2146" t="s">
        <v>13588</v>
      </c>
      <c r="N2146">
        <v>270107007</v>
      </c>
      <c r="O2146" t="s">
        <v>13618</v>
      </c>
      <c r="P2146">
        <v>0</v>
      </c>
      <c r="Q2146">
        <v>107126.3741913033</v>
      </c>
      <c r="R2146">
        <v>0</v>
      </c>
    </row>
    <row r="2147" spans="1:18" x14ac:dyDescent="0.25">
      <c r="A2147">
        <v>5</v>
      </c>
      <c r="B2147">
        <v>5703</v>
      </c>
      <c r="C2147" t="s">
        <v>798</v>
      </c>
      <c r="D2147" t="s">
        <v>1268</v>
      </c>
      <c r="E2147">
        <v>4</v>
      </c>
      <c r="F2147" t="s">
        <v>13858</v>
      </c>
      <c r="G2147">
        <v>1</v>
      </c>
      <c r="H2147" t="s">
        <v>8278</v>
      </c>
      <c r="I2147">
        <v>2</v>
      </c>
      <c r="J2147" t="s">
        <v>13806</v>
      </c>
      <c r="K2147" t="s">
        <v>13852</v>
      </c>
      <c r="L2147">
        <v>270107</v>
      </c>
      <c r="M2147" t="s">
        <v>13588</v>
      </c>
      <c r="N2147">
        <v>270107007</v>
      </c>
      <c r="O2147" t="s">
        <v>13618</v>
      </c>
      <c r="P2147">
        <v>0</v>
      </c>
      <c r="Q2147">
        <v>70956.551827773292</v>
      </c>
      <c r="R2147">
        <v>0</v>
      </c>
    </row>
    <row r="2148" spans="1:18" x14ac:dyDescent="0.25">
      <c r="A2148">
        <v>5</v>
      </c>
      <c r="B2148">
        <v>5703</v>
      </c>
      <c r="C2148" t="s">
        <v>798</v>
      </c>
      <c r="D2148" t="s">
        <v>1268</v>
      </c>
      <c r="E2148">
        <v>4</v>
      </c>
      <c r="F2148" t="s">
        <v>13858</v>
      </c>
      <c r="G2148">
        <v>2</v>
      </c>
      <c r="H2148" t="s">
        <v>13768</v>
      </c>
      <c r="I2148">
        <v>2</v>
      </c>
      <c r="J2148" t="s">
        <v>13806</v>
      </c>
      <c r="K2148" t="s">
        <v>13853</v>
      </c>
      <c r="L2148">
        <v>270107</v>
      </c>
      <c r="M2148" t="s">
        <v>13588</v>
      </c>
      <c r="N2148">
        <v>270107007</v>
      </c>
      <c r="O2148" t="s">
        <v>13618</v>
      </c>
      <c r="P2148">
        <v>0</v>
      </c>
      <c r="Q2148">
        <v>81371.696009111198</v>
      </c>
      <c r="R2148">
        <v>0</v>
      </c>
    </row>
    <row r="2149" spans="1:18" x14ac:dyDescent="0.25">
      <c r="A2149">
        <v>5</v>
      </c>
      <c r="B2149">
        <v>5703</v>
      </c>
      <c r="C2149" t="s">
        <v>798</v>
      </c>
      <c r="D2149" t="s">
        <v>1268</v>
      </c>
      <c r="E2149">
        <v>4</v>
      </c>
      <c r="F2149" t="s">
        <v>13858</v>
      </c>
      <c r="G2149">
        <v>2</v>
      </c>
      <c r="H2149" t="s">
        <v>13768</v>
      </c>
      <c r="I2149">
        <v>2</v>
      </c>
      <c r="J2149" t="s">
        <v>13806</v>
      </c>
      <c r="K2149" t="s">
        <v>13857</v>
      </c>
      <c r="L2149">
        <v>270107</v>
      </c>
      <c r="M2149" t="s">
        <v>13588</v>
      </c>
      <c r="N2149">
        <v>270107007</v>
      </c>
      <c r="O2149" t="s">
        <v>13618</v>
      </c>
      <c r="P2149">
        <v>0</v>
      </c>
      <c r="Q2149">
        <v>83914.879229345635</v>
      </c>
      <c r="R2149">
        <v>0</v>
      </c>
    </row>
    <row r="2150" spans="1:18" x14ac:dyDescent="0.25">
      <c r="A2150">
        <v>5</v>
      </c>
      <c r="B2150">
        <v>5706</v>
      </c>
      <c r="C2150" t="s">
        <v>798</v>
      </c>
      <c r="D2150" t="s">
        <v>1277</v>
      </c>
      <c r="E2150">
        <v>4</v>
      </c>
      <c r="F2150" t="s">
        <v>13858</v>
      </c>
      <c r="G2150">
        <v>1</v>
      </c>
      <c r="H2150" t="s">
        <v>8278</v>
      </c>
      <c r="I2150">
        <v>2</v>
      </c>
      <c r="J2150" t="s">
        <v>13806</v>
      </c>
      <c r="K2150" t="s">
        <v>13851</v>
      </c>
      <c r="L2150">
        <v>270107</v>
      </c>
      <c r="M2150" t="s">
        <v>13588</v>
      </c>
      <c r="N2150">
        <v>270107007</v>
      </c>
      <c r="O2150" t="s">
        <v>13618</v>
      </c>
      <c r="P2150">
        <v>0</v>
      </c>
      <c r="Q2150">
        <v>55137.621427764629</v>
      </c>
      <c r="R2150">
        <v>0</v>
      </c>
    </row>
    <row r="2151" spans="1:18" x14ac:dyDescent="0.25">
      <c r="A2151">
        <v>5</v>
      </c>
      <c r="B2151">
        <v>5706</v>
      </c>
      <c r="C2151" t="s">
        <v>798</v>
      </c>
      <c r="D2151" t="s">
        <v>1277</v>
      </c>
      <c r="E2151">
        <v>4</v>
      </c>
      <c r="F2151" t="s">
        <v>13858</v>
      </c>
      <c r="G2151">
        <v>2</v>
      </c>
      <c r="H2151" t="s">
        <v>13768</v>
      </c>
      <c r="I2151">
        <v>2</v>
      </c>
      <c r="J2151" t="s">
        <v>13806</v>
      </c>
      <c r="K2151" t="s">
        <v>13853</v>
      </c>
      <c r="L2151">
        <v>270107</v>
      </c>
      <c r="M2151" t="s">
        <v>13588</v>
      </c>
      <c r="N2151">
        <v>270107007</v>
      </c>
      <c r="O2151" t="s">
        <v>13618</v>
      </c>
      <c r="P2151">
        <v>0</v>
      </c>
      <c r="Q2151">
        <v>24396.904499685337</v>
      </c>
      <c r="R2151">
        <v>0</v>
      </c>
    </row>
    <row r="2152" spans="1:18" x14ac:dyDescent="0.25">
      <c r="A2152">
        <v>5</v>
      </c>
      <c r="B2152">
        <v>5706</v>
      </c>
      <c r="C2152" t="s">
        <v>798</v>
      </c>
      <c r="D2152" t="s">
        <v>1277</v>
      </c>
      <c r="E2152">
        <v>4</v>
      </c>
      <c r="F2152" t="s">
        <v>13858</v>
      </c>
      <c r="G2152">
        <v>2</v>
      </c>
      <c r="H2152" t="s">
        <v>13768</v>
      </c>
      <c r="I2152">
        <v>2</v>
      </c>
      <c r="J2152" t="s">
        <v>13806</v>
      </c>
      <c r="K2152" t="s">
        <v>13857</v>
      </c>
      <c r="L2152">
        <v>270107</v>
      </c>
      <c r="M2152" t="s">
        <v>13588</v>
      </c>
      <c r="N2152">
        <v>270107007</v>
      </c>
      <c r="O2152" t="s">
        <v>13618</v>
      </c>
      <c r="P2152">
        <v>0</v>
      </c>
      <c r="Q2152">
        <v>30740.716928079299</v>
      </c>
      <c r="R2152">
        <v>0</v>
      </c>
    </row>
    <row r="2153" spans="1:18" x14ac:dyDescent="0.25">
      <c r="A2153">
        <v>5</v>
      </c>
      <c r="B2153">
        <v>5801</v>
      </c>
      <c r="C2153" t="s">
        <v>798</v>
      </c>
      <c r="D2153" t="s">
        <v>1280</v>
      </c>
      <c r="E2153">
        <v>4</v>
      </c>
      <c r="F2153" t="s">
        <v>13858</v>
      </c>
      <c r="G2153">
        <v>1</v>
      </c>
      <c r="H2153" t="s">
        <v>8278</v>
      </c>
      <c r="I2153">
        <v>2</v>
      </c>
      <c r="J2153" t="s">
        <v>13806</v>
      </c>
      <c r="K2153" t="s">
        <v>13851</v>
      </c>
      <c r="L2153">
        <v>270107</v>
      </c>
      <c r="M2153" t="s">
        <v>13588</v>
      </c>
      <c r="N2153">
        <v>270107007</v>
      </c>
      <c r="O2153" t="s">
        <v>13618</v>
      </c>
      <c r="P2153">
        <v>40479.066539875093</v>
      </c>
      <c r="Q2153">
        <v>56057.332321960101</v>
      </c>
      <c r="R2153">
        <v>34672.443085523417</v>
      </c>
    </row>
    <row r="2154" spans="1:18" x14ac:dyDescent="0.25">
      <c r="A2154">
        <v>5</v>
      </c>
      <c r="B2154">
        <v>5801</v>
      </c>
      <c r="C2154" t="s">
        <v>798</v>
      </c>
      <c r="D2154" t="s">
        <v>1280</v>
      </c>
      <c r="E2154">
        <v>4</v>
      </c>
      <c r="F2154" t="s">
        <v>13858</v>
      </c>
      <c r="G2154">
        <v>1</v>
      </c>
      <c r="H2154" t="s">
        <v>8278</v>
      </c>
      <c r="I2154">
        <v>2</v>
      </c>
      <c r="J2154" t="s">
        <v>13806</v>
      </c>
      <c r="K2154" t="s">
        <v>13852</v>
      </c>
      <c r="L2154">
        <v>270107</v>
      </c>
      <c r="M2154" t="s">
        <v>13588</v>
      </c>
      <c r="N2154">
        <v>270107007</v>
      </c>
      <c r="O2154" t="s">
        <v>13618</v>
      </c>
      <c r="P2154">
        <v>16654.244519262895</v>
      </c>
      <c r="Q2154">
        <v>7692.9724665422937</v>
      </c>
      <c r="R2154">
        <v>7563.8674597456065</v>
      </c>
    </row>
    <row r="2155" spans="1:18" x14ac:dyDescent="0.25">
      <c r="A2155">
        <v>5</v>
      </c>
      <c r="B2155">
        <v>5801</v>
      </c>
      <c r="C2155" t="s">
        <v>798</v>
      </c>
      <c r="D2155" t="s">
        <v>1280</v>
      </c>
      <c r="E2155">
        <v>4</v>
      </c>
      <c r="F2155" t="s">
        <v>13858</v>
      </c>
      <c r="G2155">
        <v>2</v>
      </c>
      <c r="H2155" t="s">
        <v>13768</v>
      </c>
      <c r="I2155">
        <v>2</v>
      </c>
      <c r="J2155" t="s">
        <v>13806</v>
      </c>
      <c r="K2155" t="s">
        <v>13853</v>
      </c>
      <c r="L2155">
        <v>270107</v>
      </c>
      <c r="M2155" t="s">
        <v>13588</v>
      </c>
      <c r="N2155">
        <v>270107007</v>
      </c>
      <c r="O2155" t="s">
        <v>13618</v>
      </c>
      <c r="P2155">
        <v>28452.286103472205</v>
      </c>
      <c r="Q2155">
        <v>53709.031986979127</v>
      </c>
      <c r="R2155">
        <v>32585.186002161452</v>
      </c>
    </row>
    <row r="2156" spans="1:18" x14ac:dyDescent="0.25">
      <c r="A2156">
        <v>5</v>
      </c>
      <c r="B2156">
        <v>5801</v>
      </c>
      <c r="C2156" t="s">
        <v>798</v>
      </c>
      <c r="D2156" t="s">
        <v>1280</v>
      </c>
      <c r="E2156">
        <v>4</v>
      </c>
      <c r="F2156" t="s">
        <v>13858</v>
      </c>
      <c r="G2156">
        <v>2</v>
      </c>
      <c r="H2156" t="s">
        <v>13768</v>
      </c>
      <c r="I2156">
        <v>2</v>
      </c>
      <c r="J2156" t="s">
        <v>13806</v>
      </c>
      <c r="K2156" t="s">
        <v>13857</v>
      </c>
      <c r="L2156">
        <v>270107</v>
      </c>
      <c r="M2156" t="s">
        <v>13588</v>
      </c>
      <c r="N2156">
        <v>270107007</v>
      </c>
      <c r="O2156" t="s">
        <v>13618</v>
      </c>
      <c r="P2156">
        <v>28681.024955665784</v>
      </c>
      <c r="Q2156">
        <v>10041.272801523273</v>
      </c>
      <c r="R2156">
        <v>9651.1245431075677</v>
      </c>
    </row>
    <row r="2157" spans="1:18" x14ac:dyDescent="0.25">
      <c r="A2157">
        <v>5</v>
      </c>
      <c r="B2157">
        <v>5802</v>
      </c>
      <c r="C2157" t="s">
        <v>798</v>
      </c>
      <c r="D2157" t="s">
        <v>1283</v>
      </c>
      <c r="E2157">
        <v>4</v>
      </c>
      <c r="F2157" t="s">
        <v>13858</v>
      </c>
      <c r="G2157">
        <v>1</v>
      </c>
      <c r="H2157" t="s">
        <v>8278</v>
      </c>
      <c r="I2157">
        <v>2</v>
      </c>
      <c r="J2157" t="s">
        <v>13806</v>
      </c>
      <c r="K2157" t="s">
        <v>13851</v>
      </c>
      <c r="L2157">
        <v>270107</v>
      </c>
      <c r="M2157" t="s">
        <v>13588</v>
      </c>
      <c r="N2157">
        <v>270107007</v>
      </c>
      <c r="O2157" t="s">
        <v>13618</v>
      </c>
      <c r="P2157">
        <v>40195.655921392863</v>
      </c>
      <c r="Q2157">
        <v>32133.357415848262</v>
      </c>
      <c r="R2157">
        <v>45732.1711324762</v>
      </c>
    </row>
    <row r="2158" spans="1:18" x14ac:dyDescent="0.25">
      <c r="A2158">
        <v>5</v>
      </c>
      <c r="B2158">
        <v>5802</v>
      </c>
      <c r="C2158" t="s">
        <v>798</v>
      </c>
      <c r="D2158" t="s">
        <v>1283</v>
      </c>
      <c r="E2158">
        <v>4</v>
      </c>
      <c r="F2158" t="s">
        <v>13858</v>
      </c>
      <c r="G2158">
        <v>1</v>
      </c>
      <c r="H2158" t="s">
        <v>8278</v>
      </c>
      <c r="I2158">
        <v>2</v>
      </c>
      <c r="J2158" t="s">
        <v>13806</v>
      </c>
      <c r="K2158" t="s">
        <v>13852</v>
      </c>
      <c r="L2158">
        <v>270107</v>
      </c>
      <c r="M2158" t="s">
        <v>13588</v>
      </c>
      <c r="N2158">
        <v>270107007</v>
      </c>
      <c r="O2158" t="s">
        <v>13618</v>
      </c>
      <c r="P2158">
        <v>9843.130494742285</v>
      </c>
      <c r="Q2158">
        <v>0</v>
      </c>
      <c r="R2158">
        <v>13786.841899413739</v>
      </c>
    </row>
    <row r="2159" spans="1:18" x14ac:dyDescent="0.25">
      <c r="A2159">
        <v>5</v>
      </c>
      <c r="B2159">
        <v>5802</v>
      </c>
      <c r="C2159" t="s">
        <v>798</v>
      </c>
      <c r="D2159" t="s">
        <v>1283</v>
      </c>
      <c r="E2159">
        <v>4</v>
      </c>
      <c r="F2159" t="s">
        <v>13858</v>
      </c>
      <c r="G2159">
        <v>2</v>
      </c>
      <c r="H2159" t="s">
        <v>13768</v>
      </c>
      <c r="I2159">
        <v>2</v>
      </c>
      <c r="J2159" t="s">
        <v>13806</v>
      </c>
      <c r="K2159" t="s">
        <v>13853</v>
      </c>
      <c r="L2159">
        <v>270107</v>
      </c>
      <c r="M2159" t="s">
        <v>13588</v>
      </c>
      <c r="N2159">
        <v>270107007</v>
      </c>
      <c r="O2159" t="s">
        <v>13618</v>
      </c>
      <c r="P2159">
        <v>40195.655921392863</v>
      </c>
      <c r="Q2159">
        <v>32133.357415848262</v>
      </c>
      <c r="R2159">
        <v>32464.211761966766</v>
      </c>
    </row>
    <row r="2160" spans="1:18" x14ac:dyDescent="0.25">
      <c r="A2160">
        <v>5</v>
      </c>
      <c r="B2160">
        <v>5802</v>
      </c>
      <c r="C2160" t="s">
        <v>798</v>
      </c>
      <c r="D2160" t="s">
        <v>1283</v>
      </c>
      <c r="E2160">
        <v>4</v>
      </c>
      <c r="F2160" t="s">
        <v>13858</v>
      </c>
      <c r="G2160">
        <v>2</v>
      </c>
      <c r="H2160" t="s">
        <v>13768</v>
      </c>
      <c r="I2160">
        <v>2</v>
      </c>
      <c r="J2160" t="s">
        <v>13806</v>
      </c>
      <c r="K2160" t="s">
        <v>13857</v>
      </c>
      <c r="L2160">
        <v>270107</v>
      </c>
      <c r="M2160" t="s">
        <v>13588</v>
      </c>
      <c r="N2160">
        <v>270107007</v>
      </c>
      <c r="O2160" t="s">
        <v>13618</v>
      </c>
      <c r="P2160">
        <v>9843.130494742285</v>
      </c>
      <c r="Q2160">
        <v>0</v>
      </c>
      <c r="R2160">
        <v>27054.801269923173</v>
      </c>
    </row>
    <row r="2161" spans="1:18" x14ac:dyDescent="0.25">
      <c r="A2161">
        <v>5</v>
      </c>
      <c r="B2161">
        <v>5803</v>
      </c>
      <c r="C2161" t="s">
        <v>798</v>
      </c>
      <c r="D2161" t="s">
        <v>1286</v>
      </c>
      <c r="E2161">
        <v>4</v>
      </c>
      <c r="F2161" t="s">
        <v>13858</v>
      </c>
      <c r="G2161">
        <v>1</v>
      </c>
      <c r="H2161" t="s">
        <v>8278</v>
      </c>
      <c r="I2161">
        <v>2</v>
      </c>
      <c r="J2161" t="s">
        <v>13806</v>
      </c>
      <c r="K2161" t="s">
        <v>13851</v>
      </c>
      <c r="L2161">
        <v>270107</v>
      </c>
      <c r="M2161" t="s">
        <v>13588</v>
      </c>
      <c r="N2161">
        <v>270107007</v>
      </c>
      <c r="O2161" t="s">
        <v>13618</v>
      </c>
      <c r="P2161">
        <v>0</v>
      </c>
      <c r="Q2161">
        <v>66261.828108757196</v>
      </c>
      <c r="R2161">
        <v>0</v>
      </c>
    </row>
    <row r="2162" spans="1:18" x14ac:dyDescent="0.25">
      <c r="A2162">
        <v>5</v>
      </c>
      <c r="B2162">
        <v>5803</v>
      </c>
      <c r="C2162" t="s">
        <v>798</v>
      </c>
      <c r="D2162" t="s">
        <v>1286</v>
      </c>
      <c r="E2162">
        <v>4</v>
      </c>
      <c r="F2162" t="s">
        <v>13858</v>
      </c>
      <c r="G2162">
        <v>2</v>
      </c>
      <c r="H2162" t="s">
        <v>13768</v>
      </c>
      <c r="I2162">
        <v>2</v>
      </c>
      <c r="J2162" t="s">
        <v>13806</v>
      </c>
      <c r="K2162" t="s">
        <v>13853</v>
      </c>
      <c r="L2162">
        <v>270107</v>
      </c>
      <c r="M2162" t="s">
        <v>13588</v>
      </c>
      <c r="N2162">
        <v>270107007</v>
      </c>
      <c r="O2162" t="s">
        <v>13618</v>
      </c>
      <c r="P2162">
        <v>0</v>
      </c>
      <c r="Q2162">
        <v>66261.828108757196</v>
      </c>
      <c r="R2162">
        <v>0</v>
      </c>
    </row>
    <row r="2163" spans="1:18" x14ac:dyDescent="0.25">
      <c r="A2163">
        <v>5</v>
      </c>
      <c r="B2163">
        <v>5804</v>
      </c>
      <c r="C2163" t="s">
        <v>798</v>
      </c>
      <c r="D2163" t="s">
        <v>1289</v>
      </c>
      <c r="E2163">
        <v>4</v>
      </c>
      <c r="F2163" t="s">
        <v>13858</v>
      </c>
      <c r="G2163">
        <v>1</v>
      </c>
      <c r="H2163" t="s">
        <v>8278</v>
      </c>
      <c r="I2163">
        <v>2</v>
      </c>
      <c r="J2163" t="s">
        <v>13806</v>
      </c>
      <c r="K2163" t="s">
        <v>13851</v>
      </c>
      <c r="L2163">
        <v>270107</v>
      </c>
      <c r="M2163" t="s">
        <v>13588</v>
      </c>
      <c r="N2163">
        <v>270107007</v>
      </c>
      <c r="O2163" t="s">
        <v>13618</v>
      </c>
      <c r="P2163">
        <v>46417.040142643731</v>
      </c>
      <c r="Q2163">
        <v>31971.226127116024</v>
      </c>
      <c r="R2163">
        <v>57992.685322227495</v>
      </c>
    </row>
    <row r="2164" spans="1:18" x14ac:dyDescent="0.25">
      <c r="A2164">
        <v>5</v>
      </c>
      <c r="B2164">
        <v>5804</v>
      </c>
      <c r="C2164" t="s">
        <v>798</v>
      </c>
      <c r="D2164" t="s">
        <v>1289</v>
      </c>
      <c r="E2164">
        <v>4</v>
      </c>
      <c r="F2164" t="s">
        <v>13858</v>
      </c>
      <c r="G2164">
        <v>1</v>
      </c>
      <c r="H2164" t="s">
        <v>8278</v>
      </c>
      <c r="I2164">
        <v>2</v>
      </c>
      <c r="J2164" t="s">
        <v>13806</v>
      </c>
      <c r="K2164" t="s">
        <v>13852</v>
      </c>
      <c r="L2164">
        <v>270107</v>
      </c>
      <c r="M2164" t="s">
        <v>13588</v>
      </c>
      <c r="N2164">
        <v>270107007</v>
      </c>
      <c r="O2164" t="s">
        <v>13618</v>
      </c>
      <c r="P2164">
        <v>6505.7105681653893</v>
      </c>
      <c r="Q2164">
        <v>8178.9474014422167</v>
      </c>
      <c r="R2164">
        <v>0</v>
      </c>
    </row>
    <row r="2165" spans="1:18" x14ac:dyDescent="0.25">
      <c r="A2165">
        <v>5</v>
      </c>
      <c r="B2165">
        <v>5804</v>
      </c>
      <c r="C2165" t="s">
        <v>798</v>
      </c>
      <c r="D2165" t="s">
        <v>1289</v>
      </c>
      <c r="E2165">
        <v>4</v>
      </c>
      <c r="F2165" t="s">
        <v>13858</v>
      </c>
      <c r="G2165">
        <v>2</v>
      </c>
      <c r="H2165" t="s">
        <v>13768</v>
      </c>
      <c r="I2165">
        <v>2</v>
      </c>
      <c r="J2165" t="s">
        <v>13806</v>
      </c>
      <c r="K2165" t="s">
        <v>13853</v>
      </c>
      <c r="L2165">
        <v>270107</v>
      </c>
      <c r="M2165" t="s">
        <v>13588</v>
      </c>
      <c r="N2165">
        <v>270107007</v>
      </c>
      <c r="O2165" t="s">
        <v>13618</v>
      </c>
      <c r="P2165">
        <v>32252.260935215974</v>
      </c>
      <c r="Q2165">
        <v>29528.875412953224</v>
      </c>
      <c r="R2165">
        <v>50585.976066373216</v>
      </c>
    </row>
    <row r="2166" spans="1:18" x14ac:dyDescent="0.25">
      <c r="A2166">
        <v>5</v>
      </c>
      <c r="B2166">
        <v>5804</v>
      </c>
      <c r="C2166" t="s">
        <v>798</v>
      </c>
      <c r="D2166" t="s">
        <v>1289</v>
      </c>
      <c r="E2166">
        <v>4</v>
      </c>
      <c r="F2166" t="s">
        <v>13858</v>
      </c>
      <c r="G2166">
        <v>2</v>
      </c>
      <c r="H2166" t="s">
        <v>13768</v>
      </c>
      <c r="I2166">
        <v>2</v>
      </c>
      <c r="J2166" t="s">
        <v>13806</v>
      </c>
      <c r="K2166" t="s">
        <v>13857</v>
      </c>
      <c r="L2166">
        <v>270107</v>
      </c>
      <c r="M2166" t="s">
        <v>13588</v>
      </c>
      <c r="N2166">
        <v>270107007</v>
      </c>
      <c r="O2166" t="s">
        <v>13618</v>
      </c>
      <c r="P2166">
        <v>20670.489775593145</v>
      </c>
      <c r="Q2166">
        <v>10621.298115605014</v>
      </c>
      <c r="R2166">
        <v>7406.7092558542636</v>
      </c>
    </row>
    <row r="2167" spans="1:18" x14ac:dyDescent="0.25">
      <c r="A2167">
        <v>6</v>
      </c>
      <c r="B2167">
        <v>6101</v>
      </c>
      <c r="C2167" t="s">
        <v>1781</v>
      </c>
      <c r="D2167" t="s">
        <v>1292</v>
      </c>
      <c r="E2167">
        <v>4</v>
      </c>
      <c r="F2167" t="s">
        <v>13858</v>
      </c>
      <c r="G2167">
        <v>1</v>
      </c>
      <c r="H2167" t="s">
        <v>8278</v>
      </c>
      <c r="I2167">
        <v>2</v>
      </c>
      <c r="J2167" t="s">
        <v>13806</v>
      </c>
      <c r="K2167" t="s">
        <v>13851</v>
      </c>
      <c r="L2167">
        <v>270107</v>
      </c>
      <c r="M2167" t="s">
        <v>13588</v>
      </c>
      <c r="N2167">
        <v>270107007</v>
      </c>
      <c r="O2167" t="s">
        <v>13618</v>
      </c>
      <c r="P2167">
        <v>52971.839671120244</v>
      </c>
      <c r="Q2167">
        <v>41123.404125532688</v>
      </c>
      <c r="R2167">
        <v>50799.859091579063</v>
      </c>
    </row>
    <row r="2168" spans="1:18" x14ac:dyDescent="0.25">
      <c r="A2168">
        <v>6</v>
      </c>
      <c r="B2168">
        <v>6101</v>
      </c>
      <c r="C2168" t="s">
        <v>1781</v>
      </c>
      <c r="D2168" t="s">
        <v>1292</v>
      </c>
      <c r="E2168">
        <v>4</v>
      </c>
      <c r="F2168" t="s">
        <v>13858</v>
      </c>
      <c r="G2168">
        <v>1</v>
      </c>
      <c r="H2168" t="s">
        <v>8278</v>
      </c>
      <c r="I2168">
        <v>2</v>
      </c>
      <c r="J2168" t="s">
        <v>13806</v>
      </c>
      <c r="K2168" t="s">
        <v>13852</v>
      </c>
      <c r="L2168">
        <v>270107</v>
      </c>
      <c r="M2168" t="s">
        <v>13588</v>
      </c>
      <c r="N2168">
        <v>270107007</v>
      </c>
      <c r="O2168" t="s">
        <v>13618</v>
      </c>
      <c r="P2168">
        <v>5533.4018499486128</v>
      </c>
      <c r="Q2168">
        <v>17440.325975196094</v>
      </c>
      <c r="R2168">
        <v>18833.566574096905</v>
      </c>
    </row>
    <row r="2169" spans="1:18" x14ac:dyDescent="0.25">
      <c r="A2169">
        <v>6</v>
      </c>
      <c r="B2169">
        <v>6101</v>
      </c>
      <c r="C2169" t="s">
        <v>1781</v>
      </c>
      <c r="D2169" t="s">
        <v>1292</v>
      </c>
      <c r="E2169">
        <v>4</v>
      </c>
      <c r="F2169" t="s">
        <v>13858</v>
      </c>
      <c r="G2169">
        <v>2</v>
      </c>
      <c r="H2169" t="s">
        <v>13768</v>
      </c>
      <c r="I2169">
        <v>2</v>
      </c>
      <c r="J2169" t="s">
        <v>13806</v>
      </c>
      <c r="K2169" t="s">
        <v>13853</v>
      </c>
      <c r="L2169">
        <v>270107</v>
      </c>
      <c r="M2169" t="s">
        <v>13588</v>
      </c>
      <c r="N2169">
        <v>270107007</v>
      </c>
      <c r="O2169" t="s">
        <v>13618</v>
      </c>
      <c r="P2169">
        <v>40181.706063720449</v>
      </c>
      <c r="Q2169">
        <v>21485.706960281383</v>
      </c>
      <c r="R2169">
        <v>32295.468728302254</v>
      </c>
    </row>
    <row r="2170" spans="1:18" x14ac:dyDescent="0.25">
      <c r="A2170">
        <v>6</v>
      </c>
      <c r="B2170">
        <v>6101</v>
      </c>
      <c r="C2170" t="s">
        <v>1781</v>
      </c>
      <c r="D2170" t="s">
        <v>1292</v>
      </c>
      <c r="E2170">
        <v>4</v>
      </c>
      <c r="F2170" t="s">
        <v>13858</v>
      </c>
      <c r="G2170">
        <v>2</v>
      </c>
      <c r="H2170" t="s">
        <v>13768</v>
      </c>
      <c r="I2170">
        <v>2</v>
      </c>
      <c r="J2170" t="s">
        <v>13806</v>
      </c>
      <c r="K2170" t="s">
        <v>13857</v>
      </c>
      <c r="L2170">
        <v>270107</v>
      </c>
      <c r="M2170" t="s">
        <v>13588</v>
      </c>
      <c r="N2170">
        <v>270107007</v>
      </c>
      <c r="O2170" t="s">
        <v>13618</v>
      </c>
      <c r="P2170">
        <v>18323.535457348407</v>
      </c>
      <c r="Q2170">
        <v>37078.023140447411</v>
      </c>
      <c r="R2170">
        <v>37337.956937373725</v>
      </c>
    </row>
    <row r="2171" spans="1:18" x14ac:dyDescent="0.25">
      <c r="A2171">
        <v>6</v>
      </c>
      <c r="B2171">
        <v>6102</v>
      </c>
      <c r="C2171" t="s">
        <v>1781</v>
      </c>
      <c r="D2171" t="s">
        <v>1295</v>
      </c>
      <c r="E2171">
        <v>4</v>
      </c>
      <c r="F2171" t="s">
        <v>13858</v>
      </c>
      <c r="G2171">
        <v>1</v>
      </c>
      <c r="H2171" t="s">
        <v>8278</v>
      </c>
      <c r="I2171">
        <v>2</v>
      </c>
      <c r="J2171" t="s">
        <v>13806</v>
      </c>
      <c r="K2171" t="s">
        <v>13851</v>
      </c>
      <c r="L2171">
        <v>270107</v>
      </c>
      <c r="M2171" t="s">
        <v>13588</v>
      </c>
      <c r="N2171">
        <v>270107007</v>
      </c>
      <c r="O2171" t="s">
        <v>13618</v>
      </c>
      <c r="P2171">
        <v>0</v>
      </c>
      <c r="Q2171">
        <v>29199.438689247509</v>
      </c>
      <c r="R2171">
        <v>34526.02473602727</v>
      </c>
    </row>
    <row r="2172" spans="1:18" x14ac:dyDescent="0.25">
      <c r="A2172">
        <v>6</v>
      </c>
      <c r="B2172">
        <v>6102</v>
      </c>
      <c r="C2172" t="s">
        <v>1781</v>
      </c>
      <c r="D2172" t="s">
        <v>1295</v>
      </c>
      <c r="E2172">
        <v>4</v>
      </c>
      <c r="F2172" t="s">
        <v>13858</v>
      </c>
      <c r="G2172">
        <v>1</v>
      </c>
      <c r="H2172" t="s">
        <v>8278</v>
      </c>
      <c r="I2172">
        <v>2</v>
      </c>
      <c r="J2172" t="s">
        <v>13806</v>
      </c>
      <c r="K2172" t="s">
        <v>13852</v>
      </c>
      <c r="L2172">
        <v>270107</v>
      </c>
      <c r="M2172" t="s">
        <v>13588</v>
      </c>
      <c r="N2172">
        <v>270107007</v>
      </c>
      <c r="O2172" t="s">
        <v>13618</v>
      </c>
      <c r="P2172">
        <v>0</v>
      </c>
      <c r="Q2172">
        <v>0</v>
      </c>
      <c r="R2172">
        <v>4625.7911527372617</v>
      </c>
    </row>
    <row r="2173" spans="1:18" x14ac:dyDescent="0.25">
      <c r="A2173">
        <v>6</v>
      </c>
      <c r="B2173">
        <v>6102</v>
      </c>
      <c r="C2173" t="s">
        <v>1781</v>
      </c>
      <c r="D2173" t="s">
        <v>1295</v>
      </c>
      <c r="E2173">
        <v>4</v>
      </c>
      <c r="F2173" t="s">
        <v>13858</v>
      </c>
      <c r="G2173">
        <v>2</v>
      </c>
      <c r="H2173" t="s">
        <v>13768</v>
      </c>
      <c r="I2173">
        <v>2</v>
      </c>
      <c r="J2173" t="s">
        <v>13806</v>
      </c>
      <c r="K2173" t="s">
        <v>13853</v>
      </c>
      <c r="L2173">
        <v>270107</v>
      </c>
      <c r="M2173" t="s">
        <v>13588</v>
      </c>
      <c r="N2173">
        <v>270107007</v>
      </c>
      <c r="O2173" t="s">
        <v>13618</v>
      </c>
      <c r="P2173">
        <v>0</v>
      </c>
      <c r="Q2173">
        <v>6712.7938579181719</v>
      </c>
      <c r="R2173">
        <v>34526.02473602727</v>
      </c>
    </row>
    <row r="2174" spans="1:18" x14ac:dyDescent="0.25">
      <c r="A2174">
        <v>6</v>
      </c>
      <c r="B2174">
        <v>6102</v>
      </c>
      <c r="C2174" t="s">
        <v>1781</v>
      </c>
      <c r="D2174" t="s">
        <v>1295</v>
      </c>
      <c r="E2174">
        <v>4</v>
      </c>
      <c r="F2174" t="s">
        <v>13858</v>
      </c>
      <c r="G2174">
        <v>2</v>
      </c>
      <c r="H2174" t="s">
        <v>13768</v>
      </c>
      <c r="I2174">
        <v>2</v>
      </c>
      <c r="J2174" t="s">
        <v>13806</v>
      </c>
      <c r="K2174" t="s">
        <v>13857</v>
      </c>
      <c r="L2174">
        <v>270107</v>
      </c>
      <c r="M2174" t="s">
        <v>13588</v>
      </c>
      <c r="N2174">
        <v>270107007</v>
      </c>
      <c r="O2174" t="s">
        <v>13618</v>
      </c>
      <c r="P2174">
        <v>0</v>
      </c>
      <c r="Q2174">
        <v>22486.64483132934</v>
      </c>
      <c r="R2174">
        <v>4625.7911527372617</v>
      </c>
    </row>
    <row r="2175" spans="1:18" x14ac:dyDescent="0.25">
      <c r="A2175">
        <v>6</v>
      </c>
      <c r="B2175">
        <v>6103</v>
      </c>
      <c r="C2175" t="s">
        <v>1781</v>
      </c>
      <c r="D2175" t="s">
        <v>1298</v>
      </c>
      <c r="E2175">
        <v>4</v>
      </c>
      <c r="F2175" t="s">
        <v>13858</v>
      </c>
      <c r="G2175">
        <v>1</v>
      </c>
      <c r="H2175" t="s">
        <v>8278</v>
      </c>
      <c r="I2175">
        <v>2</v>
      </c>
      <c r="J2175" t="s">
        <v>13806</v>
      </c>
      <c r="K2175" t="s">
        <v>13851</v>
      </c>
      <c r="L2175">
        <v>270107</v>
      </c>
      <c r="M2175" t="s">
        <v>13588</v>
      </c>
      <c r="N2175">
        <v>270107007</v>
      </c>
      <c r="O2175" t="s">
        <v>13618</v>
      </c>
      <c r="P2175">
        <v>0</v>
      </c>
      <c r="Q2175">
        <v>18437.441395261609</v>
      </c>
      <c r="R2175">
        <v>0</v>
      </c>
    </row>
    <row r="2176" spans="1:18" x14ac:dyDescent="0.25">
      <c r="A2176">
        <v>6</v>
      </c>
      <c r="B2176">
        <v>6103</v>
      </c>
      <c r="C2176" t="s">
        <v>1781</v>
      </c>
      <c r="D2176" t="s">
        <v>1298</v>
      </c>
      <c r="E2176">
        <v>4</v>
      </c>
      <c r="F2176" t="s">
        <v>13858</v>
      </c>
      <c r="G2176">
        <v>1</v>
      </c>
      <c r="H2176" t="s">
        <v>8278</v>
      </c>
      <c r="I2176">
        <v>2</v>
      </c>
      <c r="J2176" t="s">
        <v>13806</v>
      </c>
      <c r="K2176" t="s">
        <v>13852</v>
      </c>
      <c r="L2176">
        <v>270107</v>
      </c>
      <c r="M2176" t="s">
        <v>13588</v>
      </c>
      <c r="N2176">
        <v>270107007</v>
      </c>
      <c r="O2176" t="s">
        <v>13618</v>
      </c>
      <c r="P2176">
        <v>0</v>
      </c>
      <c r="Q2176">
        <v>56981.718584597234</v>
      </c>
      <c r="R2176">
        <v>0</v>
      </c>
    </row>
    <row r="2177" spans="1:18" x14ac:dyDescent="0.25">
      <c r="A2177">
        <v>6</v>
      </c>
      <c r="B2177">
        <v>6103</v>
      </c>
      <c r="C2177" t="s">
        <v>1781</v>
      </c>
      <c r="D2177" t="s">
        <v>1298</v>
      </c>
      <c r="E2177">
        <v>4</v>
      </c>
      <c r="F2177" t="s">
        <v>13858</v>
      </c>
      <c r="G2177">
        <v>2</v>
      </c>
      <c r="H2177" t="s">
        <v>13768</v>
      </c>
      <c r="I2177">
        <v>2</v>
      </c>
      <c r="J2177" t="s">
        <v>13806</v>
      </c>
      <c r="K2177" t="s">
        <v>13853</v>
      </c>
      <c r="L2177">
        <v>270107</v>
      </c>
      <c r="M2177" t="s">
        <v>13588</v>
      </c>
      <c r="N2177">
        <v>270107007</v>
      </c>
      <c r="O2177" t="s">
        <v>13618</v>
      </c>
      <c r="P2177">
        <v>0</v>
      </c>
      <c r="Q2177">
        <v>18437.441395261609</v>
      </c>
      <c r="R2177">
        <v>0</v>
      </c>
    </row>
    <row r="2178" spans="1:18" x14ac:dyDescent="0.25">
      <c r="A2178">
        <v>6</v>
      </c>
      <c r="B2178">
        <v>6103</v>
      </c>
      <c r="C2178" t="s">
        <v>1781</v>
      </c>
      <c r="D2178" t="s">
        <v>1298</v>
      </c>
      <c r="E2178">
        <v>4</v>
      </c>
      <c r="F2178" t="s">
        <v>13858</v>
      </c>
      <c r="G2178">
        <v>2</v>
      </c>
      <c r="H2178" t="s">
        <v>13768</v>
      </c>
      <c r="I2178">
        <v>2</v>
      </c>
      <c r="J2178" t="s">
        <v>13806</v>
      </c>
      <c r="K2178" t="s">
        <v>13857</v>
      </c>
      <c r="L2178">
        <v>270107</v>
      </c>
      <c r="M2178" t="s">
        <v>13588</v>
      </c>
      <c r="N2178">
        <v>270107007</v>
      </c>
      <c r="O2178" t="s">
        <v>13618</v>
      </c>
      <c r="P2178">
        <v>0</v>
      </c>
      <c r="Q2178">
        <v>56981.718584597234</v>
      </c>
      <c r="R2178">
        <v>0</v>
      </c>
    </row>
    <row r="2179" spans="1:18" x14ac:dyDescent="0.25">
      <c r="A2179">
        <v>6</v>
      </c>
      <c r="B2179">
        <v>6104</v>
      </c>
      <c r="C2179" t="s">
        <v>1781</v>
      </c>
      <c r="D2179" t="s">
        <v>1301</v>
      </c>
      <c r="E2179">
        <v>4</v>
      </c>
      <c r="F2179" t="s">
        <v>13858</v>
      </c>
      <c r="G2179">
        <v>1</v>
      </c>
      <c r="H2179" t="s">
        <v>8278</v>
      </c>
      <c r="I2179">
        <v>2</v>
      </c>
      <c r="J2179" t="s">
        <v>13806</v>
      </c>
      <c r="K2179" t="s">
        <v>13851</v>
      </c>
      <c r="L2179">
        <v>270107</v>
      </c>
      <c r="M2179" t="s">
        <v>13588</v>
      </c>
      <c r="N2179">
        <v>270107007</v>
      </c>
      <c r="O2179" t="s">
        <v>13618</v>
      </c>
      <c r="P2179">
        <v>0</v>
      </c>
      <c r="Q2179">
        <v>27646.274794508055</v>
      </c>
      <c r="R2179">
        <v>0</v>
      </c>
    </row>
    <row r="2180" spans="1:18" x14ac:dyDescent="0.25">
      <c r="A2180">
        <v>6</v>
      </c>
      <c r="B2180">
        <v>6104</v>
      </c>
      <c r="C2180" t="s">
        <v>1781</v>
      </c>
      <c r="D2180" t="s">
        <v>1301</v>
      </c>
      <c r="E2180">
        <v>4</v>
      </c>
      <c r="F2180" t="s">
        <v>13858</v>
      </c>
      <c r="G2180">
        <v>2</v>
      </c>
      <c r="H2180" t="s">
        <v>13768</v>
      </c>
      <c r="I2180">
        <v>2</v>
      </c>
      <c r="J2180" t="s">
        <v>13806</v>
      </c>
      <c r="K2180" t="s">
        <v>13853</v>
      </c>
      <c r="L2180">
        <v>270107</v>
      </c>
      <c r="M2180" t="s">
        <v>13588</v>
      </c>
      <c r="N2180">
        <v>270107007</v>
      </c>
      <c r="O2180" t="s">
        <v>13618</v>
      </c>
      <c r="P2180">
        <v>0</v>
      </c>
      <c r="Q2180">
        <v>27646.274794508055</v>
      </c>
      <c r="R2180">
        <v>0</v>
      </c>
    </row>
    <row r="2181" spans="1:18" x14ac:dyDescent="0.25">
      <c r="A2181">
        <v>6</v>
      </c>
      <c r="B2181">
        <v>6105</v>
      </c>
      <c r="C2181" t="s">
        <v>1781</v>
      </c>
      <c r="D2181" t="s">
        <v>1304</v>
      </c>
      <c r="E2181">
        <v>4</v>
      </c>
      <c r="F2181" t="s">
        <v>13858</v>
      </c>
      <c r="G2181">
        <v>1</v>
      </c>
      <c r="H2181" t="s">
        <v>8278</v>
      </c>
      <c r="I2181">
        <v>2</v>
      </c>
      <c r="J2181" t="s">
        <v>13806</v>
      </c>
      <c r="K2181" t="s">
        <v>13851</v>
      </c>
      <c r="L2181">
        <v>270107</v>
      </c>
      <c r="M2181" t="s">
        <v>13588</v>
      </c>
      <c r="N2181">
        <v>270107007</v>
      </c>
      <c r="O2181" t="s">
        <v>13618</v>
      </c>
      <c r="P2181">
        <v>0</v>
      </c>
      <c r="Q2181">
        <v>25064.730178173893</v>
      </c>
      <c r="R2181">
        <v>0</v>
      </c>
    </row>
    <row r="2182" spans="1:18" x14ac:dyDescent="0.25">
      <c r="A2182">
        <v>6</v>
      </c>
      <c r="B2182">
        <v>6105</v>
      </c>
      <c r="C2182" t="s">
        <v>1781</v>
      </c>
      <c r="D2182" t="s">
        <v>1304</v>
      </c>
      <c r="E2182">
        <v>4</v>
      </c>
      <c r="F2182" t="s">
        <v>13858</v>
      </c>
      <c r="G2182">
        <v>1</v>
      </c>
      <c r="H2182" t="s">
        <v>8278</v>
      </c>
      <c r="I2182">
        <v>2</v>
      </c>
      <c r="J2182" t="s">
        <v>13806</v>
      </c>
      <c r="K2182" t="s">
        <v>13852</v>
      </c>
      <c r="L2182">
        <v>270107</v>
      </c>
      <c r="M2182" t="s">
        <v>13588</v>
      </c>
      <c r="N2182">
        <v>270107007</v>
      </c>
      <c r="O2182" t="s">
        <v>13618</v>
      </c>
      <c r="P2182">
        <v>0</v>
      </c>
      <c r="Q2182">
        <v>12307.027808822557</v>
      </c>
      <c r="R2182">
        <v>0</v>
      </c>
    </row>
    <row r="2183" spans="1:18" x14ac:dyDescent="0.25">
      <c r="A2183">
        <v>6</v>
      </c>
      <c r="B2183">
        <v>6105</v>
      </c>
      <c r="C2183" t="s">
        <v>1781</v>
      </c>
      <c r="D2183" t="s">
        <v>1304</v>
      </c>
      <c r="E2183">
        <v>4</v>
      </c>
      <c r="F2183" t="s">
        <v>13858</v>
      </c>
      <c r="G2183">
        <v>2</v>
      </c>
      <c r="H2183" t="s">
        <v>13768</v>
      </c>
      <c r="I2183">
        <v>2</v>
      </c>
      <c r="J2183" t="s">
        <v>13806</v>
      </c>
      <c r="K2183" t="s">
        <v>13853</v>
      </c>
      <c r="L2183">
        <v>270107</v>
      </c>
      <c r="M2183" t="s">
        <v>13588</v>
      </c>
      <c r="N2183">
        <v>270107007</v>
      </c>
      <c r="O2183" t="s">
        <v>13618</v>
      </c>
      <c r="P2183">
        <v>0</v>
      </c>
      <c r="Q2183">
        <v>20619.465364754462</v>
      </c>
      <c r="R2183">
        <v>0</v>
      </c>
    </row>
    <row r="2184" spans="1:18" x14ac:dyDescent="0.25">
      <c r="A2184">
        <v>6</v>
      </c>
      <c r="B2184">
        <v>6105</v>
      </c>
      <c r="C2184" t="s">
        <v>1781</v>
      </c>
      <c r="D2184" t="s">
        <v>1304</v>
      </c>
      <c r="E2184">
        <v>4</v>
      </c>
      <c r="F2184" t="s">
        <v>13858</v>
      </c>
      <c r="G2184">
        <v>2</v>
      </c>
      <c r="H2184" t="s">
        <v>13768</v>
      </c>
      <c r="I2184">
        <v>2</v>
      </c>
      <c r="J2184" t="s">
        <v>13806</v>
      </c>
      <c r="K2184" t="s">
        <v>13857</v>
      </c>
      <c r="L2184">
        <v>270107</v>
      </c>
      <c r="M2184" t="s">
        <v>13588</v>
      </c>
      <c r="N2184">
        <v>270107007</v>
      </c>
      <c r="O2184" t="s">
        <v>13618</v>
      </c>
      <c r="P2184">
        <v>0</v>
      </c>
      <c r="Q2184">
        <v>16752.292622241996</v>
      </c>
      <c r="R2184">
        <v>0</v>
      </c>
    </row>
    <row r="2185" spans="1:18" x14ac:dyDescent="0.25">
      <c r="A2185">
        <v>6</v>
      </c>
      <c r="B2185">
        <v>6106</v>
      </c>
      <c r="C2185" t="s">
        <v>1781</v>
      </c>
      <c r="D2185" t="s">
        <v>1307</v>
      </c>
      <c r="E2185">
        <v>4</v>
      </c>
      <c r="F2185" t="s">
        <v>13858</v>
      </c>
      <c r="G2185">
        <v>1</v>
      </c>
      <c r="H2185" t="s">
        <v>8278</v>
      </c>
      <c r="I2185">
        <v>2</v>
      </c>
      <c r="J2185" t="s">
        <v>13806</v>
      </c>
      <c r="K2185" t="s">
        <v>13851</v>
      </c>
      <c r="L2185">
        <v>270107</v>
      </c>
      <c r="M2185" t="s">
        <v>13588</v>
      </c>
      <c r="N2185">
        <v>270107007</v>
      </c>
      <c r="O2185" t="s">
        <v>13618</v>
      </c>
      <c r="P2185">
        <v>0</v>
      </c>
      <c r="Q2185">
        <v>24544.324412036949</v>
      </c>
      <c r="R2185">
        <v>59245.087077741409</v>
      </c>
    </row>
    <row r="2186" spans="1:18" x14ac:dyDescent="0.25">
      <c r="A2186">
        <v>6</v>
      </c>
      <c r="B2186">
        <v>6106</v>
      </c>
      <c r="C2186" t="s">
        <v>1781</v>
      </c>
      <c r="D2186" t="s">
        <v>1307</v>
      </c>
      <c r="E2186">
        <v>4</v>
      </c>
      <c r="F2186" t="s">
        <v>13858</v>
      </c>
      <c r="G2186">
        <v>1</v>
      </c>
      <c r="H2186" t="s">
        <v>8278</v>
      </c>
      <c r="I2186">
        <v>2</v>
      </c>
      <c r="J2186" t="s">
        <v>13806</v>
      </c>
      <c r="K2186" t="s">
        <v>13852</v>
      </c>
      <c r="L2186">
        <v>270107</v>
      </c>
      <c r="M2186" t="s">
        <v>13588</v>
      </c>
      <c r="N2186">
        <v>270107007</v>
      </c>
      <c r="O2186" t="s">
        <v>13618</v>
      </c>
      <c r="P2186">
        <v>0</v>
      </c>
      <c r="Q2186">
        <v>19459.080252046973</v>
      </c>
      <c r="R2186">
        <v>15382.632526903288</v>
      </c>
    </row>
    <row r="2187" spans="1:18" x14ac:dyDescent="0.25">
      <c r="A2187">
        <v>6</v>
      </c>
      <c r="B2187">
        <v>6106</v>
      </c>
      <c r="C2187" t="s">
        <v>1781</v>
      </c>
      <c r="D2187" t="s">
        <v>1307</v>
      </c>
      <c r="E2187">
        <v>4</v>
      </c>
      <c r="F2187" t="s">
        <v>13858</v>
      </c>
      <c r="G2187">
        <v>2</v>
      </c>
      <c r="H2187" t="s">
        <v>13768</v>
      </c>
      <c r="I2187">
        <v>2</v>
      </c>
      <c r="J2187" t="s">
        <v>13806</v>
      </c>
      <c r="K2187" t="s">
        <v>13853</v>
      </c>
      <c r="L2187">
        <v>270107</v>
      </c>
      <c r="M2187" t="s">
        <v>13588</v>
      </c>
      <c r="N2187">
        <v>270107007</v>
      </c>
      <c r="O2187" t="s">
        <v>13618</v>
      </c>
      <c r="P2187">
        <v>0</v>
      </c>
      <c r="Q2187">
        <v>21769.06714617461</v>
      </c>
      <c r="R2187">
        <v>43995.036793948115</v>
      </c>
    </row>
    <row r="2188" spans="1:18" x14ac:dyDescent="0.25">
      <c r="A2188">
        <v>6</v>
      </c>
      <c r="B2188">
        <v>6106</v>
      </c>
      <c r="C2188" t="s">
        <v>1781</v>
      </c>
      <c r="D2188" t="s">
        <v>1307</v>
      </c>
      <c r="E2188">
        <v>4</v>
      </c>
      <c r="F2188" t="s">
        <v>13858</v>
      </c>
      <c r="G2188">
        <v>2</v>
      </c>
      <c r="H2188" t="s">
        <v>13768</v>
      </c>
      <c r="I2188">
        <v>2</v>
      </c>
      <c r="J2188" t="s">
        <v>13806</v>
      </c>
      <c r="K2188" t="s">
        <v>13857</v>
      </c>
      <c r="L2188">
        <v>270107</v>
      </c>
      <c r="M2188" t="s">
        <v>13588</v>
      </c>
      <c r="N2188">
        <v>270107007</v>
      </c>
      <c r="O2188" t="s">
        <v>13618</v>
      </c>
      <c r="P2188">
        <v>0</v>
      </c>
      <c r="Q2188">
        <v>22234.337517909309</v>
      </c>
      <c r="R2188">
        <v>30632.682810696573</v>
      </c>
    </row>
    <row r="2189" spans="1:18" x14ac:dyDescent="0.25">
      <c r="A2189">
        <v>6</v>
      </c>
      <c r="B2189">
        <v>6107</v>
      </c>
      <c r="C2189" t="s">
        <v>1781</v>
      </c>
      <c r="D2189" t="s">
        <v>1310</v>
      </c>
      <c r="E2189">
        <v>4</v>
      </c>
      <c r="F2189" t="s">
        <v>13858</v>
      </c>
      <c r="G2189">
        <v>1</v>
      </c>
      <c r="H2189" t="s">
        <v>8278</v>
      </c>
      <c r="I2189">
        <v>2</v>
      </c>
      <c r="J2189" t="s">
        <v>13806</v>
      </c>
      <c r="K2189" t="s">
        <v>13851</v>
      </c>
      <c r="L2189">
        <v>270107</v>
      </c>
      <c r="M2189" t="s">
        <v>13588</v>
      </c>
      <c r="N2189">
        <v>270107007</v>
      </c>
      <c r="O2189" t="s">
        <v>13618</v>
      </c>
      <c r="P2189">
        <v>0</v>
      </c>
      <c r="Q2189">
        <v>10933.41386295825</v>
      </c>
      <c r="R2189">
        <v>0</v>
      </c>
    </row>
    <row r="2190" spans="1:18" x14ac:dyDescent="0.25">
      <c r="A2190">
        <v>6</v>
      </c>
      <c r="B2190">
        <v>6107</v>
      </c>
      <c r="C2190" t="s">
        <v>1781</v>
      </c>
      <c r="D2190" t="s">
        <v>1310</v>
      </c>
      <c r="E2190">
        <v>4</v>
      </c>
      <c r="F2190" t="s">
        <v>13858</v>
      </c>
      <c r="G2190">
        <v>1</v>
      </c>
      <c r="H2190" t="s">
        <v>8278</v>
      </c>
      <c r="I2190">
        <v>2</v>
      </c>
      <c r="J2190" t="s">
        <v>13806</v>
      </c>
      <c r="K2190" t="s">
        <v>13852</v>
      </c>
      <c r="L2190">
        <v>270107</v>
      </c>
      <c r="M2190" t="s">
        <v>13588</v>
      </c>
      <c r="N2190">
        <v>270107007</v>
      </c>
      <c r="O2190" t="s">
        <v>13618</v>
      </c>
      <c r="P2190">
        <v>0</v>
      </c>
      <c r="Q2190">
        <v>3804.4743755653567</v>
      </c>
      <c r="R2190">
        <v>0</v>
      </c>
    </row>
    <row r="2191" spans="1:18" x14ac:dyDescent="0.25">
      <c r="A2191">
        <v>6</v>
      </c>
      <c r="B2191">
        <v>6107</v>
      </c>
      <c r="C2191" t="s">
        <v>1781</v>
      </c>
      <c r="D2191" t="s">
        <v>1310</v>
      </c>
      <c r="E2191">
        <v>4</v>
      </c>
      <c r="F2191" t="s">
        <v>13858</v>
      </c>
      <c r="G2191">
        <v>2</v>
      </c>
      <c r="H2191" t="s">
        <v>13768</v>
      </c>
      <c r="I2191">
        <v>2</v>
      </c>
      <c r="J2191" t="s">
        <v>13806</v>
      </c>
      <c r="K2191" t="s">
        <v>13853</v>
      </c>
      <c r="L2191">
        <v>270107</v>
      </c>
      <c r="M2191" t="s">
        <v>13588</v>
      </c>
      <c r="N2191">
        <v>270107007</v>
      </c>
      <c r="O2191" t="s">
        <v>13618</v>
      </c>
      <c r="P2191">
        <v>0</v>
      </c>
      <c r="Q2191">
        <v>10933.41386295825</v>
      </c>
      <c r="R2191">
        <v>0</v>
      </c>
    </row>
    <row r="2192" spans="1:18" x14ac:dyDescent="0.25">
      <c r="A2192">
        <v>6</v>
      </c>
      <c r="B2192">
        <v>6107</v>
      </c>
      <c r="C2192" t="s">
        <v>1781</v>
      </c>
      <c r="D2192" t="s">
        <v>1310</v>
      </c>
      <c r="E2192">
        <v>4</v>
      </c>
      <c r="F2192" t="s">
        <v>13858</v>
      </c>
      <c r="G2192">
        <v>2</v>
      </c>
      <c r="H2192" t="s">
        <v>13768</v>
      </c>
      <c r="I2192">
        <v>2</v>
      </c>
      <c r="J2192" t="s">
        <v>13806</v>
      </c>
      <c r="K2192" t="s">
        <v>13857</v>
      </c>
      <c r="L2192">
        <v>270107</v>
      </c>
      <c r="M2192" t="s">
        <v>13588</v>
      </c>
      <c r="N2192">
        <v>270107007</v>
      </c>
      <c r="O2192" t="s">
        <v>13618</v>
      </c>
      <c r="P2192">
        <v>0</v>
      </c>
      <c r="Q2192">
        <v>3804.4743755653567</v>
      </c>
      <c r="R2192">
        <v>0</v>
      </c>
    </row>
    <row r="2193" spans="1:18" x14ac:dyDescent="0.25">
      <c r="A2193">
        <v>6</v>
      </c>
      <c r="B2193">
        <v>6108</v>
      </c>
      <c r="C2193" t="s">
        <v>1781</v>
      </c>
      <c r="D2193" t="s">
        <v>1313</v>
      </c>
      <c r="E2193">
        <v>4</v>
      </c>
      <c r="F2193" t="s">
        <v>13858</v>
      </c>
      <c r="G2193">
        <v>1</v>
      </c>
      <c r="H2193" t="s">
        <v>8278</v>
      </c>
      <c r="I2193">
        <v>2</v>
      </c>
      <c r="J2193" t="s">
        <v>13806</v>
      </c>
      <c r="K2193" t="s">
        <v>13851</v>
      </c>
      <c r="L2193">
        <v>270107</v>
      </c>
      <c r="M2193" t="s">
        <v>13588</v>
      </c>
      <c r="N2193">
        <v>270107007</v>
      </c>
      <c r="O2193" t="s">
        <v>13618</v>
      </c>
      <c r="P2193">
        <v>0</v>
      </c>
      <c r="Q2193">
        <v>26306.394539155895</v>
      </c>
      <c r="R2193">
        <v>36665.187858689278</v>
      </c>
    </row>
    <row r="2194" spans="1:18" x14ac:dyDescent="0.25">
      <c r="A2194">
        <v>6</v>
      </c>
      <c r="B2194">
        <v>6108</v>
      </c>
      <c r="C2194" t="s">
        <v>1781</v>
      </c>
      <c r="D2194" t="s">
        <v>1313</v>
      </c>
      <c r="E2194">
        <v>4</v>
      </c>
      <c r="F2194" t="s">
        <v>13858</v>
      </c>
      <c r="G2194">
        <v>1</v>
      </c>
      <c r="H2194" t="s">
        <v>8278</v>
      </c>
      <c r="I2194">
        <v>2</v>
      </c>
      <c r="J2194" t="s">
        <v>13806</v>
      </c>
      <c r="K2194" t="s">
        <v>13852</v>
      </c>
      <c r="L2194">
        <v>270107</v>
      </c>
      <c r="M2194" t="s">
        <v>13588</v>
      </c>
      <c r="N2194">
        <v>270107007</v>
      </c>
      <c r="O2194" t="s">
        <v>13618</v>
      </c>
      <c r="P2194">
        <v>0</v>
      </c>
      <c r="Q2194">
        <v>6199.4065378965261</v>
      </c>
      <c r="R2194">
        <v>11281.640032660573</v>
      </c>
    </row>
    <row r="2195" spans="1:18" x14ac:dyDescent="0.25">
      <c r="A2195">
        <v>6</v>
      </c>
      <c r="B2195">
        <v>6108</v>
      </c>
      <c r="C2195" t="s">
        <v>1781</v>
      </c>
      <c r="D2195" t="s">
        <v>1313</v>
      </c>
      <c r="E2195">
        <v>4</v>
      </c>
      <c r="F2195" t="s">
        <v>13858</v>
      </c>
      <c r="G2195">
        <v>2</v>
      </c>
      <c r="H2195" t="s">
        <v>13768</v>
      </c>
      <c r="I2195">
        <v>2</v>
      </c>
      <c r="J2195" t="s">
        <v>13806</v>
      </c>
      <c r="K2195" t="s">
        <v>13853</v>
      </c>
      <c r="L2195">
        <v>270107</v>
      </c>
      <c r="M2195" t="s">
        <v>13588</v>
      </c>
      <c r="N2195">
        <v>270107007</v>
      </c>
      <c r="O2195" t="s">
        <v>13618</v>
      </c>
      <c r="P2195">
        <v>0</v>
      </c>
      <c r="Q2195">
        <v>23341.070945570238</v>
      </c>
      <c r="R2195">
        <v>33177.835162018018</v>
      </c>
    </row>
    <row r="2196" spans="1:18" x14ac:dyDescent="0.25">
      <c r="A2196">
        <v>6</v>
      </c>
      <c r="B2196">
        <v>6108</v>
      </c>
      <c r="C2196" t="s">
        <v>1781</v>
      </c>
      <c r="D2196" t="s">
        <v>1313</v>
      </c>
      <c r="E2196">
        <v>4</v>
      </c>
      <c r="F2196" t="s">
        <v>13858</v>
      </c>
      <c r="G2196">
        <v>2</v>
      </c>
      <c r="H2196" t="s">
        <v>13768</v>
      </c>
      <c r="I2196">
        <v>2</v>
      </c>
      <c r="J2196" t="s">
        <v>13806</v>
      </c>
      <c r="K2196" t="s">
        <v>13857</v>
      </c>
      <c r="L2196">
        <v>270107</v>
      </c>
      <c r="M2196" t="s">
        <v>13588</v>
      </c>
      <c r="N2196">
        <v>270107007</v>
      </c>
      <c r="O2196" t="s">
        <v>13618</v>
      </c>
      <c r="P2196">
        <v>0</v>
      </c>
      <c r="Q2196">
        <v>9164.7301314821798</v>
      </c>
      <c r="R2196">
        <v>14768.992729331838</v>
      </c>
    </row>
    <row r="2197" spans="1:18" x14ac:dyDescent="0.25">
      <c r="A2197">
        <v>6</v>
      </c>
      <c r="B2197">
        <v>6110</v>
      </c>
      <c r="C2197" t="s">
        <v>1781</v>
      </c>
      <c r="D2197" t="s">
        <v>1319</v>
      </c>
      <c r="E2197">
        <v>4</v>
      </c>
      <c r="F2197" t="s">
        <v>13858</v>
      </c>
      <c r="G2197">
        <v>1</v>
      </c>
      <c r="H2197" t="s">
        <v>8278</v>
      </c>
      <c r="I2197">
        <v>2</v>
      </c>
      <c r="J2197" t="s">
        <v>13806</v>
      </c>
      <c r="K2197" t="s">
        <v>13851</v>
      </c>
      <c r="L2197">
        <v>270107</v>
      </c>
      <c r="M2197" t="s">
        <v>13588</v>
      </c>
      <c r="N2197">
        <v>270107007</v>
      </c>
      <c r="O2197" t="s">
        <v>13618</v>
      </c>
      <c r="P2197">
        <v>0</v>
      </c>
      <c r="Q2197">
        <v>43613.770040947857</v>
      </c>
      <c r="R2197">
        <v>52536.127688444416</v>
      </c>
    </row>
    <row r="2198" spans="1:18" x14ac:dyDescent="0.25">
      <c r="A2198">
        <v>6</v>
      </c>
      <c r="B2198">
        <v>6110</v>
      </c>
      <c r="C2198" t="s">
        <v>1781</v>
      </c>
      <c r="D2198" t="s">
        <v>1319</v>
      </c>
      <c r="E2198">
        <v>4</v>
      </c>
      <c r="F2198" t="s">
        <v>13858</v>
      </c>
      <c r="G2198">
        <v>1</v>
      </c>
      <c r="H2198" t="s">
        <v>8278</v>
      </c>
      <c r="I2198">
        <v>2</v>
      </c>
      <c r="J2198" t="s">
        <v>13806</v>
      </c>
      <c r="K2198" t="s">
        <v>13852</v>
      </c>
      <c r="L2198">
        <v>270107</v>
      </c>
      <c r="M2198" t="s">
        <v>13588</v>
      </c>
      <c r="N2198">
        <v>270107007</v>
      </c>
      <c r="O2198" t="s">
        <v>13618</v>
      </c>
      <c r="P2198">
        <v>0</v>
      </c>
      <c r="Q2198">
        <v>3436.693506206911</v>
      </c>
      <c r="R2198">
        <v>23321.441014501921</v>
      </c>
    </row>
    <row r="2199" spans="1:18" x14ac:dyDescent="0.25">
      <c r="A2199">
        <v>6</v>
      </c>
      <c r="B2199">
        <v>6110</v>
      </c>
      <c r="C2199" t="s">
        <v>1781</v>
      </c>
      <c r="D2199" t="s">
        <v>1319</v>
      </c>
      <c r="E2199">
        <v>4</v>
      </c>
      <c r="F2199" t="s">
        <v>13858</v>
      </c>
      <c r="G2199">
        <v>2</v>
      </c>
      <c r="H2199" t="s">
        <v>13768</v>
      </c>
      <c r="I2199">
        <v>2</v>
      </c>
      <c r="J2199" t="s">
        <v>13806</v>
      </c>
      <c r="K2199" t="s">
        <v>13853</v>
      </c>
      <c r="L2199">
        <v>270107</v>
      </c>
      <c r="M2199" t="s">
        <v>13588</v>
      </c>
      <c r="N2199">
        <v>270107007</v>
      </c>
      <c r="O2199" t="s">
        <v>13618</v>
      </c>
      <c r="P2199">
        <v>0</v>
      </c>
      <c r="Q2199">
        <v>43613.770040947857</v>
      </c>
      <c r="R2199">
        <v>29743.685069623043</v>
      </c>
    </row>
    <row r="2200" spans="1:18" x14ac:dyDescent="0.25">
      <c r="A2200">
        <v>6</v>
      </c>
      <c r="B2200">
        <v>6110</v>
      </c>
      <c r="C2200" t="s">
        <v>1781</v>
      </c>
      <c r="D2200" t="s">
        <v>1319</v>
      </c>
      <c r="E2200">
        <v>4</v>
      </c>
      <c r="F2200" t="s">
        <v>13858</v>
      </c>
      <c r="G2200">
        <v>2</v>
      </c>
      <c r="H2200" t="s">
        <v>13768</v>
      </c>
      <c r="I2200">
        <v>2</v>
      </c>
      <c r="J2200" t="s">
        <v>13806</v>
      </c>
      <c r="K2200" t="s">
        <v>13857</v>
      </c>
      <c r="L2200">
        <v>270107</v>
      </c>
      <c r="M2200" t="s">
        <v>13588</v>
      </c>
      <c r="N2200">
        <v>270107007</v>
      </c>
      <c r="O2200" t="s">
        <v>13618</v>
      </c>
      <c r="P2200">
        <v>0</v>
      </c>
      <c r="Q2200">
        <v>3436.693506206911</v>
      </c>
      <c r="R2200">
        <v>46113.883633323298</v>
      </c>
    </row>
    <row r="2201" spans="1:18" x14ac:dyDescent="0.25">
      <c r="A2201">
        <v>6</v>
      </c>
      <c r="B2201">
        <v>6111</v>
      </c>
      <c r="C2201" t="s">
        <v>1781</v>
      </c>
      <c r="D2201" t="s">
        <v>1322</v>
      </c>
      <c r="E2201">
        <v>4</v>
      </c>
      <c r="F2201" t="s">
        <v>13858</v>
      </c>
      <c r="G2201">
        <v>1</v>
      </c>
      <c r="H2201" t="s">
        <v>8278</v>
      </c>
      <c r="I2201">
        <v>2</v>
      </c>
      <c r="J2201" t="s">
        <v>13806</v>
      </c>
      <c r="K2201" t="s">
        <v>13851</v>
      </c>
      <c r="L2201">
        <v>270107</v>
      </c>
      <c r="M2201" t="s">
        <v>13588</v>
      </c>
      <c r="N2201">
        <v>270107007</v>
      </c>
      <c r="O2201" t="s">
        <v>13618</v>
      </c>
      <c r="P2201">
        <v>0</v>
      </c>
      <c r="Q2201">
        <v>23070.54721871631</v>
      </c>
      <c r="R2201">
        <v>0</v>
      </c>
    </row>
    <row r="2202" spans="1:18" x14ac:dyDescent="0.25">
      <c r="A2202">
        <v>6</v>
      </c>
      <c r="B2202">
        <v>6111</v>
      </c>
      <c r="C2202" t="s">
        <v>1781</v>
      </c>
      <c r="D2202" t="s">
        <v>1322</v>
      </c>
      <c r="E2202">
        <v>4</v>
      </c>
      <c r="F2202" t="s">
        <v>13858</v>
      </c>
      <c r="G2202">
        <v>1</v>
      </c>
      <c r="H2202" t="s">
        <v>8278</v>
      </c>
      <c r="I2202">
        <v>2</v>
      </c>
      <c r="J2202" t="s">
        <v>13806</v>
      </c>
      <c r="K2202" t="s">
        <v>13852</v>
      </c>
      <c r="L2202">
        <v>270107</v>
      </c>
      <c r="M2202" t="s">
        <v>13588</v>
      </c>
      <c r="N2202">
        <v>270107007</v>
      </c>
      <c r="O2202" t="s">
        <v>13618</v>
      </c>
      <c r="P2202">
        <v>0</v>
      </c>
      <c r="Q2202">
        <v>13702.797273517923</v>
      </c>
      <c r="R2202">
        <v>0</v>
      </c>
    </row>
    <row r="2203" spans="1:18" x14ac:dyDescent="0.25">
      <c r="A2203">
        <v>6</v>
      </c>
      <c r="B2203">
        <v>6111</v>
      </c>
      <c r="C2203" t="s">
        <v>1781</v>
      </c>
      <c r="D2203" t="s">
        <v>1322</v>
      </c>
      <c r="E2203">
        <v>4</v>
      </c>
      <c r="F2203" t="s">
        <v>13858</v>
      </c>
      <c r="G2203">
        <v>2</v>
      </c>
      <c r="H2203" t="s">
        <v>13768</v>
      </c>
      <c r="I2203">
        <v>2</v>
      </c>
      <c r="J2203" t="s">
        <v>13806</v>
      </c>
      <c r="K2203" t="s">
        <v>13853</v>
      </c>
      <c r="L2203">
        <v>270107</v>
      </c>
      <c r="M2203" t="s">
        <v>13588</v>
      </c>
      <c r="N2203">
        <v>270107007</v>
      </c>
      <c r="O2203" t="s">
        <v>13618</v>
      </c>
      <c r="P2203">
        <v>0</v>
      </c>
      <c r="Q2203">
        <v>23070.54721871631</v>
      </c>
      <c r="R2203">
        <v>0</v>
      </c>
    </row>
    <row r="2204" spans="1:18" x14ac:dyDescent="0.25">
      <c r="A2204">
        <v>6</v>
      </c>
      <c r="B2204">
        <v>6111</v>
      </c>
      <c r="C2204" t="s">
        <v>1781</v>
      </c>
      <c r="D2204" t="s">
        <v>1322</v>
      </c>
      <c r="E2204">
        <v>4</v>
      </c>
      <c r="F2204" t="s">
        <v>13858</v>
      </c>
      <c r="G2204">
        <v>2</v>
      </c>
      <c r="H2204" t="s">
        <v>13768</v>
      </c>
      <c r="I2204">
        <v>2</v>
      </c>
      <c r="J2204" t="s">
        <v>13806</v>
      </c>
      <c r="K2204" t="s">
        <v>13857</v>
      </c>
      <c r="L2204">
        <v>270107</v>
      </c>
      <c r="M2204" t="s">
        <v>13588</v>
      </c>
      <c r="N2204">
        <v>270107007</v>
      </c>
      <c r="O2204" t="s">
        <v>13618</v>
      </c>
      <c r="P2204">
        <v>0</v>
      </c>
      <c r="Q2204">
        <v>13702.797273517923</v>
      </c>
      <c r="R2204">
        <v>0</v>
      </c>
    </row>
    <row r="2205" spans="1:18" x14ac:dyDescent="0.25">
      <c r="A2205">
        <v>6</v>
      </c>
      <c r="B2205">
        <v>6112</v>
      </c>
      <c r="C2205" t="s">
        <v>1781</v>
      </c>
      <c r="D2205" t="s">
        <v>1325</v>
      </c>
      <c r="E2205">
        <v>4</v>
      </c>
      <c r="F2205" t="s">
        <v>13858</v>
      </c>
      <c r="G2205">
        <v>1</v>
      </c>
      <c r="H2205" t="s">
        <v>8278</v>
      </c>
      <c r="I2205">
        <v>2</v>
      </c>
      <c r="J2205" t="s">
        <v>13806</v>
      </c>
      <c r="K2205" t="s">
        <v>13851</v>
      </c>
      <c r="L2205">
        <v>270107</v>
      </c>
      <c r="M2205" t="s">
        <v>13588</v>
      </c>
      <c r="N2205">
        <v>270107007</v>
      </c>
      <c r="O2205" t="s">
        <v>13618</v>
      </c>
      <c r="P2205">
        <v>0</v>
      </c>
      <c r="Q2205">
        <v>129362.55494936339</v>
      </c>
      <c r="R2205">
        <v>0</v>
      </c>
    </row>
    <row r="2206" spans="1:18" x14ac:dyDescent="0.25">
      <c r="A2206">
        <v>6</v>
      </c>
      <c r="B2206">
        <v>6112</v>
      </c>
      <c r="C2206" t="s">
        <v>1781</v>
      </c>
      <c r="D2206" t="s">
        <v>1325</v>
      </c>
      <c r="E2206">
        <v>4</v>
      </c>
      <c r="F2206" t="s">
        <v>13858</v>
      </c>
      <c r="G2206">
        <v>1</v>
      </c>
      <c r="H2206" t="s">
        <v>8278</v>
      </c>
      <c r="I2206">
        <v>2</v>
      </c>
      <c r="J2206" t="s">
        <v>13806</v>
      </c>
      <c r="K2206" t="s">
        <v>13852</v>
      </c>
      <c r="L2206">
        <v>270107</v>
      </c>
      <c r="M2206" t="s">
        <v>13588</v>
      </c>
      <c r="N2206">
        <v>270107007</v>
      </c>
      <c r="O2206" t="s">
        <v>13618</v>
      </c>
      <c r="P2206">
        <v>0</v>
      </c>
      <c r="Q2206">
        <v>5027.6340865777292</v>
      </c>
      <c r="R2206">
        <v>0</v>
      </c>
    </row>
    <row r="2207" spans="1:18" x14ac:dyDescent="0.25">
      <c r="A2207">
        <v>6</v>
      </c>
      <c r="B2207">
        <v>6112</v>
      </c>
      <c r="C2207" t="s">
        <v>1781</v>
      </c>
      <c r="D2207" t="s">
        <v>1325</v>
      </c>
      <c r="E2207">
        <v>4</v>
      </c>
      <c r="F2207" t="s">
        <v>13858</v>
      </c>
      <c r="G2207">
        <v>2</v>
      </c>
      <c r="H2207" t="s">
        <v>13768</v>
      </c>
      <c r="I2207">
        <v>2</v>
      </c>
      <c r="J2207" t="s">
        <v>13806</v>
      </c>
      <c r="K2207" t="s">
        <v>13853</v>
      </c>
      <c r="L2207">
        <v>270107</v>
      </c>
      <c r="M2207" t="s">
        <v>13588</v>
      </c>
      <c r="N2207">
        <v>270107007</v>
      </c>
      <c r="O2207" t="s">
        <v>13618</v>
      </c>
      <c r="P2207">
        <v>0</v>
      </c>
      <c r="Q2207">
        <v>104224.38451647472</v>
      </c>
      <c r="R2207">
        <v>0</v>
      </c>
    </row>
    <row r="2208" spans="1:18" x14ac:dyDescent="0.25">
      <c r="A2208">
        <v>6</v>
      </c>
      <c r="B2208">
        <v>6112</v>
      </c>
      <c r="C2208" t="s">
        <v>1781</v>
      </c>
      <c r="D2208" t="s">
        <v>1325</v>
      </c>
      <c r="E2208">
        <v>4</v>
      </c>
      <c r="F2208" t="s">
        <v>13858</v>
      </c>
      <c r="G2208">
        <v>2</v>
      </c>
      <c r="H2208" t="s">
        <v>13768</v>
      </c>
      <c r="I2208">
        <v>2</v>
      </c>
      <c r="J2208" t="s">
        <v>13806</v>
      </c>
      <c r="K2208" t="s">
        <v>13857</v>
      </c>
      <c r="L2208">
        <v>270107</v>
      </c>
      <c r="M2208" t="s">
        <v>13588</v>
      </c>
      <c r="N2208">
        <v>270107007</v>
      </c>
      <c r="O2208" t="s">
        <v>13618</v>
      </c>
      <c r="P2208">
        <v>0</v>
      </c>
      <c r="Q2208">
        <v>30165.804519466375</v>
      </c>
      <c r="R2208">
        <v>0</v>
      </c>
    </row>
    <row r="2209" spans="1:18" x14ac:dyDescent="0.25">
      <c r="A2209">
        <v>6</v>
      </c>
      <c r="B2209">
        <v>6115</v>
      </c>
      <c r="C2209" t="s">
        <v>1781</v>
      </c>
      <c r="D2209" t="s">
        <v>1334</v>
      </c>
      <c r="E2209">
        <v>4</v>
      </c>
      <c r="F2209" t="s">
        <v>13858</v>
      </c>
      <c r="G2209">
        <v>1</v>
      </c>
      <c r="H2209" t="s">
        <v>8278</v>
      </c>
      <c r="I2209">
        <v>2</v>
      </c>
      <c r="J2209" t="s">
        <v>13806</v>
      </c>
      <c r="K2209" t="s">
        <v>13851</v>
      </c>
      <c r="L2209">
        <v>270107</v>
      </c>
      <c r="M2209" t="s">
        <v>13588</v>
      </c>
      <c r="N2209">
        <v>270107007</v>
      </c>
      <c r="O2209" t="s">
        <v>13618</v>
      </c>
      <c r="P2209">
        <v>37104.956468088021</v>
      </c>
      <c r="Q2209">
        <v>26264.082979130359</v>
      </c>
      <c r="R2209">
        <v>51551.529380310771</v>
      </c>
    </row>
    <row r="2210" spans="1:18" x14ac:dyDescent="0.25">
      <c r="A2210">
        <v>6</v>
      </c>
      <c r="B2210">
        <v>6115</v>
      </c>
      <c r="C2210" t="s">
        <v>1781</v>
      </c>
      <c r="D2210" t="s">
        <v>1334</v>
      </c>
      <c r="E2210">
        <v>4</v>
      </c>
      <c r="F2210" t="s">
        <v>13858</v>
      </c>
      <c r="G2210">
        <v>1</v>
      </c>
      <c r="H2210" t="s">
        <v>8278</v>
      </c>
      <c r="I2210">
        <v>2</v>
      </c>
      <c r="J2210" t="s">
        <v>13806</v>
      </c>
      <c r="K2210" t="s">
        <v>13852</v>
      </c>
      <c r="L2210">
        <v>270107</v>
      </c>
      <c r="M2210" t="s">
        <v>13588</v>
      </c>
      <c r="N2210">
        <v>270107007</v>
      </c>
      <c r="O2210" t="s">
        <v>13618</v>
      </c>
      <c r="P2210">
        <v>4929.0464111880437</v>
      </c>
      <c r="Q2210">
        <v>13221.493293124193</v>
      </c>
      <c r="R2210">
        <v>6732.2746074584829</v>
      </c>
    </row>
    <row r="2211" spans="1:18" x14ac:dyDescent="0.25">
      <c r="A2211">
        <v>6</v>
      </c>
      <c r="B2211">
        <v>6115</v>
      </c>
      <c r="C2211" t="s">
        <v>1781</v>
      </c>
      <c r="D2211" t="s">
        <v>1334</v>
      </c>
      <c r="E2211">
        <v>4</v>
      </c>
      <c r="F2211" t="s">
        <v>13858</v>
      </c>
      <c r="G2211">
        <v>2</v>
      </c>
      <c r="H2211" t="s">
        <v>13768</v>
      </c>
      <c r="I2211">
        <v>2</v>
      </c>
      <c r="J2211" t="s">
        <v>13806</v>
      </c>
      <c r="K2211" t="s">
        <v>13853</v>
      </c>
      <c r="L2211">
        <v>270107</v>
      </c>
      <c r="M2211" t="s">
        <v>13588</v>
      </c>
      <c r="N2211">
        <v>270107007</v>
      </c>
      <c r="O2211" t="s">
        <v>13618</v>
      </c>
      <c r="P2211">
        <v>25563.85822993076</v>
      </c>
      <c r="Q2211">
        <v>23497.208475890449</v>
      </c>
      <c r="R2211">
        <v>42823.689998141977</v>
      </c>
    </row>
    <row r="2212" spans="1:18" x14ac:dyDescent="0.25">
      <c r="A2212">
        <v>6</v>
      </c>
      <c r="B2212">
        <v>6115</v>
      </c>
      <c r="C2212" t="s">
        <v>1781</v>
      </c>
      <c r="D2212" t="s">
        <v>1334</v>
      </c>
      <c r="E2212">
        <v>4</v>
      </c>
      <c r="F2212" t="s">
        <v>13858</v>
      </c>
      <c r="G2212">
        <v>2</v>
      </c>
      <c r="H2212" t="s">
        <v>13768</v>
      </c>
      <c r="I2212">
        <v>2</v>
      </c>
      <c r="J2212" t="s">
        <v>13806</v>
      </c>
      <c r="K2212" t="s">
        <v>13857</v>
      </c>
      <c r="L2212">
        <v>270107</v>
      </c>
      <c r="M2212" t="s">
        <v>13588</v>
      </c>
      <c r="N2212">
        <v>270107007</v>
      </c>
      <c r="O2212" t="s">
        <v>13618</v>
      </c>
      <c r="P2212">
        <v>16470.144649345308</v>
      </c>
      <c r="Q2212">
        <v>15988.367796364104</v>
      </c>
      <c r="R2212">
        <v>15460.113989627273</v>
      </c>
    </row>
    <row r="2213" spans="1:18" x14ac:dyDescent="0.25">
      <c r="A2213">
        <v>6</v>
      </c>
      <c r="B2213">
        <v>6116</v>
      </c>
      <c r="C2213" t="s">
        <v>1781</v>
      </c>
      <c r="D2213" t="s">
        <v>1337</v>
      </c>
      <c r="E2213">
        <v>4</v>
      </c>
      <c r="F2213" t="s">
        <v>13858</v>
      </c>
      <c r="G2213">
        <v>1</v>
      </c>
      <c r="H2213" t="s">
        <v>8278</v>
      </c>
      <c r="I2213">
        <v>2</v>
      </c>
      <c r="J2213" t="s">
        <v>13806</v>
      </c>
      <c r="K2213" t="s">
        <v>13851</v>
      </c>
      <c r="L2213">
        <v>270107</v>
      </c>
      <c r="M2213" t="s">
        <v>13588</v>
      </c>
      <c r="N2213">
        <v>270107007</v>
      </c>
      <c r="O2213" t="s">
        <v>13618</v>
      </c>
      <c r="P2213">
        <v>0</v>
      </c>
      <c r="Q2213">
        <v>62312.091090898684</v>
      </c>
      <c r="R2213">
        <v>31823.305598322659</v>
      </c>
    </row>
    <row r="2214" spans="1:18" x14ac:dyDescent="0.25">
      <c r="A2214">
        <v>6</v>
      </c>
      <c r="B2214">
        <v>6116</v>
      </c>
      <c r="C2214" t="s">
        <v>1781</v>
      </c>
      <c r="D2214" t="s">
        <v>1337</v>
      </c>
      <c r="E2214">
        <v>4</v>
      </c>
      <c r="F2214" t="s">
        <v>13858</v>
      </c>
      <c r="G2214">
        <v>1</v>
      </c>
      <c r="H2214" t="s">
        <v>8278</v>
      </c>
      <c r="I2214">
        <v>2</v>
      </c>
      <c r="J2214" t="s">
        <v>13806</v>
      </c>
      <c r="K2214" t="s">
        <v>13852</v>
      </c>
      <c r="L2214">
        <v>270107</v>
      </c>
      <c r="M2214" t="s">
        <v>13588</v>
      </c>
      <c r="N2214">
        <v>270107007</v>
      </c>
      <c r="O2214" t="s">
        <v>13618</v>
      </c>
      <c r="P2214">
        <v>0</v>
      </c>
      <c r="Q2214">
        <v>6269.6146028716867</v>
      </c>
      <c r="R2214">
        <v>7118.841209389263</v>
      </c>
    </row>
    <row r="2215" spans="1:18" x14ac:dyDescent="0.25">
      <c r="A2215">
        <v>6</v>
      </c>
      <c r="B2215">
        <v>6116</v>
      </c>
      <c r="C2215" t="s">
        <v>1781</v>
      </c>
      <c r="D2215" t="s">
        <v>1337</v>
      </c>
      <c r="E2215">
        <v>4</v>
      </c>
      <c r="F2215" t="s">
        <v>13858</v>
      </c>
      <c r="G2215">
        <v>2</v>
      </c>
      <c r="H2215" t="s">
        <v>13768</v>
      </c>
      <c r="I2215">
        <v>2</v>
      </c>
      <c r="J2215" t="s">
        <v>13806</v>
      </c>
      <c r="K2215" t="s">
        <v>13853</v>
      </c>
      <c r="L2215">
        <v>270107</v>
      </c>
      <c r="M2215" t="s">
        <v>13588</v>
      </c>
      <c r="N2215">
        <v>270107007</v>
      </c>
      <c r="O2215" t="s">
        <v>13618</v>
      </c>
      <c r="P2215">
        <v>0</v>
      </c>
      <c r="Q2215">
        <v>62312.091090898684</v>
      </c>
      <c r="R2215">
        <v>15911.652799161329</v>
      </c>
    </row>
    <row r="2216" spans="1:18" x14ac:dyDescent="0.25">
      <c r="A2216">
        <v>6</v>
      </c>
      <c r="B2216">
        <v>6116</v>
      </c>
      <c r="C2216" t="s">
        <v>1781</v>
      </c>
      <c r="D2216" t="s">
        <v>1337</v>
      </c>
      <c r="E2216">
        <v>4</v>
      </c>
      <c r="F2216" t="s">
        <v>13858</v>
      </c>
      <c r="G2216">
        <v>2</v>
      </c>
      <c r="H2216" t="s">
        <v>13768</v>
      </c>
      <c r="I2216">
        <v>2</v>
      </c>
      <c r="J2216" t="s">
        <v>13806</v>
      </c>
      <c r="K2216" t="s">
        <v>13857</v>
      </c>
      <c r="L2216">
        <v>270107</v>
      </c>
      <c r="M2216" t="s">
        <v>13588</v>
      </c>
      <c r="N2216">
        <v>270107007</v>
      </c>
      <c r="O2216" t="s">
        <v>13618</v>
      </c>
      <c r="P2216">
        <v>0</v>
      </c>
      <c r="Q2216">
        <v>6269.6146028716867</v>
      </c>
      <c r="R2216">
        <v>23030.494008550595</v>
      </c>
    </row>
    <row r="2217" spans="1:18" x14ac:dyDescent="0.25">
      <c r="A2217">
        <v>6</v>
      </c>
      <c r="B2217">
        <v>6117</v>
      </c>
      <c r="C2217" t="s">
        <v>1781</v>
      </c>
      <c r="D2217" t="s">
        <v>1035</v>
      </c>
      <c r="E2217">
        <v>4</v>
      </c>
      <c r="F2217" t="s">
        <v>13858</v>
      </c>
      <c r="G2217">
        <v>1</v>
      </c>
      <c r="H2217" t="s">
        <v>8278</v>
      </c>
      <c r="I2217">
        <v>2</v>
      </c>
      <c r="J2217" t="s">
        <v>13806</v>
      </c>
      <c r="K2217" t="s">
        <v>13851</v>
      </c>
      <c r="L2217">
        <v>270107</v>
      </c>
      <c r="M2217" t="s">
        <v>13588</v>
      </c>
      <c r="N2217">
        <v>270107007</v>
      </c>
      <c r="O2217" t="s">
        <v>13618</v>
      </c>
      <c r="P2217">
        <v>29454.545454545456</v>
      </c>
      <c r="Q2217">
        <v>23804.976534231049</v>
      </c>
      <c r="R2217">
        <v>0</v>
      </c>
    </row>
    <row r="2218" spans="1:18" x14ac:dyDescent="0.25">
      <c r="A2218">
        <v>6</v>
      </c>
      <c r="B2218">
        <v>6117</v>
      </c>
      <c r="C2218" t="s">
        <v>1781</v>
      </c>
      <c r="D2218" t="s">
        <v>1035</v>
      </c>
      <c r="E2218">
        <v>4</v>
      </c>
      <c r="F2218" t="s">
        <v>13858</v>
      </c>
      <c r="G2218">
        <v>1</v>
      </c>
      <c r="H2218" t="s">
        <v>8278</v>
      </c>
      <c r="I2218">
        <v>2</v>
      </c>
      <c r="J2218" t="s">
        <v>13806</v>
      </c>
      <c r="K2218" t="s">
        <v>13852</v>
      </c>
      <c r="L2218">
        <v>270107</v>
      </c>
      <c r="M2218" t="s">
        <v>13588</v>
      </c>
      <c r="N2218">
        <v>270107007</v>
      </c>
      <c r="O2218" t="s">
        <v>13618</v>
      </c>
      <c r="P2218">
        <v>2316.0173160173158</v>
      </c>
      <c r="Q2218">
        <v>0</v>
      </c>
      <c r="R2218">
        <v>0</v>
      </c>
    </row>
    <row r="2219" spans="1:18" x14ac:dyDescent="0.25">
      <c r="A2219">
        <v>6</v>
      </c>
      <c r="B2219">
        <v>6117</v>
      </c>
      <c r="C2219" t="s">
        <v>1781</v>
      </c>
      <c r="D2219" t="s">
        <v>1035</v>
      </c>
      <c r="E2219">
        <v>4</v>
      </c>
      <c r="F2219" t="s">
        <v>13858</v>
      </c>
      <c r="G2219">
        <v>2</v>
      </c>
      <c r="H2219" t="s">
        <v>13768</v>
      </c>
      <c r="I2219">
        <v>2</v>
      </c>
      <c r="J2219" t="s">
        <v>13806</v>
      </c>
      <c r="K2219" t="s">
        <v>13853</v>
      </c>
      <c r="L2219">
        <v>270107</v>
      </c>
      <c r="M2219" t="s">
        <v>13588</v>
      </c>
      <c r="N2219">
        <v>270107007</v>
      </c>
      <c r="O2219" t="s">
        <v>13618</v>
      </c>
      <c r="P2219">
        <v>23000</v>
      </c>
      <c r="Q2219">
        <v>18109.102485333751</v>
      </c>
      <c r="R2219">
        <v>0</v>
      </c>
    </row>
    <row r="2220" spans="1:18" x14ac:dyDescent="0.25">
      <c r="A2220">
        <v>6</v>
      </c>
      <c r="B2220">
        <v>6117</v>
      </c>
      <c r="C2220" t="s">
        <v>1781</v>
      </c>
      <c r="D2220" t="s">
        <v>1035</v>
      </c>
      <c r="E2220">
        <v>4</v>
      </c>
      <c r="F2220" t="s">
        <v>13858</v>
      </c>
      <c r="G2220">
        <v>2</v>
      </c>
      <c r="H2220" t="s">
        <v>13768</v>
      </c>
      <c r="I2220">
        <v>2</v>
      </c>
      <c r="J2220" t="s">
        <v>13806</v>
      </c>
      <c r="K2220" t="s">
        <v>13857</v>
      </c>
      <c r="L2220">
        <v>270107</v>
      </c>
      <c r="M2220" t="s">
        <v>13588</v>
      </c>
      <c r="N2220">
        <v>270107007</v>
      </c>
      <c r="O2220" t="s">
        <v>13618</v>
      </c>
      <c r="P2220">
        <v>8770.5627705627703</v>
      </c>
      <c r="Q2220">
        <v>5695.8740488972999</v>
      </c>
      <c r="R2220">
        <v>0</v>
      </c>
    </row>
    <row r="2221" spans="1:18" x14ac:dyDescent="0.25">
      <c r="A2221">
        <v>6</v>
      </c>
      <c r="B2221">
        <v>6201</v>
      </c>
      <c r="C2221" t="s">
        <v>1781</v>
      </c>
      <c r="D2221" t="s">
        <v>1342</v>
      </c>
      <c r="E2221">
        <v>4</v>
      </c>
      <c r="F2221" t="s">
        <v>13858</v>
      </c>
      <c r="G2221">
        <v>1</v>
      </c>
      <c r="H2221" t="s">
        <v>8278</v>
      </c>
      <c r="I2221">
        <v>2</v>
      </c>
      <c r="J2221" t="s">
        <v>13806</v>
      </c>
      <c r="K2221" t="s">
        <v>13851</v>
      </c>
      <c r="L2221">
        <v>270107</v>
      </c>
      <c r="M2221" t="s">
        <v>13588</v>
      </c>
      <c r="N2221">
        <v>270107007</v>
      </c>
      <c r="O2221" t="s">
        <v>13618</v>
      </c>
      <c r="P2221">
        <v>0</v>
      </c>
      <c r="Q2221">
        <v>145145.24095981708</v>
      </c>
      <c r="R2221">
        <v>0</v>
      </c>
    </row>
    <row r="2222" spans="1:18" x14ac:dyDescent="0.25">
      <c r="A2222">
        <v>6</v>
      </c>
      <c r="B2222">
        <v>6201</v>
      </c>
      <c r="C2222" t="s">
        <v>1781</v>
      </c>
      <c r="D2222" t="s">
        <v>1342</v>
      </c>
      <c r="E2222">
        <v>4</v>
      </c>
      <c r="F2222" t="s">
        <v>13858</v>
      </c>
      <c r="G2222">
        <v>1</v>
      </c>
      <c r="H2222" t="s">
        <v>8278</v>
      </c>
      <c r="I2222">
        <v>2</v>
      </c>
      <c r="J2222" t="s">
        <v>13806</v>
      </c>
      <c r="K2222" t="s">
        <v>13852</v>
      </c>
      <c r="L2222">
        <v>270107</v>
      </c>
      <c r="M2222" t="s">
        <v>13588</v>
      </c>
      <c r="N2222">
        <v>270107007</v>
      </c>
      <c r="O2222" t="s">
        <v>13618</v>
      </c>
      <c r="P2222">
        <v>0</v>
      </c>
      <c r="Q2222">
        <v>83620.169343015135</v>
      </c>
      <c r="R2222">
        <v>0</v>
      </c>
    </row>
    <row r="2223" spans="1:18" x14ac:dyDescent="0.25">
      <c r="A2223">
        <v>6</v>
      </c>
      <c r="B2223">
        <v>6201</v>
      </c>
      <c r="C2223" t="s">
        <v>1781</v>
      </c>
      <c r="D2223" t="s">
        <v>1342</v>
      </c>
      <c r="E2223">
        <v>4</v>
      </c>
      <c r="F2223" t="s">
        <v>13858</v>
      </c>
      <c r="G2223">
        <v>2</v>
      </c>
      <c r="H2223" t="s">
        <v>13768</v>
      </c>
      <c r="I2223">
        <v>2</v>
      </c>
      <c r="J2223" t="s">
        <v>13806</v>
      </c>
      <c r="K2223" t="s">
        <v>13853</v>
      </c>
      <c r="L2223">
        <v>270107</v>
      </c>
      <c r="M2223" t="s">
        <v>13588</v>
      </c>
      <c r="N2223">
        <v>270107007</v>
      </c>
      <c r="O2223" t="s">
        <v>13618</v>
      </c>
      <c r="P2223">
        <v>0</v>
      </c>
      <c r="Q2223">
        <v>135033.62603541298</v>
      </c>
      <c r="R2223">
        <v>0</v>
      </c>
    </row>
    <row r="2224" spans="1:18" x14ac:dyDescent="0.25">
      <c r="A2224">
        <v>6</v>
      </c>
      <c r="B2224">
        <v>6201</v>
      </c>
      <c r="C2224" t="s">
        <v>1781</v>
      </c>
      <c r="D2224" t="s">
        <v>1342</v>
      </c>
      <c r="E2224">
        <v>4</v>
      </c>
      <c r="F2224" t="s">
        <v>13858</v>
      </c>
      <c r="G2224">
        <v>2</v>
      </c>
      <c r="H2224" t="s">
        <v>13768</v>
      </c>
      <c r="I2224">
        <v>2</v>
      </c>
      <c r="J2224" t="s">
        <v>13806</v>
      </c>
      <c r="K2224" t="s">
        <v>13857</v>
      </c>
      <c r="L2224">
        <v>270107</v>
      </c>
      <c r="M2224" t="s">
        <v>13588</v>
      </c>
      <c r="N2224">
        <v>270107007</v>
      </c>
      <c r="O2224" t="s">
        <v>13618</v>
      </c>
      <c r="P2224">
        <v>0</v>
      </c>
      <c r="Q2224">
        <v>93731.784267419251</v>
      </c>
      <c r="R2224">
        <v>0</v>
      </c>
    </row>
    <row r="2225" spans="1:18" x14ac:dyDescent="0.25">
      <c r="A2225">
        <v>6</v>
      </c>
      <c r="B2225">
        <v>6203</v>
      </c>
      <c r="C2225" t="s">
        <v>1781</v>
      </c>
      <c r="D2225" t="s">
        <v>1348</v>
      </c>
      <c r="E2225">
        <v>4</v>
      </c>
      <c r="F2225" t="s">
        <v>13858</v>
      </c>
      <c r="G2225">
        <v>1</v>
      </c>
      <c r="H2225" t="s">
        <v>8278</v>
      </c>
      <c r="I2225">
        <v>2</v>
      </c>
      <c r="J2225" t="s">
        <v>13806</v>
      </c>
      <c r="K2225" t="s">
        <v>13851</v>
      </c>
      <c r="L2225">
        <v>270107</v>
      </c>
      <c r="M2225" t="s">
        <v>13588</v>
      </c>
      <c r="N2225">
        <v>270107007</v>
      </c>
      <c r="O2225" t="s">
        <v>13618</v>
      </c>
      <c r="P2225">
        <v>0</v>
      </c>
      <c r="Q2225">
        <v>36494.986545602136</v>
      </c>
      <c r="R2225">
        <v>0</v>
      </c>
    </row>
    <row r="2226" spans="1:18" x14ac:dyDescent="0.25">
      <c r="A2226">
        <v>6</v>
      </c>
      <c r="B2226">
        <v>6203</v>
      </c>
      <c r="C2226" t="s">
        <v>1781</v>
      </c>
      <c r="D2226" t="s">
        <v>1348</v>
      </c>
      <c r="E2226">
        <v>4</v>
      </c>
      <c r="F2226" t="s">
        <v>13858</v>
      </c>
      <c r="G2226">
        <v>1</v>
      </c>
      <c r="H2226" t="s">
        <v>8278</v>
      </c>
      <c r="I2226">
        <v>2</v>
      </c>
      <c r="J2226" t="s">
        <v>13806</v>
      </c>
      <c r="K2226" t="s">
        <v>13852</v>
      </c>
      <c r="L2226">
        <v>270107</v>
      </c>
      <c r="M2226" t="s">
        <v>13588</v>
      </c>
      <c r="N2226">
        <v>270107007</v>
      </c>
      <c r="O2226" t="s">
        <v>13618</v>
      </c>
      <c r="P2226">
        <v>0</v>
      </c>
      <c r="Q2226">
        <v>32971.016871865024</v>
      </c>
      <c r="R2226">
        <v>0</v>
      </c>
    </row>
    <row r="2227" spans="1:18" x14ac:dyDescent="0.25">
      <c r="A2227">
        <v>6</v>
      </c>
      <c r="B2227">
        <v>6203</v>
      </c>
      <c r="C2227" t="s">
        <v>1781</v>
      </c>
      <c r="D2227" t="s">
        <v>1348</v>
      </c>
      <c r="E2227">
        <v>4</v>
      </c>
      <c r="F2227" t="s">
        <v>13858</v>
      </c>
      <c r="G2227">
        <v>2</v>
      </c>
      <c r="H2227" t="s">
        <v>13768</v>
      </c>
      <c r="I2227">
        <v>2</v>
      </c>
      <c r="J2227" t="s">
        <v>13806</v>
      </c>
      <c r="K2227" t="s">
        <v>13853</v>
      </c>
      <c r="L2227">
        <v>270107</v>
      </c>
      <c r="M2227" t="s">
        <v>13588</v>
      </c>
      <c r="N2227">
        <v>270107007</v>
      </c>
      <c r="O2227" t="s">
        <v>13618</v>
      </c>
      <c r="P2227">
        <v>0</v>
      </c>
      <c r="Q2227">
        <v>14976.062696992931</v>
      </c>
      <c r="R2227">
        <v>0</v>
      </c>
    </row>
    <row r="2228" spans="1:18" x14ac:dyDescent="0.25">
      <c r="A2228">
        <v>6</v>
      </c>
      <c r="B2228">
        <v>6203</v>
      </c>
      <c r="C2228" t="s">
        <v>1781</v>
      </c>
      <c r="D2228" t="s">
        <v>1348</v>
      </c>
      <c r="E2228">
        <v>4</v>
      </c>
      <c r="F2228" t="s">
        <v>13858</v>
      </c>
      <c r="G2228">
        <v>2</v>
      </c>
      <c r="H2228" t="s">
        <v>13768</v>
      </c>
      <c r="I2228">
        <v>2</v>
      </c>
      <c r="J2228" t="s">
        <v>13806</v>
      </c>
      <c r="K2228" t="s">
        <v>13857</v>
      </c>
      <c r="L2228">
        <v>270107</v>
      </c>
      <c r="M2228" t="s">
        <v>13588</v>
      </c>
      <c r="N2228">
        <v>270107007</v>
      </c>
      <c r="O2228" t="s">
        <v>13618</v>
      </c>
      <c r="P2228">
        <v>0</v>
      </c>
      <c r="Q2228">
        <v>54489.940720474231</v>
      </c>
      <c r="R2228">
        <v>0</v>
      </c>
    </row>
    <row r="2229" spans="1:18" x14ac:dyDescent="0.25">
      <c r="A2229">
        <v>6</v>
      </c>
      <c r="B2229">
        <v>6205</v>
      </c>
      <c r="C2229" t="s">
        <v>1781</v>
      </c>
      <c r="D2229" t="s">
        <v>1354</v>
      </c>
      <c r="E2229">
        <v>4</v>
      </c>
      <c r="F2229" t="s">
        <v>13858</v>
      </c>
      <c r="G2229">
        <v>1</v>
      </c>
      <c r="H2229" t="s">
        <v>8278</v>
      </c>
      <c r="I2229">
        <v>2</v>
      </c>
      <c r="J2229" t="s">
        <v>13806</v>
      </c>
      <c r="K2229" t="s">
        <v>13851</v>
      </c>
      <c r="L2229">
        <v>270107</v>
      </c>
      <c r="M2229" t="s">
        <v>13588</v>
      </c>
      <c r="N2229">
        <v>270107007</v>
      </c>
      <c r="O2229" t="s">
        <v>13618</v>
      </c>
      <c r="P2229">
        <v>0</v>
      </c>
      <c r="Q2229">
        <v>135651.74974012526</v>
      </c>
      <c r="R2229">
        <v>0</v>
      </c>
    </row>
    <row r="2230" spans="1:18" x14ac:dyDescent="0.25">
      <c r="A2230">
        <v>6</v>
      </c>
      <c r="B2230">
        <v>6205</v>
      </c>
      <c r="C2230" t="s">
        <v>1781</v>
      </c>
      <c r="D2230" t="s">
        <v>1354</v>
      </c>
      <c r="E2230">
        <v>4</v>
      </c>
      <c r="F2230" t="s">
        <v>13858</v>
      </c>
      <c r="G2230">
        <v>1</v>
      </c>
      <c r="H2230" t="s">
        <v>8278</v>
      </c>
      <c r="I2230">
        <v>2</v>
      </c>
      <c r="J2230" t="s">
        <v>13806</v>
      </c>
      <c r="K2230" t="s">
        <v>13852</v>
      </c>
      <c r="L2230">
        <v>270107</v>
      </c>
      <c r="M2230" t="s">
        <v>13588</v>
      </c>
      <c r="N2230">
        <v>270107007</v>
      </c>
      <c r="O2230" t="s">
        <v>13618</v>
      </c>
      <c r="P2230">
        <v>0</v>
      </c>
      <c r="Q2230">
        <v>54629.670494225727</v>
      </c>
      <c r="R2230">
        <v>0</v>
      </c>
    </row>
    <row r="2231" spans="1:18" x14ac:dyDescent="0.25">
      <c r="A2231">
        <v>6</v>
      </c>
      <c r="B2231">
        <v>6205</v>
      </c>
      <c r="C2231" t="s">
        <v>1781</v>
      </c>
      <c r="D2231" t="s">
        <v>1354</v>
      </c>
      <c r="E2231">
        <v>4</v>
      </c>
      <c r="F2231" t="s">
        <v>13858</v>
      </c>
      <c r="G2231">
        <v>2</v>
      </c>
      <c r="H2231" t="s">
        <v>13768</v>
      </c>
      <c r="I2231">
        <v>2</v>
      </c>
      <c r="J2231" t="s">
        <v>13806</v>
      </c>
      <c r="K2231" t="s">
        <v>13853</v>
      </c>
      <c r="L2231">
        <v>270107</v>
      </c>
      <c r="M2231" t="s">
        <v>13588</v>
      </c>
      <c r="N2231">
        <v>270107007</v>
      </c>
      <c r="O2231" t="s">
        <v>13618</v>
      </c>
      <c r="P2231">
        <v>0</v>
      </c>
      <c r="Q2231">
        <v>103194.01792945228</v>
      </c>
      <c r="R2231">
        <v>0</v>
      </c>
    </row>
    <row r="2232" spans="1:18" x14ac:dyDescent="0.25">
      <c r="A2232">
        <v>6</v>
      </c>
      <c r="B2232">
        <v>6205</v>
      </c>
      <c r="C2232" t="s">
        <v>1781</v>
      </c>
      <c r="D2232" t="s">
        <v>1354</v>
      </c>
      <c r="E2232">
        <v>4</v>
      </c>
      <c r="F2232" t="s">
        <v>13858</v>
      </c>
      <c r="G2232">
        <v>2</v>
      </c>
      <c r="H2232" t="s">
        <v>13768</v>
      </c>
      <c r="I2232">
        <v>2</v>
      </c>
      <c r="J2232" t="s">
        <v>13806</v>
      </c>
      <c r="K2232" t="s">
        <v>13857</v>
      </c>
      <c r="L2232">
        <v>270107</v>
      </c>
      <c r="M2232" t="s">
        <v>13588</v>
      </c>
      <c r="N2232">
        <v>270107007</v>
      </c>
      <c r="O2232" t="s">
        <v>13618</v>
      </c>
      <c r="P2232">
        <v>0</v>
      </c>
      <c r="Q2232">
        <v>87087.4023048987</v>
      </c>
      <c r="R2232">
        <v>0</v>
      </c>
    </row>
    <row r="2233" spans="1:18" x14ac:dyDescent="0.25">
      <c r="A2233">
        <v>6</v>
      </c>
      <c r="B2233">
        <v>6301</v>
      </c>
      <c r="C2233" t="s">
        <v>1781</v>
      </c>
      <c r="D2233" t="s">
        <v>1360</v>
      </c>
      <c r="E2233">
        <v>4</v>
      </c>
      <c r="F2233" t="s">
        <v>13858</v>
      </c>
      <c r="G2233">
        <v>1</v>
      </c>
      <c r="H2233" t="s">
        <v>8278</v>
      </c>
      <c r="I2233">
        <v>2</v>
      </c>
      <c r="J2233" t="s">
        <v>13806</v>
      </c>
      <c r="K2233" t="s">
        <v>13851</v>
      </c>
      <c r="L2233">
        <v>270107</v>
      </c>
      <c r="M2233" t="s">
        <v>13588</v>
      </c>
      <c r="N2233">
        <v>270107007</v>
      </c>
      <c r="O2233" t="s">
        <v>13618</v>
      </c>
      <c r="P2233">
        <v>42929.140759812646</v>
      </c>
      <c r="Q2233">
        <v>44884.122640908397</v>
      </c>
      <c r="R2233">
        <v>72791.547610073787</v>
      </c>
    </row>
    <row r="2234" spans="1:18" x14ac:dyDescent="0.25">
      <c r="A2234">
        <v>6</v>
      </c>
      <c r="B2234">
        <v>6301</v>
      </c>
      <c r="C2234" t="s">
        <v>1781</v>
      </c>
      <c r="D2234" t="s">
        <v>1360</v>
      </c>
      <c r="E2234">
        <v>4</v>
      </c>
      <c r="F2234" t="s">
        <v>13858</v>
      </c>
      <c r="G2234">
        <v>1</v>
      </c>
      <c r="H2234" t="s">
        <v>8278</v>
      </c>
      <c r="I2234">
        <v>2</v>
      </c>
      <c r="J2234" t="s">
        <v>13806</v>
      </c>
      <c r="K2234" t="s">
        <v>13852</v>
      </c>
      <c r="L2234">
        <v>270107</v>
      </c>
      <c r="M2234" t="s">
        <v>13588</v>
      </c>
      <c r="N2234">
        <v>270107007</v>
      </c>
      <c r="O2234" t="s">
        <v>13618</v>
      </c>
      <c r="P2234">
        <v>5226.108630748583</v>
      </c>
      <c r="Q2234">
        <v>4251.9446547972057</v>
      </c>
      <c r="R2234">
        <v>4469.9222724941328</v>
      </c>
    </row>
    <row r="2235" spans="1:18" x14ac:dyDescent="0.25">
      <c r="A2235">
        <v>6</v>
      </c>
      <c r="B2235">
        <v>6301</v>
      </c>
      <c r="C2235" t="s">
        <v>1781</v>
      </c>
      <c r="D2235" t="s">
        <v>1360</v>
      </c>
      <c r="E2235">
        <v>4</v>
      </c>
      <c r="F2235" t="s">
        <v>13858</v>
      </c>
      <c r="G2235">
        <v>2</v>
      </c>
      <c r="H2235" t="s">
        <v>13768</v>
      </c>
      <c r="I2235">
        <v>2</v>
      </c>
      <c r="J2235" t="s">
        <v>13806</v>
      </c>
      <c r="K2235" t="s">
        <v>13853</v>
      </c>
      <c r="L2235">
        <v>270107</v>
      </c>
      <c r="M2235" t="s">
        <v>13588</v>
      </c>
      <c r="N2235">
        <v>270107007</v>
      </c>
      <c r="O2235" t="s">
        <v>13618</v>
      </c>
      <c r="P2235">
        <v>26560.574105015203</v>
      </c>
      <c r="Q2235">
        <v>39038.341751590458</v>
      </c>
      <c r="R2235">
        <v>62230.278113441702</v>
      </c>
    </row>
    <row r="2236" spans="1:18" x14ac:dyDescent="0.25">
      <c r="A2236">
        <v>6</v>
      </c>
      <c r="B2236">
        <v>6301</v>
      </c>
      <c r="C2236" t="s">
        <v>1781</v>
      </c>
      <c r="D2236" t="s">
        <v>1360</v>
      </c>
      <c r="E2236">
        <v>4</v>
      </c>
      <c r="F2236" t="s">
        <v>13858</v>
      </c>
      <c r="G2236">
        <v>2</v>
      </c>
      <c r="H2236" t="s">
        <v>13768</v>
      </c>
      <c r="I2236">
        <v>2</v>
      </c>
      <c r="J2236" t="s">
        <v>13806</v>
      </c>
      <c r="K2236" t="s">
        <v>13857</v>
      </c>
      <c r="L2236">
        <v>270107</v>
      </c>
      <c r="M2236" t="s">
        <v>13588</v>
      </c>
      <c r="N2236">
        <v>270107007</v>
      </c>
      <c r="O2236" t="s">
        <v>13618</v>
      </c>
      <c r="P2236">
        <v>21594.675285546029</v>
      </c>
      <c r="Q2236">
        <v>10097.72554411515</v>
      </c>
      <c r="R2236">
        <v>15031.191769126186</v>
      </c>
    </row>
    <row r="2237" spans="1:18" x14ac:dyDescent="0.25">
      <c r="A2237">
        <v>6</v>
      </c>
      <c r="B2237">
        <v>6302</v>
      </c>
      <c r="C2237" t="s">
        <v>1781</v>
      </c>
      <c r="D2237" t="s">
        <v>1363</v>
      </c>
      <c r="E2237">
        <v>4</v>
      </c>
      <c r="F2237" t="s">
        <v>13858</v>
      </c>
      <c r="G2237">
        <v>1</v>
      </c>
      <c r="H2237" t="s">
        <v>8278</v>
      </c>
      <c r="I2237">
        <v>2</v>
      </c>
      <c r="J2237" t="s">
        <v>13806</v>
      </c>
      <c r="K2237" t="s">
        <v>13851</v>
      </c>
      <c r="L2237">
        <v>270107</v>
      </c>
      <c r="M2237" t="s">
        <v>13588</v>
      </c>
      <c r="N2237">
        <v>270107007</v>
      </c>
      <c r="O2237" t="s">
        <v>13618</v>
      </c>
      <c r="P2237">
        <v>0</v>
      </c>
      <c r="Q2237">
        <v>17220.609284963168</v>
      </c>
      <c r="R2237">
        <v>112599.69392632745</v>
      </c>
    </row>
    <row r="2238" spans="1:18" x14ac:dyDescent="0.25">
      <c r="A2238">
        <v>6</v>
      </c>
      <c r="B2238">
        <v>6302</v>
      </c>
      <c r="C2238" t="s">
        <v>1781</v>
      </c>
      <c r="D2238" t="s">
        <v>1363</v>
      </c>
      <c r="E2238">
        <v>4</v>
      </c>
      <c r="F2238" t="s">
        <v>13858</v>
      </c>
      <c r="G2238">
        <v>1</v>
      </c>
      <c r="H2238" t="s">
        <v>8278</v>
      </c>
      <c r="I2238">
        <v>2</v>
      </c>
      <c r="J2238" t="s">
        <v>13806</v>
      </c>
      <c r="K2238" t="s">
        <v>13852</v>
      </c>
      <c r="L2238">
        <v>270107</v>
      </c>
      <c r="M2238" t="s">
        <v>13588</v>
      </c>
      <c r="N2238">
        <v>270107007</v>
      </c>
      <c r="O2238" t="s">
        <v>13618</v>
      </c>
      <c r="P2238">
        <v>0</v>
      </c>
      <c r="Q2238">
        <v>5835.8193701607424</v>
      </c>
      <c r="R2238">
        <v>12599.76523920933</v>
      </c>
    </row>
    <row r="2239" spans="1:18" x14ac:dyDescent="0.25">
      <c r="A2239">
        <v>6</v>
      </c>
      <c r="B2239">
        <v>6302</v>
      </c>
      <c r="C2239" t="s">
        <v>1781</v>
      </c>
      <c r="D2239" t="s">
        <v>1363</v>
      </c>
      <c r="E2239">
        <v>4</v>
      </c>
      <c r="F2239" t="s">
        <v>13858</v>
      </c>
      <c r="G2239">
        <v>2</v>
      </c>
      <c r="H2239" t="s">
        <v>13768</v>
      </c>
      <c r="I2239">
        <v>2</v>
      </c>
      <c r="J2239" t="s">
        <v>13806</v>
      </c>
      <c r="K2239" t="s">
        <v>13853</v>
      </c>
      <c r="L2239">
        <v>270107</v>
      </c>
      <c r="M2239" t="s">
        <v>13588</v>
      </c>
      <c r="N2239">
        <v>270107007</v>
      </c>
      <c r="O2239" t="s">
        <v>13618</v>
      </c>
      <c r="P2239">
        <v>0</v>
      </c>
      <c r="Q2239">
        <v>6228.7596334539849</v>
      </c>
      <c r="R2239">
        <v>86299.1063127425</v>
      </c>
    </row>
    <row r="2240" spans="1:18" x14ac:dyDescent="0.25">
      <c r="A2240">
        <v>6</v>
      </c>
      <c r="B2240">
        <v>6302</v>
      </c>
      <c r="C2240" t="s">
        <v>1781</v>
      </c>
      <c r="D2240" t="s">
        <v>1363</v>
      </c>
      <c r="E2240">
        <v>4</v>
      </c>
      <c r="F2240" t="s">
        <v>13858</v>
      </c>
      <c r="G2240">
        <v>2</v>
      </c>
      <c r="H2240" t="s">
        <v>13768</v>
      </c>
      <c r="I2240">
        <v>2</v>
      </c>
      <c r="J2240" t="s">
        <v>13806</v>
      </c>
      <c r="K2240" t="s">
        <v>13857</v>
      </c>
      <c r="L2240">
        <v>270107</v>
      </c>
      <c r="M2240" t="s">
        <v>13588</v>
      </c>
      <c r="N2240">
        <v>270107007</v>
      </c>
      <c r="O2240" t="s">
        <v>13618</v>
      </c>
      <c r="P2240">
        <v>0</v>
      </c>
      <c r="Q2240">
        <v>16827.669021669924</v>
      </c>
      <c r="R2240">
        <v>38900.352852794298</v>
      </c>
    </row>
    <row r="2241" spans="1:18" x14ac:dyDescent="0.25">
      <c r="A2241">
        <v>6</v>
      </c>
      <c r="B2241">
        <v>6303</v>
      </c>
      <c r="C2241" t="s">
        <v>1781</v>
      </c>
      <c r="D2241" t="s">
        <v>1366</v>
      </c>
      <c r="E2241">
        <v>4</v>
      </c>
      <c r="F2241" t="s">
        <v>13858</v>
      </c>
      <c r="G2241">
        <v>1</v>
      </c>
      <c r="H2241" t="s">
        <v>8278</v>
      </c>
      <c r="I2241">
        <v>2</v>
      </c>
      <c r="J2241" t="s">
        <v>13806</v>
      </c>
      <c r="K2241" t="s">
        <v>13851</v>
      </c>
      <c r="L2241">
        <v>270107</v>
      </c>
      <c r="M2241" t="s">
        <v>13588</v>
      </c>
      <c r="N2241">
        <v>270107007</v>
      </c>
      <c r="O2241" t="s">
        <v>13618</v>
      </c>
      <c r="P2241">
        <v>0</v>
      </c>
      <c r="Q2241">
        <v>33933.243427704467</v>
      </c>
      <c r="R2241">
        <v>100315.66207749951</v>
      </c>
    </row>
    <row r="2242" spans="1:18" x14ac:dyDescent="0.25">
      <c r="A2242">
        <v>6</v>
      </c>
      <c r="B2242">
        <v>6303</v>
      </c>
      <c r="C2242" t="s">
        <v>1781</v>
      </c>
      <c r="D2242" t="s">
        <v>1366</v>
      </c>
      <c r="E2242">
        <v>4</v>
      </c>
      <c r="F2242" t="s">
        <v>13858</v>
      </c>
      <c r="G2242">
        <v>1</v>
      </c>
      <c r="H2242" t="s">
        <v>8278</v>
      </c>
      <c r="I2242">
        <v>2</v>
      </c>
      <c r="J2242" t="s">
        <v>13806</v>
      </c>
      <c r="K2242" t="s">
        <v>13852</v>
      </c>
      <c r="L2242">
        <v>270107</v>
      </c>
      <c r="M2242" t="s">
        <v>13588</v>
      </c>
      <c r="N2242">
        <v>270107007</v>
      </c>
      <c r="O2242" t="s">
        <v>13618</v>
      </c>
      <c r="P2242">
        <v>0</v>
      </c>
      <c r="Q2242">
        <v>5119.5066816630333</v>
      </c>
      <c r="R2242">
        <v>19337.771807431262</v>
      </c>
    </row>
    <row r="2243" spans="1:18" x14ac:dyDescent="0.25">
      <c r="A2243">
        <v>6</v>
      </c>
      <c r="B2243">
        <v>6303</v>
      </c>
      <c r="C2243" t="s">
        <v>1781</v>
      </c>
      <c r="D2243" t="s">
        <v>1366</v>
      </c>
      <c r="E2243">
        <v>4</v>
      </c>
      <c r="F2243" t="s">
        <v>13858</v>
      </c>
      <c r="G2243">
        <v>2</v>
      </c>
      <c r="H2243" t="s">
        <v>13768</v>
      </c>
      <c r="I2243">
        <v>2</v>
      </c>
      <c r="J2243" t="s">
        <v>13806</v>
      </c>
      <c r="K2243" t="s">
        <v>13853</v>
      </c>
      <c r="L2243">
        <v>270107</v>
      </c>
      <c r="M2243" t="s">
        <v>13588</v>
      </c>
      <c r="N2243">
        <v>270107007</v>
      </c>
      <c r="O2243" t="s">
        <v>13618</v>
      </c>
      <c r="P2243">
        <v>0</v>
      </c>
      <c r="Q2243">
        <v>33933.243427704467</v>
      </c>
      <c r="R2243">
        <v>69364.859655197579</v>
      </c>
    </row>
    <row r="2244" spans="1:18" x14ac:dyDescent="0.25">
      <c r="A2244">
        <v>6</v>
      </c>
      <c r="B2244">
        <v>6303</v>
      </c>
      <c r="C2244" t="s">
        <v>1781</v>
      </c>
      <c r="D2244" t="s">
        <v>1366</v>
      </c>
      <c r="E2244">
        <v>4</v>
      </c>
      <c r="F2244" t="s">
        <v>13858</v>
      </c>
      <c r="G2244">
        <v>2</v>
      </c>
      <c r="H2244" t="s">
        <v>13768</v>
      </c>
      <c r="I2244">
        <v>2</v>
      </c>
      <c r="J2244" t="s">
        <v>13806</v>
      </c>
      <c r="K2244" t="s">
        <v>13857</v>
      </c>
      <c r="L2244">
        <v>270107</v>
      </c>
      <c r="M2244" t="s">
        <v>13588</v>
      </c>
      <c r="N2244">
        <v>270107007</v>
      </c>
      <c r="O2244" t="s">
        <v>13618</v>
      </c>
      <c r="P2244">
        <v>0</v>
      </c>
      <c r="Q2244">
        <v>5119.5066816630333</v>
      </c>
      <c r="R2244">
        <v>50288.574229733182</v>
      </c>
    </row>
    <row r="2245" spans="1:18" x14ac:dyDescent="0.25">
      <c r="A2245">
        <v>6</v>
      </c>
      <c r="B2245">
        <v>6305</v>
      </c>
      <c r="C2245" t="s">
        <v>1781</v>
      </c>
      <c r="D2245" t="s">
        <v>1372</v>
      </c>
      <c r="E2245">
        <v>4</v>
      </c>
      <c r="F2245" t="s">
        <v>13858</v>
      </c>
      <c r="G2245">
        <v>1</v>
      </c>
      <c r="H2245" t="s">
        <v>8278</v>
      </c>
      <c r="I2245">
        <v>2</v>
      </c>
      <c r="J2245" t="s">
        <v>13806</v>
      </c>
      <c r="K2245" t="s">
        <v>13851</v>
      </c>
      <c r="L2245">
        <v>270107</v>
      </c>
      <c r="M2245" t="s">
        <v>13588</v>
      </c>
      <c r="N2245">
        <v>270107007</v>
      </c>
      <c r="O2245" t="s">
        <v>13618</v>
      </c>
      <c r="P2245">
        <v>0</v>
      </c>
      <c r="Q2245">
        <v>108901.7261803289</v>
      </c>
      <c r="R2245">
        <v>21014.570325706951</v>
      </c>
    </row>
    <row r="2246" spans="1:18" x14ac:dyDescent="0.25">
      <c r="A2246">
        <v>6</v>
      </c>
      <c r="B2246">
        <v>6305</v>
      </c>
      <c r="C2246" t="s">
        <v>1781</v>
      </c>
      <c r="D2246" t="s">
        <v>1372</v>
      </c>
      <c r="E2246">
        <v>4</v>
      </c>
      <c r="F2246" t="s">
        <v>13858</v>
      </c>
      <c r="G2246">
        <v>1</v>
      </c>
      <c r="H2246" t="s">
        <v>8278</v>
      </c>
      <c r="I2246">
        <v>2</v>
      </c>
      <c r="J2246" t="s">
        <v>13806</v>
      </c>
      <c r="K2246" t="s">
        <v>13852</v>
      </c>
      <c r="L2246">
        <v>270107</v>
      </c>
      <c r="M2246" t="s">
        <v>13588</v>
      </c>
      <c r="N2246">
        <v>270107007</v>
      </c>
      <c r="O2246" t="s">
        <v>13618</v>
      </c>
      <c r="P2246">
        <v>0</v>
      </c>
      <c r="Q2246">
        <v>12707.442410879605</v>
      </c>
      <c r="R2246">
        <v>7839.072523343476</v>
      </c>
    </row>
    <row r="2247" spans="1:18" x14ac:dyDescent="0.25">
      <c r="A2247">
        <v>6</v>
      </c>
      <c r="B2247">
        <v>6305</v>
      </c>
      <c r="C2247" t="s">
        <v>1781</v>
      </c>
      <c r="D2247" t="s">
        <v>1372</v>
      </c>
      <c r="E2247">
        <v>4</v>
      </c>
      <c r="F2247" t="s">
        <v>13858</v>
      </c>
      <c r="G2247">
        <v>2</v>
      </c>
      <c r="H2247" t="s">
        <v>13768</v>
      </c>
      <c r="I2247">
        <v>2</v>
      </c>
      <c r="J2247" t="s">
        <v>13806</v>
      </c>
      <c r="K2247" t="s">
        <v>13853</v>
      </c>
      <c r="L2247">
        <v>270107</v>
      </c>
      <c r="M2247" t="s">
        <v>13588</v>
      </c>
      <c r="N2247">
        <v>270107007</v>
      </c>
      <c r="O2247" t="s">
        <v>13618</v>
      </c>
      <c r="P2247">
        <v>0</v>
      </c>
      <c r="Q2247">
        <v>100028.48677240121</v>
      </c>
      <c r="R2247">
        <v>21014.570325706951</v>
      </c>
    </row>
    <row r="2248" spans="1:18" x14ac:dyDescent="0.25">
      <c r="A2248">
        <v>6</v>
      </c>
      <c r="B2248">
        <v>6305</v>
      </c>
      <c r="C2248" t="s">
        <v>1781</v>
      </c>
      <c r="D2248" t="s">
        <v>1372</v>
      </c>
      <c r="E2248">
        <v>4</v>
      </c>
      <c r="F2248" t="s">
        <v>13858</v>
      </c>
      <c r="G2248">
        <v>2</v>
      </c>
      <c r="H2248" t="s">
        <v>13768</v>
      </c>
      <c r="I2248">
        <v>2</v>
      </c>
      <c r="J2248" t="s">
        <v>13806</v>
      </c>
      <c r="K2248" t="s">
        <v>13857</v>
      </c>
      <c r="L2248">
        <v>270107</v>
      </c>
      <c r="M2248" t="s">
        <v>13588</v>
      </c>
      <c r="N2248">
        <v>270107007</v>
      </c>
      <c r="O2248" t="s">
        <v>13618</v>
      </c>
      <c r="P2248">
        <v>0</v>
      </c>
      <c r="Q2248">
        <v>21580.681818807305</v>
      </c>
      <c r="R2248">
        <v>7839.072523343476</v>
      </c>
    </row>
    <row r="2249" spans="1:18" x14ac:dyDescent="0.25">
      <c r="A2249">
        <v>6</v>
      </c>
      <c r="B2249">
        <v>6306</v>
      </c>
      <c r="C2249" t="s">
        <v>1781</v>
      </c>
      <c r="D2249" t="s">
        <v>1375</v>
      </c>
      <c r="E2249">
        <v>4</v>
      </c>
      <c r="F2249" t="s">
        <v>13858</v>
      </c>
      <c r="G2249">
        <v>1</v>
      </c>
      <c r="H2249" t="s">
        <v>8278</v>
      </c>
      <c r="I2249">
        <v>2</v>
      </c>
      <c r="J2249" t="s">
        <v>13806</v>
      </c>
      <c r="K2249" t="s">
        <v>13851</v>
      </c>
      <c r="L2249">
        <v>270107</v>
      </c>
      <c r="M2249" t="s">
        <v>13588</v>
      </c>
      <c r="N2249">
        <v>270107007</v>
      </c>
      <c r="O2249" t="s">
        <v>13618</v>
      </c>
      <c r="P2249">
        <v>0</v>
      </c>
      <c r="Q2249">
        <v>28721.598348900719</v>
      </c>
      <c r="R2249">
        <v>0</v>
      </c>
    </row>
    <row r="2250" spans="1:18" x14ac:dyDescent="0.25">
      <c r="A2250">
        <v>6</v>
      </c>
      <c r="B2250">
        <v>6306</v>
      </c>
      <c r="C2250" t="s">
        <v>1781</v>
      </c>
      <c r="D2250" t="s">
        <v>1375</v>
      </c>
      <c r="E2250">
        <v>4</v>
      </c>
      <c r="F2250" t="s">
        <v>13858</v>
      </c>
      <c r="G2250">
        <v>1</v>
      </c>
      <c r="H2250" t="s">
        <v>8278</v>
      </c>
      <c r="I2250">
        <v>2</v>
      </c>
      <c r="J2250" t="s">
        <v>13806</v>
      </c>
      <c r="K2250" t="s">
        <v>13852</v>
      </c>
      <c r="L2250">
        <v>270107</v>
      </c>
      <c r="M2250" t="s">
        <v>13588</v>
      </c>
      <c r="N2250">
        <v>270107007</v>
      </c>
      <c r="O2250" t="s">
        <v>13618</v>
      </c>
      <c r="P2250">
        <v>0</v>
      </c>
      <c r="Q2250">
        <v>7061.6328645796502</v>
      </c>
      <c r="R2250">
        <v>0</v>
      </c>
    </row>
    <row r="2251" spans="1:18" x14ac:dyDescent="0.25">
      <c r="A2251">
        <v>6</v>
      </c>
      <c r="B2251">
        <v>6306</v>
      </c>
      <c r="C2251" t="s">
        <v>1781</v>
      </c>
      <c r="D2251" t="s">
        <v>1375</v>
      </c>
      <c r="E2251">
        <v>4</v>
      </c>
      <c r="F2251" t="s">
        <v>13858</v>
      </c>
      <c r="G2251">
        <v>2</v>
      </c>
      <c r="H2251" t="s">
        <v>13768</v>
      </c>
      <c r="I2251">
        <v>2</v>
      </c>
      <c r="J2251" t="s">
        <v>13806</v>
      </c>
      <c r="K2251" t="s">
        <v>13853</v>
      </c>
      <c r="L2251">
        <v>270107</v>
      </c>
      <c r="M2251" t="s">
        <v>13588</v>
      </c>
      <c r="N2251">
        <v>270107007</v>
      </c>
      <c r="O2251" t="s">
        <v>13618</v>
      </c>
      <c r="P2251">
        <v>0</v>
      </c>
      <c r="Q2251">
        <v>28721.598348900719</v>
      </c>
      <c r="R2251">
        <v>0</v>
      </c>
    </row>
    <row r="2252" spans="1:18" x14ac:dyDescent="0.25">
      <c r="A2252">
        <v>6</v>
      </c>
      <c r="B2252">
        <v>6306</v>
      </c>
      <c r="C2252" t="s">
        <v>1781</v>
      </c>
      <c r="D2252" t="s">
        <v>1375</v>
      </c>
      <c r="E2252">
        <v>4</v>
      </c>
      <c r="F2252" t="s">
        <v>13858</v>
      </c>
      <c r="G2252">
        <v>2</v>
      </c>
      <c r="H2252" t="s">
        <v>13768</v>
      </c>
      <c r="I2252">
        <v>2</v>
      </c>
      <c r="J2252" t="s">
        <v>13806</v>
      </c>
      <c r="K2252" t="s">
        <v>13857</v>
      </c>
      <c r="L2252">
        <v>270107</v>
      </c>
      <c r="M2252" t="s">
        <v>13588</v>
      </c>
      <c r="N2252">
        <v>270107007</v>
      </c>
      <c r="O2252" t="s">
        <v>13618</v>
      </c>
      <c r="P2252">
        <v>0</v>
      </c>
      <c r="Q2252">
        <v>7061.6328645796502</v>
      </c>
      <c r="R2252">
        <v>0</v>
      </c>
    </row>
    <row r="2253" spans="1:18" x14ac:dyDescent="0.25">
      <c r="A2253">
        <v>6</v>
      </c>
      <c r="B2253">
        <v>6308</v>
      </c>
      <c r="C2253" t="s">
        <v>1781</v>
      </c>
      <c r="D2253" t="s">
        <v>1381</v>
      </c>
      <c r="E2253">
        <v>4</v>
      </c>
      <c r="F2253" t="s">
        <v>13858</v>
      </c>
      <c r="G2253">
        <v>1</v>
      </c>
      <c r="H2253" t="s">
        <v>8278</v>
      </c>
      <c r="I2253">
        <v>2</v>
      </c>
      <c r="J2253" t="s">
        <v>13806</v>
      </c>
      <c r="K2253" t="s">
        <v>13851</v>
      </c>
      <c r="L2253">
        <v>270107</v>
      </c>
      <c r="M2253" t="s">
        <v>13588</v>
      </c>
      <c r="N2253">
        <v>270107007</v>
      </c>
      <c r="O2253" t="s">
        <v>13618</v>
      </c>
      <c r="P2253">
        <v>0</v>
      </c>
      <c r="Q2253">
        <v>0</v>
      </c>
      <c r="R2253">
        <v>44221.523894267142</v>
      </c>
    </row>
    <row r="2254" spans="1:18" x14ac:dyDescent="0.25">
      <c r="A2254">
        <v>6</v>
      </c>
      <c r="B2254">
        <v>6308</v>
      </c>
      <c r="C2254" t="s">
        <v>1781</v>
      </c>
      <c r="D2254" t="s">
        <v>1381</v>
      </c>
      <c r="E2254">
        <v>4</v>
      </c>
      <c r="F2254" t="s">
        <v>13858</v>
      </c>
      <c r="G2254">
        <v>1</v>
      </c>
      <c r="H2254" t="s">
        <v>8278</v>
      </c>
      <c r="I2254">
        <v>2</v>
      </c>
      <c r="J2254" t="s">
        <v>13806</v>
      </c>
      <c r="K2254" t="s">
        <v>13852</v>
      </c>
      <c r="L2254">
        <v>270107</v>
      </c>
      <c r="M2254" t="s">
        <v>13588</v>
      </c>
      <c r="N2254">
        <v>270107007</v>
      </c>
      <c r="O2254" t="s">
        <v>13618</v>
      </c>
      <c r="P2254">
        <v>0</v>
      </c>
      <c r="Q2254">
        <v>0</v>
      </c>
      <c r="R2254">
        <v>16495.970535065637</v>
      </c>
    </row>
    <row r="2255" spans="1:18" x14ac:dyDescent="0.25">
      <c r="A2255">
        <v>6</v>
      </c>
      <c r="B2255">
        <v>6308</v>
      </c>
      <c r="C2255" t="s">
        <v>1781</v>
      </c>
      <c r="D2255" t="s">
        <v>1381</v>
      </c>
      <c r="E2255">
        <v>4</v>
      </c>
      <c r="F2255" t="s">
        <v>13858</v>
      </c>
      <c r="G2255">
        <v>2</v>
      </c>
      <c r="H2255" t="s">
        <v>13768</v>
      </c>
      <c r="I2255">
        <v>2</v>
      </c>
      <c r="J2255" t="s">
        <v>13806</v>
      </c>
      <c r="K2255" t="s">
        <v>13853</v>
      </c>
      <c r="L2255">
        <v>270107</v>
      </c>
      <c r="M2255" t="s">
        <v>13588</v>
      </c>
      <c r="N2255">
        <v>270107007</v>
      </c>
      <c r="O2255" t="s">
        <v>13618</v>
      </c>
      <c r="P2255">
        <v>0</v>
      </c>
      <c r="Q2255">
        <v>0</v>
      </c>
      <c r="R2255">
        <v>44221.523894267142</v>
      </c>
    </row>
    <row r="2256" spans="1:18" x14ac:dyDescent="0.25">
      <c r="A2256">
        <v>6</v>
      </c>
      <c r="B2256">
        <v>6308</v>
      </c>
      <c r="C2256" t="s">
        <v>1781</v>
      </c>
      <c r="D2256" t="s">
        <v>1381</v>
      </c>
      <c r="E2256">
        <v>4</v>
      </c>
      <c r="F2256" t="s">
        <v>13858</v>
      </c>
      <c r="G2256">
        <v>2</v>
      </c>
      <c r="H2256" t="s">
        <v>13768</v>
      </c>
      <c r="I2256">
        <v>2</v>
      </c>
      <c r="J2256" t="s">
        <v>13806</v>
      </c>
      <c r="K2256" t="s">
        <v>13857</v>
      </c>
      <c r="L2256">
        <v>270107</v>
      </c>
      <c r="M2256" t="s">
        <v>13588</v>
      </c>
      <c r="N2256">
        <v>270107007</v>
      </c>
      <c r="O2256" t="s">
        <v>13618</v>
      </c>
      <c r="P2256">
        <v>0</v>
      </c>
      <c r="Q2256">
        <v>0</v>
      </c>
      <c r="R2256">
        <v>16495.970535065637</v>
      </c>
    </row>
    <row r="2257" spans="1:18" x14ac:dyDescent="0.25">
      <c r="A2257">
        <v>6</v>
      </c>
      <c r="B2257">
        <v>6310</v>
      </c>
      <c r="C2257" t="s">
        <v>1781</v>
      </c>
      <c r="D2257" t="s">
        <v>1387</v>
      </c>
      <c r="E2257">
        <v>4</v>
      </c>
      <c r="F2257" t="s">
        <v>13858</v>
      </c>
      <c r="G2257">
        <v>1</v>
      </c>
      <c r="H2257" t="s">
        <v>8278</v>
      </c>
      <c r="I2257">
        <v>2</v>
      </c>
      <c r="J2257" t="s">
        <v>13806</v>
      </c>
      <c r="K2257" t="s">
        <v>13851</v>
      </c>
      <c r="L2257">
        <v>270107</v>
      </c>
      <c r="M2257" t="s">
        <v>13588</v>
      </c>
      <c r="N2257">
        <v>270107007</v>
      </c>
      <c r="O2257" t="s">
        <v>13618</v>
      </c>
      <c r="P2257">
        <v>0</v>
      </c>
      <c r="Q2257">
        <v>37387.470130659</v>
      </c>
      <c r="R2257">
        <v>47196.772736840343</v>
      </c>
    </row>
    <row r="2258" spans="1:18" x14ac:dyDescent="0.25">
      <c r="A2258">
        <v>6</v>
      </c>
      <c r="B2258">
        <v>6310</v>
      </c>
      <c r="C2258" t="s">
        <v>1781</v>
      </c>
      <c r="D2258" t="s">
        <v>1387</v>
      </c>
      <c r="E2258">
        <v>4</v>
      </c>
      <c r="F2258" t="s">
        <v>13858</v>
      </c>
      <c r="G2258">
        <v>1</v>
      </c>
      <c r="H2258" t="s">
        <v>8278</v>
      </c>
      <c r="I2258">
        <v>2</v>
      </c>
      <c r="J2258" t="s">
        <v>13806</v>
      </c>
      <c r="K2258" t="s">
        <v>13852</v>
      </c>
      <c r="L2258">
        <v>270107</v>
      </c>
      <c r="M2258" t="s">
        <v>13588</v>
      </c>
      <c r="N2258">
        <v>270107007</v>
      </c>
      <c r="O2258" t="s">
        <v>13618</v>
      </c>
      <c r="P2258">
        <v>0</v>
      </c>
      <c r="Q2258">
        <v>6576.7008867957957</v>
      </c>
      <c r="R2258">
        <v>4877.9096397567182</v>
      </c>
    </row>
    <row r="2259" spans="1:18" x14ac:dyDescent="0.25">
      <c r="A2259">
        <v>6</v>
      </c>
      <c r="B2259">
        <v>6310</v>
      </c>
      <c r="C2259" t="s">
        <v>1781</v>
      </c>
      <c r="D2259" t="s">
        <v>1387</v>
      </c>
      <c r="E2259">
        <v>4</v>
      </c>
      <c r="F2259" t="s">
        <v>13858</v>
      </c>
      <c r="G2259">
        <v>2</v>
      </c>
      <c r="H2259" t="s">
        <v>13768</v>
      </c>
      <c r="I2259">
        <v>2</v>
      </c>
      <c r="J2259" t="s">
        <v>13806</v>
      </c>
      <c r="K2259" t="s">
        <v>13853</v>
      </c>
      <c r="L2259">
        <v>270107</v>
      </c>
      <c r="M2259" t="s">
        <v>13588</v>
      </c>
      <c r="N2259">
        <v>270107007</v>
      </c>
      <c r="O2259" t="s">
        <v>13618</v>
      </c>
      <c r="P2259">
        <v>0</v>
      </c>
      <c r="Q2259">
        <v>37387.470130659</v>
      </c>
      <c r="R2259">
        <v>37529.911471328167</v>
      </c>
    </row>
    <row r="2260" spans="1:18" x14ac:dyDescent="0.25">
      <c r="A2260">
        <v>6</v>
      </c>
      <c r="B2260">
        <v>6310</v>
      </c>
      <c r="C2260" t="s">
        <v>1781</v>
      </c>
      <c r="D2260" t="s">
        <v>1387</v>
      </c>
      <c r="E2260">
        <v>4</v>
      </c>
      <c r="F2260" t="s">
        <v>13858</v>
      </c>
      <c r="G2260">
        <v>2</v>
      </c>
      <c r="H2260" t="s">
        <v>13768</v>
      </c>
      <c r="I2260">
        <v>2</v>
      </c>
      <c r="J2260" t="s">
        <v>13806</v>
      </c>
      <c r="K2260" t="s">
        <v>13857</v>
      </c>
      <c r="L2260">
        <v>270107</v>
      </c>
      <c r="M2260" t="s">
        <v>13588</v>
      </c>
      <c r="N2260">
        <v>270107007</v>
      </c>
      <c r="O2260" t="s">
        <v>13618</v>
      </c>
      <c r="P2260">
        <v>0</v>
      </c>
      <c r="Q2260">
        <v>6576.7008867957957</v>
      </c>
      <c r="R2260">
        <v>14544.770905268906</v>
      </c>
    </row>
    <row r="2261" spans="1:18" x14ac:dyDescent="0.25">
      <c r="A2261">
        <v>7</v>
      </c>
      <c r="B2261">
        <v>7101</v>
      </c>
      <c r="C2261" t="s">
        <v>786</v>
      </c>
      <c r="D2261" t="s">
        <v>1390</v>
      </c>
      <c r="E2261">
        <v>4</v>
      </c>
      <c r="F2261" t="s">
        <v>13858</v>
      </c>
      <c r="G2261">
        <v>1</v>
      </c>
      <c r="H2261" t="s">
        <v>8278</v>
      </c>
      <c r="I2261">
        <v>2</v>
      </c>
      <c r="J2261" t="s">
        <v>13806</v>
      </c>
      <c r="K2261" t="s">
        <v>13851</v>
      </c>
      <c r="L2261">
        <v>270107</v>
      </c>
      <c r="M2261" t="s">
        <v>13588</v>
      </c>
      <c r="N2261">
        <v>270107007</v>
      </c>
      <c r="O2261" t="s">
        <v>13618</v>
      </c>
      <c r="P2261">
        <v>51614.243533301509</v>
      </c>
      <c r="Q2261">
        <v>45573.654528466795</v>
      </c>
      <c r="R2261">
        <v>57341.902700143219</v>
      </c>
    </row>
    <row r="2262" spans="1:18" x14ac:dyDescent="0.25">
      <c r="A2262">
        <v>7</v>
      </c>
      <c r="B2262">
        <v>7101</v>
      </c>
      <c r="C2262" t="s">
        <v>786</v>
      </c>
      <c r="D2262" t="s">
        <v>1390</v>
      </c>
      <c r="E2262">
        <v>4</v>
      </c>
      <c r="F2262" t="s">
        <v>13858</v>
      </c>
      <c r="G2262">
        <v>1</v>
      </c>
      <c r="H2262" t="s">
        <v>8278</v>
      </c>
      <c r="I2262">
        <v>2</v>
      </c>
      <c r="J2262" t="s">
        <v>13806</v>
      </c>
      <c r="K2262" t="s">
        <v>13852</v>
      </c>
      <c r="L2262">
        <v>270107</v>
      </c>
      <c r="M2262" t="s">
        <v>13588</v>
      </c>
      <c r="N2262">
        <v>270107007</v>
      </c>
      <c r="O2262" t="s">
        <v>13618</v>
      </c>
      <c r="P2262">
        <v>9046.3056277515516</v>
      </c>
      <c r="Q2262">
        <v>5640.6484809623671</v>
      </c>
      <c r="R2262">
        <v>14181.078484383945</v>
      </c>
    </row>
    <row r="2263" spans="1:18" x14ac:dyDescent="0.25">
      <c r="A2263">
        <v>7</v>
      </c>
      <c r="B2263">
        <v>7101</v>
      </c>
      <c r="C2263" t="s">
        <v>786</v>
      </c>
      <c r="D2263" t="s">
        <v>1390</v>
      </c>
      <c r="E2263">
        <v>4</v>
      </c>
      <c r="F2263" t="s">
        <v>13858</v>
      </c>
      <c r="G2263">
        <v>2</v>
      </c>
      <c r="H2263" t="s">
        <v>13768</v>
      </c>
      <c r="I2263">
        <v>2</v>
      </c>
      <c r="J2263" t="s">
        <v>13806</v>
      </c>
      <c r="K2263" t="s">
        <v>13853</v>
      </c>
      <c r="L2263">
        <v>270107</v>
      </c>
      <c r="M2263" t="s">
        <v>13588</v>
      </c>
      <c r="N2263">
        <v>270107007</v>
      </c>
      <c r="O2263" t="s">
        <v>13618</v>
      </c>
      <c r="P2263">
        <v>49587.156774341835</v>
      </c>
      <c r="Q2263">
        <v>44890.992997785084</v>
      </c>
      <c r="R2263">
        <v>37698.437808711176</v>
      </c>
    </row>
    <row r="2264" spans="1:18" x14ac:dyDescent="0.25">
      <c r="A2264">
        <v>7</v>
      </c>
      <c r="B2264">
        <v>7101</v>
      </c>
      <c r="C2264" t="s">
        <v>786</v>
      </c>
      <c r="D2264" t="s">
        <v>1390</v>
      </c>
      <c r="E2264">
        <v>4</v>
      </c>
      <c r="F2264" t="s">
        <v>13858</v>
      </c>
      <c r="G2264">
        <v>2</v>
      </c>
      <c r="H2264" t="s">
        <v>13768</v>
      </c>
      <c r="I2264">
        <v>2</v>
      </c>
      <c r="J2264" t="s">
        <v>13806</v>
      </c>
      <c r="K2264" t="s">
        <v>13857</v>
      </c>
      <c r="L2264">
        <v>270107</v>
      </c>
      <c r="M2264" t="s">
        <v>13588</v>
      </c>
      <c r="N2264">
        <v>270107007</v>
      </c>
      <c r="O2264" t="s">
        <v>13618</v>
      </c>
      <c r="P2264">
        <v>11073.392386711223</v>
      </c>
      <c r="Q2264">
        <v>6323.3100116440864</v>
      </c>
      <c r="R2264">
        <v>33824.543375815934</v>
      </c>
    </row>
    <row r="2265" spans="1:18" x14ac:dyDescent="0.25">
      <c r="A2265">
        <v>7</v>
      </c>
      <c r="B2265">
        <v>7102</v>
      </c>
      <c r="C2265" t="s">
        <v>786</v>
      </c>
      <c r="D2265" t="s">
        <v>1393</v>
      </c>
      <c r="E2265">
        <v>4</v>
      </c>
      <c r="F2265" t="s">
        <v>13858</v>
      </c>
      <c r="G2265">
        <v>1</v>
      </c>
      <c r="H2265" t="s">
        <v>8278</v>
      </c>
      <c r="I2265">
        <v>2</v>
      </c>
      <c r="J2265" t="s">
        <v>13806</v>
      </c>
      <c r="K2265" t="s">
        <v>13851</v>
      </c>
      <c r="L2265">
        <v>270107</v>
      </c>
      <c r="M2265" t="s">
        <v>13588</v>
      </c>
      <c r="N2265">
        <v>270107007</v>
      </c>
      <c r="O2265" t="s">
        <v>13618</v>
      </c>
      <c r="P2265">
        <v>45539.772727272728</v>
      </c>
      <c r="Q2265">
        <v>80255.767459845534</v>
      </c>
      <c r="R2265">
        <v>29442.491570903439</v>
      </c>
    </row>
    <row r="2266" spans="1:18" x14ac:dyDescent="0.25">
      <c r="A2266">
        <v>7</v>
      </c>
      <c r="B2266">
        <v>7102</v>
      </c>
      <c r="C2266" t="s">
        <v>786</v>
      </c>
      <c r="D2266" t="s">
        <v>1393</v>
      </c>
      <c r="E2266">
        <v>4</v>
      </c>
      <c r="F2266" t="s">
        <v>13858</v>
      </c>
      <c r="G2266">
        <v>1</v>
      </c>
      <c r="H2266" t="s">
        <v>8278</v>
      </c>
      <c r="I2266">
        <v>2</v>
      </c>
      <c r="J2266" t="s">
        <v>13806</v>
      </c>
      <c r="K2266" t="s">
        <v>13852</v>
      </c>
      <c r="L2266">
        <v>270107</v>
      </c>
      <c r="M2266" t="s">
        <v>13588</v>
      </c>
      <c r="N2266">
        <v>270107007</v>
      </c>
      <c r="O2266" t="s">
        <v>13618</v>
      </c>
      <c r="P2266">
        <v>0</v>
      </c>
      <c r="Q2266">
        <v>3214.5874073778464</v>
      </c>
      <c r="R2266">
        <v>9985.8686629846761</v>
      </c>
    </row>
    <row r="2267" spans="1:18" x14ac:dyDescent="0.25">
      <c r="A2267">
        <v>7</v>
      </c>
      <c r="B2267">
        <v>7102</v>
      </c>
      <c r="C2267" t="s">
        <v>786</v>
      </c>
      <c r="D2267" t="s">
        <v>1393</v>
      </c>
      <c r="E2267">
        <v>4</v>
      </c>
      <c r="F2267" t="s">
        <v>13858</v>
      </c>
      <c r="G2267">
        <v>2</v>
      </c>
      <c r="H2267" t="s">
        <v>13768</v>
      </c>
      <c r="I2267">
        <v>2</v>
      </c>
      <c r="J2267" t="s">
        <v>13806</v>
      </c>
      <c r="K2267" t="s">
        <v>13853</v>
      </c>
      <c r="L2267">
        <v>270107</v>
      </c>
      <c r="M2267" t="s">
        <v>13588</v>
      </c>
      <c r="N2267">
        <v>270107007</v>
      </c>
      <c r="O2267" t="s">
        <v>13618</v>
      </c>
      <c r="P2267">
        <v>43494.318181818184</v>
      </c>
      <c r="Q2267">
        <v>72175.568092181595</v>
      </c>
      <c r="R2267">
        <v>26591.157791006674</v>
      </c>
    </row>
    <row r="2268" spans="1:18" x14ac:dyDescent="0.25">
      <c r="A2268">
        <v>7</v>
      </c>
      <c r="B2268">
        <v>7102</v>
      </c>
      <c r="C2268" t="s">
        <v>786</v>
      </c>
      <c r="D2268" t="s">
        <v>1393</v>
      </c>
      <c r="E2268">
        <v>4</v>
      </c>
      <c r="F2268" t="s">
        <v>13858</v>
      </c>
      <c r="G2268">
        <v>2</v>
      </c>
      <c r="H2268" t="s">
        <v>13768</v>
      </c>
      <c r="I2268">
        <v>2</v>
      </c>
      <c r="J2268" t="s">
        <v>13806</v>
      </c>
      <c r="K2268" t="s">
        <v>13857</v>
      </c>
      <c r="L2268">
        <v>270107</v>
      </c>
      <c r="M2268" t="s">
        <v>13588</v>
      </c>
      <c r="N2268">
        <v>270107007</v>
      </c>
      <c r="O2268" t="s">
        <v>13618</v>
      </c>
      <c r="P2268">
        <v>5308.4415584415583</v>
      </c>
      <c r="Q2268">
        <v>11294.786775041797</v>
      </c>
      <c r="R2268">
        <v>12837.202442881444</v>
      </c>
    </row>
    <row r="2269" spans="1:18" x14ac:dyDescent="0.25">
      <c r="A2269">
        <v>7</v>
      </c>
      <c r="B2269">
        <v>7105</v>
      </c>
      <c r="C2269" t="s">
        <v>786</v>
      </c>
      <c r="D2269" t="s">
        <v>786</v>
      </c>
      <c r="E2269">
        <v>4</v>
      </c>
      <c r="F2269" t="s">
        <v>13858</v>
      </c>
      <c r="G2269">
        <v>1</v>
      </c>
      <c r="H2269" t="s">
        <v>8278</v>
      </c>
      <c r="I2269">
        <v>2</v>
      </c>
      <c r="J2269" t="s">
        <v>13806</v>
      </c>
      <c r="K2269" t="s">
        <v>13851</v>
      </c>
      <c r="L2269">
        <v>270107</v>
      </c>
      <c r="M2269" t="s">
        <v>13588</v>
      </c>
      <c r="N2269">
        <v>270107007</v>
      </c>
      <c r="O2269" t="s">
        <v>13618</v>
      </c>
      <c r="P2269">
        <v>0</v>
      </c>
      <c r="Q2269">
        <v>69960.326082871354</v>
      </c>
      <c r="R2269">
        <v>78479.173278852904</v>
      </c>
    </row>
    <row r="2270" spans="1:18" x14ac:dyDescent="0.25">
      <c r="A2270">
        <v>7</v>
      </c>
      <c r="B2270">
        <v>7105</v>
      </c>
      <c r="C2270" t="s">
        <v>786</v>
      </c>
      <c r="D2270" t="s">
        <v>786</v>
      </c>
      <c r="E2270">
        <v>4</v>
      </c>
      <c r="F2270" t="s">
        <v>13858</v>
      </c>
      <c r="G2270">
        <v>1</v>
      </c>
      <c r="H2270" t="s">
        <v>8278</v>
      </c>
      <c r="I2270">
        <v>2</v>
      </c>
      <c r="J2270" t="s">
        <v>13806</v>
      </c>
      <c r="K2270" t="s">
        <v>13852</v>
      </c>
      <c r="L2270">
        <v>270107</v>
      </c>
      <c r="M2270" t="s">
        <v>13588</v>
      </c>
      <c r="N2270">
        <v>270107007</v>
      </c>
      <c r="O2270" t="s">
        <v>13618</v>
      </c>
      <c r="P2270">
        <v>0</v>
      </c>
      <c r="Q2270">
        <v>8396.7049186722816</v>
      </c>
      <c r="R2270">
        <v>21827.291661518888</v>
      </c>
    </row>
    <row r="2271" spans="1:18" x14ac:dyDescent="0.25">
      <c r="A2271">
        <v>7</v>
      </c>
      <c r="B2271">
        <v>7105</v>
      </c>
      <c r="C2271" t="s">
        <v>786</v>
      </c>
      <c r="D2271" t="s">
        <v>786</v>
      </c>
      <c r="E2271">
        <v>4</v>
      </c>
      <c r="F2271" t="s">
        <v>13858</v>
      </c>
      <c r="G2271">
        <v>2</v>
      </c>
      <c r="H2271" t="s">
        <v>13768</v>
      </c>
      <c r="I2271">
        <v>2</v>
      </c>
      <c r="J2271" t="s">
        <v>13806</v>
      </c>
      <c r="K2271" t="s">
        <v>13853</v>
      </c>
      <c r="L2271">
        <v>270107</v>
      </c>
      <c r="M2271" t="s">
        <v>13588</v>
      </c>
      <c r="N2271">
        <v>270107007</v>
      </c>
      <c r="O2271" t="s">
        <v>13618</v>
      </c>
      <c r="P2271">
        <v>0</v>
      </c>
      <c r="Q2271">
        <v>64147.797756320244</v>
      </c>
      <c r="R2271">
        <v>61914.49072073742</v>
      </c>
    </row>
    <row r="2272" spans="1:18" x14ac:dyDescent="0.25">
      <c r="A2272">
        <v>7</v>
      </c>
      <c r="B2272">
        <v>7105</v>
      </c>
      <c r="C2272" t="s">
        <v>786</v>
      </c>
      <c r="D2272" t="s">
        <v>786</v>
      </c>
      <c r="E2272">
        <v>4</v>
      </c>
      <c r="F2272" t="s">
        <v>13858</v>
      </c>
      <c r="G2272">
        <v>2</v>
      </c>
      <c r="H2272" t="s">
        <v>13768</v>
      </c>
      <c r="I2272">
        <v>2</v>
      </c>
      <c r="J2272" t="s">
        <v>13806</v>
      </c>
      <c r="K2272" t="s">
        <v>13857</v>
      </c>
      <c r="L2272">
        <v>270107</v>
      </c>
      <c r="M2272" t="s">
        <v>13588</v>
      </c>
      <c r="N2272">
        <v>270107007</v>
      </c>
      <c r="O2272" t="s">
        <v>13618</v>
      </c>
      <c r="P2272">
        <v>0</v>
      </c>
      <c r="Q2272">
        <v>14209.23324522339</v>
      </c>
      <c r="R2272">
        <v>38391.974219634394</v>
      </c>
    </row>
    <row r="2273" spans="1:18" x14ac:dyDescent="0.25">
      <c r="A2273">
        <v>7</v>
      </c>
      <c r="B2273">
        <v>7109</v>
      </c>
      <c r="C2273" t="s">
        <v>786</v>
      </c>
      <c r="D2273" t="s">
        <v>1413</v>
      </c>
      <c r="E2273">
        <v>4</v>
      </c>
      <c r="F2273" t="s">
        <v>13858</v>
      </c>
      <c r="G2273">
        <v>1</v>
      </c>
      <c r="H2273" t="s">
        <v>8278</v>
      </c>
      <c r="I2273">
        <v>2</v>
      </c>
      <c r="J2273" t="s">
        <v>13806</v>
      </c>
      <c r="K2273" t="s">
        <v>13851</v>
      </c>
      <c r="L2273">
        <v>270107</v>
      </c>
      <c r="M2273" t="s">
        <v>13588</v>
      </c>
      <c r="N2273">
        <v>270107007</v>
      </c>
      <c r="O2273" t="s">
        <v>13618</v>
      </c>
      <c r="P2273">
        <v>20072.15480485405</v>
      </c>
      <c r="Q2273">
        <v>81602.448786352659</v>
      </c>
      <c r="R2273">
        <v>0</v>
      </c>
    </row>
    <row r="2274" spans="1:18" x14ac:dyDescent="0.25">
      <c r="A2274">
        <v>7</v>
      </c>
      <c r="B2274">
        <v>7109</v>
      </c>
      <c r="C2274" t="s">
        <v>786</v>
      </c>
      <c r="D2274" t="s">
        <v>1413</v>
      </c>
      <c r="E2274">
        <v>4</v>
      </c>
      <c r="F2274" t="s">
        <v>13858</v>
      </c>
      <c r="G2274">
        <v>1</v>
      </c>
      <c r="H2274" t="s">
        <v>8278</v>
      </c>
      <c r="I2274">
        <v>2</v>
      </c>
      <c r="J2274" t="s">
        <v>13806</v>
      </c>
      <c r="K2274" t="s">
        <v>13852</v>
      </c>
      <c r="L2274">
        <v>270107</v>
      </c>
      <c r="M2274" t="s">
        <v>13588</v>
      </c>
      <c r="N2274">
        <v>270107007</v>
      </c>
      <c r="O2274" t="s">
        <v>13618</v>
      </c>
      <c r="P2274">
        <v>1044.83905730216</v>
      </c>
      <c r="Q2274">
        <v>10097.076788830716</v>
      </c>
      <c r="R2274">
        <v>0</v>
      </c>
    </row>
    <row r="2275" spans="1:18" x14ac:dyDescent="0.25">
      <c r="A2275">
        <v>7</v>
      </c>
      <c r="B2275">
        <v>7109</v>
      </c>
      <c r="C2275" t="s">
        <v>786</v>
      </c>
      <c r="D2275" t="s">
        <v>1413</v>
      </c>
      <c r="E2275">
        <v>4</v>
      </c>
      <c r="F2275" t="s">
        <v>13858</v>
      </c>
      <c r="G2275">
        <v>2</v>
      </c>
      <c r="H2275" t="s">
        <v>13768</v>
      </c>
      <c r="I2275">
        <v>2</v>
      </c>
      <c r="J2275" t="s">
        <v>13806</v>
      </c>
      <c r="K2275" t="s">
        <v>13853</v>
      </c>
      <c r="L2275">
        <v>270107</v>
      </c>
      <c r="M2275" t="s">
        <v>13588</v>
      </c>
      <c r="N2275">
        <v>270107007</v>
      </c>
      <c r="O2275" t="s">
        <v>13618</v>
      </c>
      <c r="P2275">
        <v>18521.295038185821</v>
      </c>
      <c r="Q2275">
        <v>78340.84615967772</v>
      </c>
      <c r="R2275">
        <v>0</v>
      </c>
    </row>
    <row r="2276" spans="1:18" x14ac:dyDescent="0.25">
      <c r="A2276">
        <v>7</v>
      </c>
      <c r="B2276">
        <v>7109</v>
      </c>
      <c r="C2276" t="s">
        <v>786</v>
      </c>
      <c r="D2276" t="s">
        <v>1413</v>
      </c>
      <c r="E2276">
        <v>4</v>
      </c>
      <c r="F2276" t="s">
        <v>13858</v>
      </c>
      <c r="G2276">
        <v>2</v>
      </c>
      <c r="H2276" t="s">
        <v>13768</v>
      </c>
      <c r="I2276">
        <v>2</v>
      </c>
      <c r="J2276" t="s">
        <v>13806</v>
      </c>
      <c r="K2276" t="s">
        <v>13857</v>
      </c>
      <c r="L2276">
        <v>270107</v>
      </c>
      <c r="M2276" t="s">
        <v>13588</v>
      </c>
      <c r="N2276">
        <v>270107007</v>
      </c>
      <c r="O2276" t="s">
        <v>13618</v>
      </c>
      <c r="P2276">
        <v>2595.6988239703883</v>
      </c>
      <c r="Q2276">
        <v>13358.679415505665</v>
      </c>
      <c r="R2276">
        <v>0</v>
      </c>
    </row>
    <row r="2277" spans="1:18" x14ac:dyDescent="0.25">
      <c r="A2277">
        <v>7</v>
      </c>
      <c r="B2277">
        <v>7201</v>
      </c>
      <c r="C2277" t="s">
        <v>786</v>
      </c>
      <c r="D2277" t="s">
        <v>1419</v>
      </c>
      <c r="E2277">
        <v>4</v>
      </c>
      <c r="F2277" t="s">
        <v>13858</v>
      </c>
      <c r="G2277">
        <v>1</v>
      </c>
      <c r="H2277" t="s">
        <v>8278</v>
      </c>
      <c r="I2277">
        <v>2</v>
      </c>
      <c r="J2277" t="s">
        <v>13806</v>
      </c>
      <c r="K2277" t="s">
        <v>13851</v>
      </c>
      <c r="L2277">
        <v>270107</v>
      </c>
      <c r="M2277" t="s">
        <v>13588</v>
      </c>
      <c r="N2277">
        <v>270107007</v>
      </c>
      <c r="O2277" t="s">
        <v>13618</v>
      </c>
      <c r="P2277">
        <v>34467.678010113435</v>
      </c>
      <c r="Q2277">
        <v>10922.317838560453</v>
      </c>
      <c r="R2277">
        <v>36248.461076548199</v>
      </c>
    </row>
    <row r="2278" spans="1:18" x14ac:dyDescent="0.25">
      <c r="A2278">
        <v>7</v>
      </c>
      <c r="B2278">
        <v>7201</v>
      </c>
      <c r="C2278" t="s">
        <v>786</v>
      </c>
      <c r="D2278" t="s">
        <v>1419</v>
      </c>
      <c r="E2278">
        <v>4</v>
      </c>
      <c r="F2278" t="s">
        <v>13858</v>
      </c>
      <c r="G2278">
        <v>1</v>
      </c>
      <c r="H2278" t="s">
        <v>8278</v>
      </c>
      <c r="I2278">
        <v>2</v>
      </c>
      <c r="J2278" t="s">
        <v>13806</v>
      </c>
      <c r="K2278" t="s">
        <v>13852</v>
      </c>
      <c r="L2278">
        <v>270107</v>
      </c>
      <c r="M2278" t="s">
        <v>13588</v>
      </c>
      <c r="N2278">
        <v>270107007</v>
      </c>
      <c r="O2278" t="s">
        <v>13618</v>
      </c>
      <c r="P2278">
        <v>12673.682292378478</v>
      </c>
      <c r="Q2278">
        <v>0</v>
      </c>
      <c r="R2278">
        <v>33229.587548649419</v>
      </c>
    </row>
    <row r="2279" spans="1:18" x14ac:dyDescent="0.25">
      <c r="A2279">
        <v>7</v>
      </c>
      <c r="B2279">
        <v>7201</v>
      </c>
      <c r="C2279" t="s">
        <v>786</v>
      </c>
      <c r="D2279" t="s">
        <v>1419</v>
      </c>
      <c r="E2279">
        <v>4</v>
      </c>
      <c r="F2279" t="s">
        <v>13858</v>
      </c>
      <c r="G2279">
        <v>2</v>
      </c>
      <c r="H2279" t="s">
        <v>13768</v>
      </c>
      <c r="I2279">
        <v>2</v>
      </c>
      <c r="J2279" t="s">
        <v>13806</v>
      </c>
      <c r="K2279" t="s">
        <v>13853</v>
      </c>
      <c r="L2279">
        <v>270107</v>
      </c>
      <c r="M2279" t="s">
        <v>13588</v>
      </c>
      <c r="N2279">
        <v>270107007</v>
      </c>
      <c r="O2279" t="s">
        <v>13618</v>
      </c>
      <c r="P2279">
        <v>28682.064598423764</v>
      </c>
      <c r="Q2279">
        <v>10922.317838560453</v>
      </c>
      <c r="R2279">
        <v>27921.657361768277</v>
      </c>
    </row>
    <row r="2280" spans="1:18" x14ac:dyDescent="0.25">
      <c r="A2280">
        <v>7</v>
      </c>
      <c r="B2280">
        <v>7201</v>
      </c>
      <c r="C2280" t="s">
        <v>786</v>
      </c>
      <c r="D2280" t="s">
        <v>1419</v>
      </c>
      <c r="E2280">
        <v>4</v>
      </c>
      <c r="F2280" t="s">
        <v>13858</v>
      </c>
      <c r="G2280">
        <v>2</v>
      </c>
      <c r="H2280" t="s">
        <v>13768</v>
      </c>
      <c r="I2280">
        <v>2</v>
      </c>
      <c r="J2280" t="s">
        <v>13806</v>
      </c>
      <c r="K2280" t="s">
        <v>13857</v>
      </c>
      <c r="L2280">
        <v>270107</v>
      </c>
      <c r="M2280" t="s">
        <v>13588</v>
      </c>
      <c r="N2280">
        <v>270107007</v>
      </c>
      <c r="O2280" t="s">
        <v>13618</v>
      </c>
      <c r="P2280">
        <v>18459.29570406815</v>
      </c>
      <c r="Q2280">
        <v>0</v>
      </c>
      <c r="R2280">
        <v>41556.39126342933</v>
      </c>
    </row>
    <row r="2281" spans="1:18" x14ac:dyDescent="0.25">
      <c r="A2281">
        <v>7</v>
      </c>
      <c r="B2281">
        <v>7301</v>
      </c>
      <c r="C2281" t="s">
        <v>786</v>
      </c>
      <c r="D2281" t="s">
        <v>1428</v>
      </c>
      <c r="E2281">
        <v>4</v>
      </c>
      <c r="F2281" t="s">
        <v>13858</v>
      </c>
      <c r="G2281">
        <v>1</v>
      </c>
      <c r="H2281" t="s">
        <v>8278</v>
      </c>
      <c r="I2281">
        <v>2</v>
      </c>
      <c r="J2281" t="s">
        <v>13806</v>
      </c>
      <c r="K2281" t="s">
        <v>13851</v>
      </c>
      <c r="L2281">
        <v>270107</v>
      </c>
      <c r="M2281" t="s">
        <v>13588</v>
      </c>
      <c r="N2281">
        <v>270107007</v>
      </c>
      <c r="O2281" t="s">
        <v>13618</v>
      </c>
      <c r="P2281">
        <v>39427.953208465755</v>
      </c>
      <c r="Q2281">
        <v>30960.327108195786</v>
      </c>
      <c r="R2281">
        <v>47356.364780597003</v>
      </c>
    </row>
    <row r="2282" spans="1:18" x14ac:dyDescent="0.25">
      <c r="A2282">
        <v>7</v>
      </c>
      <c r="B2282">
        <v>7301</v>
      </c>
      <c r="C2282" t="s">
        <v>786</v>
      </c>
      <c r="D2282" t="s">
        <v>1428</v>
      </c>
      <c r="E2282">
        <v>4</v>
      </c>
      <c r="F2282" t="s">
        <v>13858</v>
      </c>
      <c r="G2282">
        <v>1</v>
      </c>
      <c r="H2282" t="s">
        <v>8278</v>
      </c>
      <c r="I2282">
        <v>2</v>
      </c>
      <c r="J2282" t="s">
        <v>13806</v>
      </c>
      <c r="K2282" t="s">
        <v>13852</v>
      </c>
      <c r="L2282">
        <v>270107</v>
      </c>
      <c r="M2282" t="s">
        <v>13588</v>
      </c>
      <c r="N2282">
        <v>270107007</v>
      </c>
      <c r="O2282" t="s">
        <v>13618</v>
      </c>
      <c r="P2282">
        <v>7865.3052944756237</v>
      </c>
      <c r="Q2282">
        <v>9406.9561444384544</v>
      </c>
      <c r="R2282">
        <v>18237.648148208522</v>
      </c>
    </row>
    <row r="2283" spans="1:18" x14ac:dyDescent="0.25">
      <c r="A2283">
        <v>7</v>
      </c>
      <c r="B2283">
        <v>7301</v>
      </c>
      <c r="C2283" t="s">
        <v>786</v>
      </c>
      <c r="D2283" t="s">
        <v>1428</v>
      </c>
      <c r="E2283">
        <v>4</v>
      </c>
      <c r="F2283" t="s">
        <v>13858</v>
      </c>
      <c r="G2283">
        <v>2</v>
      </c>
      <c r="H2283" t="s">
        <v>13768</v>
      </c>
      <c r="I2283">
        <v>2</v>
      </c>
      <c r="J2283" t="s">
        <v>13806</v>
      </c>
      <c r="K2283" t="s">
        <v>13853</v>
      </c>
      <c r="L2283">
        <v>270107</v>
      </c>
      <c r="M2283" t="s">
        <v>13588</v>
      </c>
      <c r="N2283">
        <v>270107007</v>
      </c>
      <c r="O2283" t="s">
        <v>13618</v>
      </c>
      <c r="P2283">
        <v>33162.485631212388</v>
      </c>
      <c r="Q2283">
        <v>29114.293030271107</v>
      </c>
      <c r="R2283">
        <v>20952.039130411162</v>
      </c>
    </row>
    <row r="2284" spans="1:18" x14ac:dyDescent="0.25">
      <c r="A2284">
        <v>7</v>
      </c>
      <c r="B2284">
        <v>7301</v>
      </c>
      <c r="C2284" t="s">
        <v>786</v>
      </c>
      <c r="D2284" t="s">
        <v>1428</v>
      </c>
      <c r="E2284">
        <v>4</v>
      </c>
      <c r="F2284" t="s">
        <v>13858</v>
      </c>
      <c r="G2284">
        <v>2</v>
      </c>
      <c r="H2284" t="s">
        <v>13768</v>
      </c>
      <c r="I2284">
        <v>2</v>
      </c>
      <c r="J2284" t="s">
        <v>13806</v>
      </c>
      <c r="K2284" t="s">
        <v>13857</v>
      </c>
      <c r="L2284">
        <v>270107</v>
      </c>
      <c r="M2284" t="s">
        <v>13588</v>
      </c>
      <c r="N2284">
        <v>270107007</v>
      </c>
      <c r="O2284" t="s">
        <v>13618</v>
      </c>
      <c r="P2284">
        <v>14130.772871728988</v>
      </c>
      <c r="Q2284">
        <v>11252.990222363143</v>
      </c>
      <c r="R2284">
        <v>44641.973798394341</v>
      </c>
    </row>
    <row r="2285" spans="1:18" x14ac:dyDescent="0.25">
      <c r="A2285">
        <v>7</v>
      </c>
      <c r="B2285">
        <v>7304</v>
      </c>
      <c r="C2285" t="s">
        <v>786</v>
      </c>
      <c r="D2285" t="s">
        <v>1437</v>
      </c>
      <c r="E2285">
        <v>4</v>
      </c>
      <c r="F2285" t="s">
        <v>13858</v>
      </c>
      <c r="G2285">
        <v>1</v>
      </c>
      <c r="H2285" t="s">
        <v>8278</v>
      </c>
      <c r="I2285">
        <v>2</v>
      </c>
      <c r="J2285" t="s">
        <v>13806</v>
      </c>
      <c r="K2285" t="s">
        <v>13851</v>
      </c>
      <c r="L2285">
        <v>270107</v>
      </c>
      <c r="M2285" t="s">
        <v>13588</v>
      </c>
      <c r="N2285">
        <v>270107007</v>
      </c>
      <c r="O2285" t="s">
        <v>13618</v>
      </c>
      <c r="P2285">
        <v>35639.357323064665</v>
      </c>
      <c r="Q2285">
        <v>46464.913633388926</v>
      </c>
      <c r="R2285">
        <v>89709.722202072749</v>
      </c>
    </row>
    <row r="2286" spans="1:18" x14ac:dyDescent="0.25">
      <c r="A2286">
        <v>7</v>
      </c>
      <c r="B2286">
        <v>7304</v>
      </c>
      <c r="C2286" t="s">
        <v>786</v>
      </c>
      <c r="D2286" t="s">
        <v>1437</v>
      </c>
      <c r="E2286">
        <v>4</v>
      </c>
      <c r="F2286" t="s">
        <v>13858</v>
      </c>
      <c r="G2286">
        <v>1</v>
      </c>
      <c r="H2286" t="s">
        <v>8278</v>
      </c>
      <c r="I2286">
        <v>2</v>
      </c>
      <c r="J2286" t="s">
        <v>13806</v>
      </c>
      <c r="K2286" t="s">
        <v>13852</v>
      </c>
      <c r="L2286">
        <v>270107</v>
      </c>
      <c r="M2286" t="s">
        <v>13588</v>
      </c>
      <c r="N2286">
        <v>270107007</v>
      </c>
      <c r="O2286" t="s">
        <v>13618</v>
      </c>
      <c r="P2286">
        <v>7480.1929801265878</v>
      </c>
      <c r="Q2286">
        <v>26083.524047159859</v>
      </c>
      <c r="R2286">
        <v>32601.451725935276</v>
      </c>
    </row>
    <row r="2287" spans="1:18" x14ac:dyDescent="0.25">
      <c r="A2287">
        <v>7</v>
      </c>
      <c r="B2287">
        <v>7304</v>
      </c>
      <c r="C2287" t="s">
        <v>786</v>
      </c>
      <c r="D2287" t="s">
        <v>1437</v>
      </c>
      <c r="E2287">
        <v>4</v>
      </c>
      <c r="F2287" t="s">
        <v>13858</v>
      </c>
      <c r="G2287">
        <v>2</v>
      </c>
      <c r="H2287" t="s">
        <v>13768</v>
      </c>
      <c r="I2287">
        <v>2</v>
      </c>
      <c r="J2287" t="s">
        <v>13806</v>
      </c>
      <c r="K2287" t="s">
        <v>13853</v>
      </c>
      <c r="L2287">
        <v>270107</v>
      </c>
      <c r="M2287" t="s">
        <v>13588</v>
      </c>
      <c r="N2287">
        <v>270107007</v>
      </c>
      <c r="O2287" t="s">
        <v>13618</v>
      </c>
      <c r="P2287">
        <v>29898.641172044438</v>
      </c>
      <c r="Q2287">
        <v>46464.913633388926</v>
      </c>
      <c r="R2287">
        <v>70539.122657462023</v>
      </c>
    </row>
    <row r="2288" spans="1:18" x14ac:dyDescent="0.25">
      <c r="A2288">
        <v>7</v>
      </c>
      <c r="B2288">
        <v>7304</v>
      </c>
      <c r="C2288" t="s">
        <v>786</v>
      </c>
      <c r="D2288" t="s">
        <v>1437</v>
      </c>
      <c r="E2288">
        <v>4</v>
      </c>
      <c r="F2288" t="s">
        <v>13858</v>
      </c>
      <c r="G2288">
        <v>2</v>
      </c>
      <c r="H2288" t="s">
        <v>13768</v>
      </c>
      <c r="I2288">
        <v>2</v>
      </c>
      <c r="J2288" t="s">
        <v>13806</v>
      </c>
      <c r="K2288" t="s">
        <v>13857</v>
      </c>
      <c r="L2288">
        <v>270107</v>
      </c>
      <c r="M2288" t="s">
        <v>13588</v>
      </c>
      <c r="N2288">
        <v>270107007</v>
      </c>
      <c r="O2288" t="s">
        <v>13618</v>
      </c>
      <c r="P2288">
        <v>13220.909131146815</v>
      </c>
      <c r="Q2288">
        <v>26083.524047159859</v>
      </c>
      <c r="R2288">
        <v>51772.051270546006</v>
      </c>
    </row>
    <row r="2289" spans="1:18" x14ac:dyDescent="0.25">
      <c r="A2289">
        <v>7</v>
      </c>
      <c r="B2289">
        <v>7306</v>
      </c>
      <c r="C2289" t="s">
        <v>786</v>
      </c>
      <c r="D2289" t="s">
        <v>1443</v>
      </c>
      <c r="E2289">
        <v>4</v>
      </c>
      <c r="F2289" t="s">
        <v>13858</v>
      </c>
      <c r="G2289">
        <v>1</v>
      </c>
      <c r="H2289" t="s">
        <v>8278</v>
      </c>
      <c r="I2289">
        <v>2</v>
      </c>
      <c r="J2289" t="s">
        <v>13806</v>
      </c>
      <c r="K2289" t="s">
        <v>13851</v>
      </c>
      <c r="L2289">
        <v>270107</v>
      </c>
      <c r="M2289" t="s">
        <v>13588</v>
      </c>
      <c r="N2289">
        <v>270107007</v>
      </c>
      <c r="O2289" t="s">
        <v>13618</v>
      </c>
      <c r="P2289">
        <v>0</v>
      </c>
      <c r="Q2289">
        <v>53190.331396788912</v>
      </c>
      <c r="R2289">
        <v>0</v>
      </c>
    </row>
    <row r="2290" spans="1:18" x14ac:dyDescent="0.25">
      <c r="A2290">
        <v>7</v>
      </c>
      <c r="B2290">
        <v>7306</v>
      </c>
      <c r="C2290" t="s">
        <v>786</v>
      </c>
      <c r="D2290" t="s">
        <v>1443</v>
      </c>
      <c r="E2290">
        <v>4</v>
      </c>
      <c r="F2290" t="s">
        <v>13858</v>
      </c>
      <c r="G2290">
        <v>1</v>
      </c>
      <c r="H2290" t="s">
        <v>8278</v>
      </c>
      <c r="I2290">
        <v>2</v>
      </c>
      <c r="J2290" t="s">
        <v>13806</v>
      </c>
      <c r="K2290" t="s">
        <v>13852</v>
      </c>
      <c r="L2290">
        <v>270107</v>
      </c>
      <c r="M2290" t="s">
        <v>13588</v>
      </c>
      <c r="N2290">
        <v>270107007</v>
      </c>
      <c r="O2290" t="s">
        <v>13618</v>
      </c>
      <c r="P2290">
        <v>0</v>
      </c>
      <c r="Q2290">
        <v>13003.213404258993</v>
      </c>
      <c r="R2290">
        <v>0</v>
      </c>
    </row>
    <row r="2291" spans="1:18" x14ac:dyDescent="0.25">
      <c r="A2291">
        <v>7</v>
      </c>
      <c r="B2291">
        <v>7306</v>
      </c>
      <c r="C2291" t="s">
        <v>786</v>
      </c>
      <c r="D2291" t="s">
        <v>1443</v>
      </c>
      <c r="E2291">
        <v>4</v>
      </c>
      <c r="F2291" t="s">
        <v>13858</v>
      </c>
      <c r="G2291">
        <v>2</v>
      </c>
      <c r="H2291" t="s">
        <v>13768</v>
      </c>
      <c r="I2291">
        <v>2</v>
      </c>
      <c r="J2291" t="s">
        <v>13806</v>
      </c>
      <c r="K2291" t="s">
        <v>13853</v>
      </c>
      <c r="L2291">
        <v>270107</v>
      </c>
      <c r="M2291" t="s">
        <v>13588</v>
      </c>
      <c r="N2291">
        <v>270107007</v>
      </c>
      <c r="O2291" t="s">
        <v>13618</v>
      </c>
      <c r="P2291">
        <v>0</v>
      </c>
      <c r="Q2291">
        <v>48421.827798120961</v>
      </c>
      <c r="R2291">
        <v>0</v>
      </c>
    </row>
    <row r="2292" spans="1:18" x14ac:dyDescent="0.25">
      <c r="A2292">
        <v>7</v>
      </c>
      <c r="B2292">
        <v>7306</v>
      </c>
      <c r="C2292" t="s">
        <v>786</v>
      </c>
      <c r="D2292" t="s">
        <v>1443</v>
      </c>
      <c r="E2292">
        <v>4</v>
      </c>
      <c r="F2292" t="s">
        <v>13858</v>
      </c>
      <c r="G2292">
        <v>2</v>
      </c>
      <c r="H2292" t="s">
        <v>13768</v>
      </c>
      <c r="I2292">
        <v>2</v>
      </c>
      <c r="J2292" t="s">
        <v>13806</v>
      </c>
      <c r="K2292" t="s">
        <v>13857</v>
      </c>
      <c r="L2292">
        <v>270107</v>
      </c>
      <c r="M2292" t="s">
        <v>13588</v>
      </c>
      <c r="N2292">
        <v>270107007</v>
      </c>
      <c r="O2292" t="s">
        <v>13618</v>
      </c>
      <c r="P2292">
        <v>0</v>
      </c>
      <c r="Q2292">
        <v>17771.717002926947</v>
      </c>
      <c r="R2292">
        <v>0</v>
      </c>
    </row>
    <row r="2293" spans="1:18" x14ac:dyDescent="0.25">
      <c r="A2293">
        <v>7</v>
      </c>
      <c r="B2293">
        <v>7308</v>
      </c>
      <c r="C2293" t="s">
        <v>786</v>
      </c>
      <c r="D2293" t="s">
        <v>1449</v>
      </c>
      <c r="E2293">
        <v>4</v>
      </c>
      <c r="F2293" t="s">
        <v>13858</v>
      </c>
      <c r="G2293">
        <v>1</v>
      </c>
      <c r="H2293" t="s">
        <v>8278</v>
      </c>
      <c r="I2293">
        <v>2</v>
      </c>
      <c r="J2293" t="s">
        <v>13806</v>
      </c>
      <c r="K2293" t="s">
        <v>13851</v>
      </c>
      <c r="L2293">
        <v>270107</v>
      </c>
      <c r="M2293" t="s">
        <v>13588</v>
      </c>
      <c r="N2293">
        <v>270107007</v>
      </c>
      <c r="O2293" t="s">
        <v>13618</v>
      </c>
      <c r="P2293">
        <v>0</v>
      </c>
      <c r="Q2293">
        <v>16633.366374020585</v>
      </c>
      <c r="R2293">
        <v>0</v>
      </c>
    </row>
    <row r="2294" spans="1:18" x14ac:dyDescent="0.25">
      <c r="A2294">
        <v>7</v>
      </c>
      <c r="B2294">
        <v>7308</v>
      </c>
      <c r="C2294" t="s">
        <v>786</v>
      </c>
      <c r="D2294" t="s">
        <v>1449</v>
      </c>
      <c r="E2294">
        <v>4</v>
      </c>
      <c r="F2294" t="s">
        <v>13858</v>
      </c>
      <c r="G2294">
        <v>2</v>
      </c>
      <c r="H2294" t="s">
        <v>13768</v>
      </c>
      <c r="I2294">
        <v>2</v>
      </c>
      <c r="J2294" t="s">
        <v>13806</v>
      </c>
      <c r="K2294" t="s">
        <v>13853</v>
      </c>
      <c r="L2294">
        <v>270107</v>
      </c>
      <c r="M2294" t="s">
        <v>13588</v>
      </c>
      <c r="N2294">
        <v>270107007</v>
      </c>
      <c r="O2294" t="s">
        <v>13618</v>
      </c>
      <c r="P2294">
        <v>0</v>
      </c>
      <c r="Q2294">
        <v>16633.366374020585</v>
      </c>
      <c r="R2294">
        <v>0</v>
      </c>
    </row>
    <row r="2295" spans="1:18" x14ac:dyDescent="0.25">
      <c r="A2295">
        <v>7</v>
      </c>
      <c r="B2295">
        <v>7309</v>
      </c>
      <c r="C2295" t="s">
        <v>786</v>
      </c>
      <c r="D2295" t="s">
        <v>1452</v>
      </c>
      <c r="E2295">
        <v>4</v>
      </c>
      <c r="F2295" t="s">
        <v>13858</v>
      </c>
      <c r="G2295">
        <v>1</v>
      </c>
      <c r="H2295" t="s">
        <v>8278</v>
      </c>
      <c r="I2295">
        <v>2</v>
      </c>
      <c r="J2295" t="s">
        <v>13806</v>
      </c>
      <c r="K2295" t="s">
        <v>13851</v>
      </c>
      <c r="L2295">
        <v>270107</v>
      </c>
      <c r="M2295" t="s">
        <v>13588</v>
      </c>
      <c r="N2295">
        <v>270107007</v>
      </c>
      <c r="O2295" t="s">
        <v>13618</v>
      </c>
      <c r="P2295">
        <v>0</v>
      </c>
      <c r="Q2295">
        <v>205043.1267779574</v>
      </c>
      <c r="R2295">
        <v>0</v>
      </c>
    </row>
    <row r="2296" spans="1:18" x14ac:dyDescent="0.25">
      <c r="A2296">
        <v>7</v>
      </c>
      <c r="B2296">
        <v>7309</v>
      </c>
      <c r="C2296" t="s">
        <v>786</v>
      </c>
      <c r="D2296" t="s">
        <v>1452</v>
      </c>
      <c r="E2296">
        <v>4</v>
      </c>
      <c r="F2296" t="s">
        <v>13858</v>
      </c>
      <c r="G2296">
        <v>1</v>
      </c>
      <c r="H2296" t="s">
        <v>8278</v>
      </c>
      <c r="I2296">
        <v>2</v>
      </c>
      <c r="J2296" t="s">
        <v>13806</v>
      </c>
      <c r="K2296" t="s">
        <v>13852</v>
      </c>
      <c r="L2296">
        <v>270107</v>
      </c>
      <c r="M2296" t="s">
        <v>13588</v>
      </c>
      <c r="N2296">
        <v>270107007</v>
      </c>
      <c r="O2296" t="s">
        <v>13618</v>
      </c>
      <c r="P2296">
        <v>0</v>
      </c>
      <c r="Q2296">
        <v>40790.82331008149</v>
      </c>
      <c r="R2296">
        <v>0</v>
      </c>
    </row>
    <row r="2297" spans="1:18" x14ac:dyDescent="0.25">
      <c r="A2297">
        <v>7</v>
      </c>
      <c r="B2297">
        <v>7309</v>
      </c>
      <c r="C2297" t="s">
        <v>786</v>
      </c>
      <c r="D2297" t="s">
        <v>1452</v>
      </c>
      <c r="E2297">
        <v>4</v>
      </c>
      <c r="F2297" t="s">
        <v>13858</v>
      </c>
      <c r="G2297">
        <v>2</v>
      </c>
      <c r="H2297" t="s">
        <v>13768</v>
      </c>
      <c r="I2297">
        <v>2</v>
      </c>
      <c r="J2297" t="s">
        <v>13806</v>
      </c>
      <c r="K2297" t="s">
        <v>13853</v>
      </c>
      <c r="L2297">
        <v>270107</v>
      </c>
      <c r="M2297" t="s">
        <v>13588</v>
      </c>
      <c r="N2297">
        <v>270107007</v>
      </c>
      <c r="O2297" t="s">
        <v>13618</v>
      </c>
      <c r="P2297">
        <v>0</v>
      </c>
      <c r="Q2297">
        <v>205043.1267779574</v>
      </c>
      <c r="R2297">
        <v>0</v>
      </c>
    </row>
    <row r="2298" spans="1:18" x14ac:dyDescent="0.25">
      <c r="A2298">
        <v>7</v>
      </c>
      <c r="B2298">
        <v>7309</v>
      </c>
      <c r="C2298" t="s">
        <v>786</v>
      </c>
      <c r="D2298" t="s">
        <v>1452</v>
      </c>
      <c r="E2298">
        <v>4</v>
      </c>
      <c r="F2298" t="s">
        <v>13858</v>
      </c>
      <c r="G2298">
        <v>2</v>
      </c>
      <c r="H2298" t="s">
        <v>13768</v>
      </c>
      <c r="I2298">
        <v>2</v>
      </c>
      <c r="J2298" t="s">
        <v>13806</v>
      </c>
      <c r="K2298" t="s">
        <v>13857</v>
      </c>
      <c r="L2298">
        <v>270107</v>
      </c>
      <c r="M2298" t="s">
        <v>13588</v>
      </c>
      <c r="N2298">
        <v>270107007</v>
      </c>
      <c r="O2298" t="s">
        <v>13618</v>
      </c>
      <c r="P2298">
        <v>0</v>
      </c>
      <c r="Q2298">
        <v>40790.82331008149</v>
      </c>
      <c r="R2298">
        <v>0</v>
      </c>
    </row>
    <row r="2299" spans="1:18" x14ac:dyDescent="0.25">
      <c r="A2299">
        <v>7</v>
      </c>
      <c r="B2299">
        <v>7401</v>
      </c>
      <c r="C2299" t="s">
        <v>786</v>
      </c>
      <c r="D2299" t="s">
        <v>1455</v>
      </c>
      <c r="E2299">
        <v>4</v>
      </c>
      <c r="F2299" t="s">
        <v>13858</v>
      </c>
      <c r="G2299">
        <v>1</v>
      </c>
      <c r="H2299" t="s">
        <v>8278</v>
      </c>
      <c r="I2299">
        <v>2</v>
      </c>
      <c r="J2299" t="s">
        <v>13806</v>
      </c>
      <c r="K2299" t="s">
        <v>13851</v>
      </c>
      <c r="L2299">
        <v>270107</v>
      </c>
      <c r="M2299" t="s">
        <v>13588</v>
      </c>
      <c r="N2299">
        <v>270107007</v>
      </c>
      <c r="O2299" t="s">
        <v>13618</v>
      </c>
      <c r="P2299">
        <v>40629.39263610616</v>
      </c>
      <c r="Q2299">
        <v>31848.850398207451</v>
      </c>
      <c r="R2299">
        <v>45053.684488870866</v>
      </c>
    </row>
    <row r="2300" spans="1:18" x14ac:dyDescent="0.25">
      <c r="A2300">
        <v>7</v>
      </c>
      <c r="B2300">
        <v>7401</v>
      </c>
      <c r="C2300" t="s">
        <v>786</v>
      </c>
      <c r="D2300" t="s">
        <v>1455</v>
      </c>
      <c r="E2300">
        <v>4</v>
      </c>
      <c r="F2300" t="s">
        <v>13858</v>
      </c>
      <c r="G2300">
        <v>1</v>
      </c>
      <c r="H2300" t="s">
        <v>8278</v>
      </c>
      <c r="I2300">
        <v>2</v>
      </c>
      <c r="J2300" t="s">
        <v>13806</v>
      </c>
      <c r="K2300" t="s">
        <v>13852</v>
      </c>
      <c r="L2300">
        <v>270107</v>
      </c>
      <c r="M2300" t="s">
        <v>13588</v>
      </c>
      <c r="N2300">
        <v>270107007</v>
      </c>
      <c r="O2300" t="s">
        <v>13618</v>
      </c>
      <c r="P2300">
        <v>9082.1357390118537</v>
      </c>
      <c r="Q2300">
        <v>5358.1019142012046</v>
      </c>
      <c r="R2300">
        <v>17863.232625123641</v>
      </c>
    </row>
    <row r="2301" spans="1:18" x14ac:dyDescent="0.25">
      <c r="A2301">
        <v>7</v>
      </c>
      <c r="B2301">
        <v>7401</v>
      </c>
      <c r="C2301" t="s">
        <v>786</v>
      </c>
      <c r="D2301" t="s">
        <v>1455</v>
      </c>
      <c r="E2301">
        <v>4</v>
      </c>
      <c r="F2301" t="s">
        <v>13858</v>
      </c>
      <c r="G2301">
        <v>2</v>
      </c>
      <c r="H2301" t="s">
        <v>13768</v>
      </c>
      <c r="I2301">
        <v>2</v>
      </c>
      <c r="J2301" t="s">
        <v>13806</v>
      </c>
      <c r="K2301" t="s">
        <v>13853</v>
      </c>
      <c r="L2301">
        <v>270107</v>
      </c>
      <c r="M2301" t="s">
        <v>13588</v>
      </c>
      <c r="N2301">
        <v>270107007</v>
      </c>
      <c r="O2301" t="s">
        <v>13618</v>
      </c>
      <c r="P2301">
        <v>35076.051610196162</v>
      </c>
      <c r="Q2301">
        <v>30802.352460762711</v>
      </c>
      <c r="R2301">
        <v>45053.684488870866</v>
      </c>
    </row>
    <row r="2302" spans="1:18" x14ac:dyDescent="0.25">
      <c r="A2302">
        <v>7</v>
      </c>
      <c r="B2302">
        <v>7401</v>
      </c>
      <c r="C2302" t="s">
        <v>786</v>
      </c>
      <c r="D2302" t="s">
        <v>1455</v>
      </c>
      <c r="E2302">
        <v>4</v>
      </c>
      <c r="F2302" t="s">
        <v>13858</v>
      </c>
      <c r="G2302">
        <v>2</v>
      </c>
      <c r="H2302" t="s">
        <v>13768</v>
      </c>
      <c r="I2302">
        <v>2</v>
      </c>
      <c r="J2302" t="s">
        <v>13806</v>
      </c>
      <c r="K2302" t="s">
        <v>13857</v>
      </c>
      <c r="L2302">
        <v>270107</v>
      </c>
      <c r="M2302" t="s">
        <v>13588</v>
      </c>
      <c r="N2302">
        <v>270107007</v>
      </c>
      <c r="O2302" t="s">
        <v>13618</v>
      </c>
      <c r="P2302">
        <v>14635.47676492185</v>
      </c>
      <c r="Q2302">
        <v>6404.5998516459485</v>
      </c>
      <c r="R2302">
        <v>17863.232625123641</v>
      </c>
    </row>
    <row r="2303" spans="1:18" x14ac:dyDescent="0.25">
      <c r="A2303">
        <v>7</v>
      </c>
      <c r="B2303">
        <v>7402</v>
      </c>
      <c r="C2303" t="s">
        <v>786</v>
      </c>
      <c r="D2303" t="s">
        <v>1458</v>
      </c>
      <c r="E2303">
        <v>4</v>
      </c>
      <c r="F2303" t="s">
        <v>13858</v>
      </c>
      <c r="G2303">
        <v>1</v>
      </c>
      <c r="H2303" t="s">
        <v>8278</v>
      </c>
      <c r="I2303">
        <v>2</v>
      </c>
      <c r="J2303" t="s">
        <v>13806</v>
      </c>
      <c r="K2303" t="s">
        <v>13851</v>
      </c>
      <c r="L2303">
        <v>270107</v>
      </c>
      <c r="M2303" t="s">
        <v>13588</v>
      </c>
      <c r="N2303">
        <v>270107007</v>
      </c>
      <c r="O2303" t="s">
        <v>13618</v>
      </c>
      <c r="P2303">
        <v>0</v>
      </c>
      <c r="Q2303">
        <v>81539.688596768217</v>
      </c>
      <c r="R2303">
        <v>0</v>
      </c>
    </row>
    <row r="2304" spans="1:18" x14ac:dyDescent="0.25">
      <c r="A2304">
        <v>7</v>
      </c>
      <c r="B2304">
        <v>7402</v>
      </c>
      <c r="C2304" t="s">
        <v>786</v>
      </c>
      <c r="D2304" t="s">
        <v>1458</v>
      </c>
      <c r="E2304">
        <v>4</v>
      </c>
      <c r="F2304" t="s">
        <v>13858</v>
      </c>
      <c r="G2304">
        <v>1</v>
      </c>
      <c r="H2304" t="s">
        <v>8278</v>
      </c>
      <c r="I2304">
        <v>2</v>
      </c>
      <c r="J2304" t="s">
        <v>13806</v>
      </c>
      <c r="K2304" t="s">
        <v>13852</v>
      </c>
      <c r="L2304">
        <v>270107</v>
      </c>
      <c r="M2304" t="s">
        <v>13588</v>
      </c>
      <c r="N2304">
        <v>270107007</v>
      </c>
      <c r="O2304" t="s">
        <v>13618</v>
      </c>
      <c r="P2304">
        <v>0</v>
      </c>
      <c r="Q2304">
        <v>26137.382791588509</v>
      </c>
      <c r="R2304">
        <v>0</v>
      </c>
    </row>
    <row r="2305" spans="1:18" x14ac:dyDescent="0.25">
      <c r="A2305">
        <v>7</v>
      </c>
      <c r="B2305">
        <v>7402</v>
      </c>
      <c r="C2305" t="s">
        <v>786</v>
      </c>
      <c r="D2305" t="s">
        <v>1458</v>
      </c>
      <c r="E2305">
        <v>4</v>
      </c>
      <c r="F2305" t="s">
        <v>13858</v>
      </c>
      <c r="G2305">
        <v>2</v>
      </c>
      <c r="H2305" t="s">
        <v>13768</v>
      </c>
      <c r="I2305">
        <v>2</v>
      </c>
      <c r="J2305" t="s">
        <v>13806</v>
      </c>
      <c r="K2305" t="s">
        <v>13853</v>
      </c>
      <c r="L2305">
        <v>270107</v>
      </c>
      <c r="M2305" t="s">
        <v>13588</v>
      </c>
      <c r="N2305">
        <v>270107007</v>
      </c>
      <c r="O2305" t="s">
        <v>13618</v>
      </c>
      <c r="P2305">
        <v>0</v>
      </c>
      <c r="Q2305">
        <v>74849.054210675546</v>
      </c>
      <c r="R2305">
        <v>0</v>
      </c>
    </row>
    <row r="2306" spans="1:18" x14ac:dyDescent="0.25">
      <c r="A2306">
        <v>7</v>
      </c>
      <c r="B2306">
        <v>7402</v>
      </c>
      <c r="C2306" t="s">
        <v>786</v>
      </c>
      <c r="D2306" t="s">
        <v>1458</v>
      </c>
      <c r="E2306">
        <v>4</v>
      </c>
      <c r="F2306" t="s">
        <v>13858</v>
      </c>
      <c r="G2306">
        <v>2</v>
      </c>
      <c r="H2306" t="s">
        <v>13768</v>
      </c>
      <c r="I2306">
        <v>2</v>
      </c>
      <c r="J2306" t="s">
        <v>13806</v>
      </c>
      <c r="K2306" t="s">
        <v>13857</v>
      </c>
      <c r="L2306">
        <v>270107</v>
      </c>
      <c r="M2306" t="s">
        <v>13588</v>
      </c>
      <c r="N2306">
        <v>270107007</v>
      </c>
      <c r="O2306" t="s">
        <v>13618</v>
      </c>
      <c r="P2306">
        <v>0</v>
      </c>
      <c r="Q2306">
        <v>32828.017177681162</v>
      </c>
      <c r="R2306">
        <v>0</v>
      </c>
    </row>
    <row r="2307" spans="1:18" x14ac:dyDescent="0.25">
      <c r="A2307">
        <v>7</v>
      </c>
      <c r="B2307">
        <v>7403</v>
      </c>
      <c r="C2307" t="s">
        <v>786</v>
      </c>
      <c r="D2307" t="s">
        <v>1461</v>
      </c>
      <c r="E2307">
        <v>4</v>
      </c>
      <c r="F2307" t="s">
        <v>13858</v>
      </c>
      <c r="G2307">
        <v>1</v>
      </c>
      <c r="H2307" t="s">
        <v>8278</v>
      </c>
      <c r="I2307">
        <v>2</v>
      </c>
      <c r="J2307" t="s">
        <v>13806</v>
      </c>
      <c r="K2307" t="s">
        <v>13851</v>
      </c>
      <c r="L2307">
        <v>270107</v>
      </c>
      <c r="M2307" t="s">
        <v>13588</v>
      </c>
      <c r="N2307">
        <v>270107007</v>
      </c>
      <c r="O2307" t="s">
        <v>13618</v>
      </c>
      <c r="P2307">
        <v>0</v>
      </c>
      <c r="Q2307">
        <v>11038.209225748207</v>
      </c>
      <c r="R2307">
        <v>0</v>
      </c>
    </row>
    <row r="2308" spans="1:18" x14ac:dyDescent="0.25">
      <c r="A2308">
        <v>7</v>
      </c>
      <c r="B2308">
        <v>7403</v>
      </c>
      <c r="C2308" t="s">
        <v>786</v>
      </c>
      <c r="D2308" t="s">
        <v>1461</v>
      </c>
      <c r="E2308">
        <v>4</v>
      </c>
      <c r="F2308" t="s">
        <v>13858</v>
      </c>
      <c r="G2308">
        <v>2</v>
      </c>
      <c r="H2308" t="s">
        <v>13768</v>
      </c>
      <c r="I2308">
        <v>2</v>
      </c>
      <c r="J2308" t="s">
        <v>13806</v>
      </c>
      <c r="K2308" t="s">
        <v>13853</v>
      </c>
      <c r="L2308">
        <v>270107</v>
      </c>
      <c r="M2308" t="s">
        <v>13588</v>
      </c>
      <c r="N2308">
        <v>270107007</v>
      </c>
      <c r="O2308" t="s">
        <v>13618</v>
      </c>
      <c r="P2308">
        <v>0</v>
      </c>
      <c r="Q2308">
        <v>11038.209225748207</v>
      </c>
      <c r="R2308">
        <v>0</v>
      </c>
    </row>
    <row r="2309" spans="1:18" x14ac:dyDescent="0.25">
      <c r="A2309">
        <v>7</v>
      </c>
      <c r="B2309">
        <v>7404</v>
      </c>
      <c r="C2309" t="s">
        <v>786</v>
      </c>
      <c r="D2309" t="s">
        <v>1464</v>
      </c>
      <c r="E2309">
        <v>4</v>
      </c>
      <c r="F2309" t="s">
        <v>13858</v>
      </c>
      <c r="G2309">
        <v>1</v>
      </c>
      <c r="H2309" t="s">
        <v>8278</v>
      </c>
      <c r="I2309">
        <v>2</v>
      </c>
      <c r="J2309" t="s">
        <v>13806</v>
      </c>
      <c r="K2309" t="s">
        <v>13851</v>
      </c>
      <c r="L2309">
        <v>270107</v>
      </c>
      <c r="M2309" t="s">
        <v>13588</v>
      </c>
      <c r="N2309">
        <v>270107007</v>
      </c>
      <c r="O2309" t="s">
        <v>13618</v>
      </c>
      <c r="P2309">
        <v>38750.354207990931</v>
      </c>
      <c r="Q2309">
        <v>56943.509044611754</v>
      </c>
      <c r="R2309">
        <v>25113.853952091918</v>
      </c>
    </row>
    <row r="2310" spans="1:18" x14ac:dyDescent="0.25">
      <c r="A2310">
        <v>7</v>
      </c>
      <c r="B2310">
        <v>7404</v>
      </c>
      <c r="C2310" t="s">
        <v>786</v>
      </c>
      <c r="D2310" t="s">
        <v>1464</v>
      </c>
      <c r="E2310">
        <v>4</v>
      </c>
      <c r="F2310" t="s">
        <v>13858</v>
      </c>
      <c r="G2310">
        <v>1</v>
      </c>
      <c r="H2310" t="s">
        <v>8278</v>
      </c>
      <c r="I2310">
        <v>2</v>
      </c>
      <c r="J2310" t="s">
        <v>13806</v>
      </c>
      <c r="K2310" t="s">
        <v>13852</v>
      </c>
      <c r="L2310">
        <v>270107</v>
      </c>
      <c r="M2310" t="s">
        <v>13588</v>
      </c>
      <c r="N2310">
        <v>270107007</v>
      </c>
      <c r="O2310" t="s">
        <v>13618</v>
      </c>
      <c r="P2310">
        <v>2640.0302257485596</v>
      </c>
      <c r="Q2310">
        <v>7660.7479933819704</v>
      </c>
      <c r="R2310">
        <v>3909.8480429435008</v>
      </c>
    </row>
    <row r="2311" spans="1:18" x14ac:dyDescent="0.25">
      <c r="A2311">
        <v>7</v>
      </c>
      <c r="B2311">
        <v>7404</v>
      </c>
      <c r="C2311" t="s">
        <v>786</v>
      </c>
      <c r="D2311" t="s">
        <v>1464</v>
      </c>
      <c r="E2311">
        <v>4</v>
      </c>
      <c r="F2311" t="s">
        <v>13858</v>
      </c>
      <c r="G2311">
        <v>2</v>
      </c>
      <c r="H2311" t="s">
        <v>13768</v>
      </c>
      <c r="I2311">
        <v>2</v>
      </c>
      <c r="J2311" t="s">
        <v>13806</v>
      </c>
      <c r="K2311" t="s">
        <v>13853</v>
      </c>
      <c r="L2311">
        <v>270107</v>
      </c>
      <c r="M2311" t="s">
        <v>13588</v>
      </c>
      <c r="N2311">
        <v>270107007</v>
      </c>
      <c r="O2311" t="s">
        <v>13618</v>
      </c>
      <c r="P2311">
        <v>35146.878246906585</v>
      </c>
      <c r="Q2311">
        <v>54569.272757446015</v>
      </c>
      <c r="R2311">
        <v>11781.810826782865</v>
      </c>
    </row>
    <row r="2312" spans="1:18" x14ac:dyDescent="0.25">
      <c r="A2312">
        <v>7</v>
      </c>
      <c r="B2312">
        <v>7404</v>
      </c>
      <c r="C2312" t="s">
        <v>786</v>
      </c>
      <c r="D2312" t="s">
        <v>1464</v>
      </c>
      <c r="E2312">
        <v>4</v>
      </c>
      <c r="F2312" t="s">
        <v>13858</v>
      </c>
      <c r="G2312">
        <v>2</v>
      </c>
      <c r="H2312" t="s">
        <v>13768</v>
      </c>
      <c r="I2312">
        <v>2</v>
      </c>
      <c r="J2312" t="s">
        <v>13806</v>
      </c>
      <c r="K2312" t="s">
        <v>13857</v>
      </c>
      <c r="L2312">
        <v>270107</v>
      </c>
      <c r="M2312" t="s">
        <v>13588</v>
      </c>
      <c r="N2312">
        <v>270107007</v>
      </c>
      <c r="O2312" t="s">
        <v>13618</v>
      </c>
      <c r="P2312">
        <v>6243.5061868329085</v>
      </c>
      <c r="Q2312">
        <v>10034.984280547711</v>
      </c>
      <c r="R2312">
        <v>17241.891168252558</v>
      </c>
    </row>
    <row r="2313" spans="1:18" x14ac:dyDescent="0.25">
      <c r="A2313">
        <v>7</v>
      </c>
      <c r="B2313">
        <v>7405</v>
      </c>
      <c r="C2313" t="s">
        <v>786</v>
      </c>
      <c r="D2313" t="s">
        <v>1467</v>
      </c>
      <c r="E2313">
        <v>4</v>
      </c>
      <c r="F2313" t="s">
        <v>13858</v>
      </c>
      <c r="G2313">
        <v>1</v>
      </c>
      <c r="H2313" t="s">
        <v>8278</v>
      </c>
      <c r="I2313">
        <v>2</v>
      </c>
      <c r="J2313" t="s">
        <v>13806</v>
      </c>
      <c r="K2313" t="s">
        <v>13851</v>
      </c>
      <c r="L2313">
        <v>270107</v>
      </c>
      <c r="M2313" t="s">
        <v>13588</v>
      </c>
      <c r="N2313">
        <v>270107007</v>
      </c>
      <c r="O2313" t="s">
        <v>13618</v>
      </c>
      <c r="P2313">
        <v>0</v>
      </c>
      <c r="Q2313">
        <v>21200.46905332285</v>
      </c>
      <c r="R2313">
        <v>0</v>
      </c>
    </row>
    <row r="2314" spans="1:18" x14ac:dyDescent="0.25">
      <c r="A2314">
        <v>7</v>
      </c>
      <c r="B2314">
        <v>7405</v>
      </c>
      <c r="C2314" t="s">
        <v>786</v>
      </c>
      <c r="D2314" t="s">
        <v>1467</v>
      </c>
      <c r="E2314">
        <v>4</v>
      </c>
      <c r="F2314" t="s">
        <v>13858</v>
      </c>
      <c r="G2314">
        <v>2</v>
      </c>
      <c r="H2314" t="s">
        <v>13768</v>
      </c>
      <c r="I2314">
        <v>2</v>
      </c>
      <c r="J2314" t="s">
        <v>13806</v>
      </c>
      <c r="K2314" t="s">
        <v>13853</v>
      </c>
      <c r="L2314">
        <v>270107</v>
      </c>
      <c r="M2314" t="s">
        <v>13588</v>
      </c>
      <c r="N2314">
        <v>270107007</v>
      </c>
      <c r="O2314" t="s">
        <v>13618</v>
      </c>
      <c r="P2314">
        <v>0</v>
      </c>
      <c r="Q2314">
        <v>21200.46905332285</v>
      </c>
      <c r="R2314">
        <v>0</v>
      </c>
    </row>
    <row r="2315" spans="1:18" x14ac:dyDescent="0.25">
      <c r="A2315">
        <v>7</v>
      </c>
      <c r="B2315">
        <v>7406</v>
      </c>
      <c r="C2315" t="s">
        <v>786</v>
      </c>
      <c r="D2315" t="s">
        <v>1470</v>
      </c>
      <c r="E2315">
        <v>4</v>
      </c>
      <c r="F2315" t="s">
        <v>13858</v>
      </c>
      <c r="G2315">
        <v>1</v>
      </c>
      <c r="H2315" t="s">
        <v>8278</v>
      </c>
      <c r="I2315">
        <v>2</v>
      </c>
      <c r="J2315" t="s">
        <v>13806</v>
      </c>
      <c r="K2315" t="s">
        <v>13851</v>
      </c>
      <c r="L2315">
        <v>270107</v>
      </c>
      <c r="M2315" t="s">
        <v>13588</v>
      </c>
      <c r="N2315">
        <v>270107007</v>
      </c>
      <c r="O2315" t="s">
        <v>13618</v>
      </c>
      <c r="P2315">
        <v>28137.767429600666</v>
      </c>
      <c r="Q2315">
        <v>58791.904076738465</v>
      </c>
      <c r="R2315">
        <v>12141.851649965049</v>
      </c>
    </row>
    <row r="2316" spans="1:18" x14ac:dyDescent="0.25">
      <c r="A2316">
        <v>7</v>
      </c>
      <c r="B2316">
        <v>7406</v>
      </c>
      <c r="C2316" t="s">
        <v>786</v>
      </c>
      <c r="D2316" t="s">
        <v>1470</v>
      </c>
      <c r="E2316">
        <v>4</v>
      </c>
      <c r="F2316" t="s">
        <v>13858</v>
      </c>
      <c r="G2316">
        <v>1</v>
      </c>
      <c r="H2316" t="s">
        <v>8278</v>
      </c>
      <c r="I2316">
        <v>2</v>
      </c>
      <c r="J2316" t="s">
        <v>13806</v>
      </c>
      <c r="K2316" t="s">
        <v>13852</v>
      </c>
      <c r="L2316">
        <v>270107</v>
      </c>
      <c r="M2316" t="s">
        <v>13588</v>
      </c>
      <c r="N2316">
        <v>270107007</v>
      </c>
      <c r="O2316" t="s">
        <v>13618</v>
      </c>
      <c r="P2316">
        <v>4849.9758379826908</v>
      </c>
      <c r="Q2316">
        <v>4825.336789892287</v>
      </c>
      <c r="R2316">
        <v>8795.0760434318072</v>
      </c>
    </row>
    <row r="2317" spans="1:18" x14ac:dyDescent="0.25">
      <c r="A2317">
        <v>7</v>
      </c>
      <c r="B2317">
        <v>7406</v>
      </c>
      <c r="C2317" t="s">
        <v>786</v>
      </c>
      <c r="D2317" t="s">
        <v>1470</v>
      </c>
      <c r="E2317">
        <v>4</v>
      </c>
      <c r="F2317" t="s">
        <v>13858</v>
      </c>
      <c r="G2317">
        <v>2</v>
      </c>
      <c r="H2317" t="s">
        <v>13768</v>
      </c>
      <c r="I2317">
        <v>2</v>
      </c>
      <c r="J2317" t="s">
        <v>13806</v>
      </c>
      <c r="K2317" t="s">
        <v>13853</v>
      </c>
      <c r="L2317">
        <v>270107</v>
      </c>
      <c r="M2317" t="s">
        <v>13588</v>
      </c>
      <c r="N2317">
        <v>270107007</v>
      </c>
      <c r="O2317" t="s">
        <v>13618</v>
      </c>
      <c r="P2317">
        <v>17198.96322980275</v>
      </c>
      <c r="Q2317">
        <v>58791.904076738465</v>
      </c>
      <c r="R2317">
        <v>12141.851649965049</v>
      </c>
    </row>
    <row r="2318" spans="1:18" x14ac:dyDescent="0.25">
      <c r="A2318">
        <v>7</v>
      </c>
      <c r="B2318">
        <v>7406</v>
      </c>
      <c r="C2318" t="s">
        <v>786</v>
      </c>
      <c r="D2318" t="s">
        <v>1470</v>
      </c>
      <c r="E2318">
        <v>4</v>
      </c>
      <c r="F2318" t="s">
        <v>13858</v>
      </c>
      <c r="G2318">
        <v>2</v>
      </c>
      <c r="H2318" t="s">
        <v>13768</v>
      </c>
      <c r="I2318">
        <v>2</v>
      </c>
      <c r="J2318" t="s">
        <v>13806</v>
      </c>
      <c r="K2318" t="s">
        <v>13857</v>
      </c>
      <c r="L2318">
        <v>270107</v>
      </c>
      <c r="M2318" t="s">
        <v>13588</v>
      </c>
      <c r="N2318">
        <v>270107007</v>
      </c>
      <c r="O2318" t="s">
        <v>13618</v>
      </c>
      <c r="P2318">
        <v>15788.780037780609</v>
      </c>
      <c r="Q2318">
        <v>4825.336789892287</v>
      </c>
      <c r="R2318">
        <v>8795.0760434318072</v>
      </c>
    </row>
    <row r="2319" spans="1:18" x14ac:dyDescent="0.25">
      <c r="A2319">
        <v>8</v>
      </c>
      <c r="B2319">
        <v>8101</v>
      </c>
      <c r="C2319" t="s">
        <v>768</v>
      </c>
      <c r="D2319" t="s">
        <v>1479</v>
      </c>
      <c r="E2319">
        <v>4</v>
      </c>
      <c r="F2319" t="s">
        <v>13858</v>
      </c>
      <c r="G2319">
        <v>1</v>
      </c>
      <c r="H2319" t="s">
        <v>8278</v>
      </c>
      <c r="I2319">
        <v>2</v>
      </c>
      <c r="J2319" t="s">
        <v>13806</v>
      </c>
      <c r="K2319" t="s">
        <v>13851</v>
      </c>
      <c r="L2319">
        <v>270107</v>
      </c>
      <c r="M2319" t="s">
        <v>13588</v>
      </c>
      <c r="N2319">
        <v>270107007</v>
      </c>
      <c r="O2319" t="s">
        <v>13618</v>
      </c>
      <c r="P2319">
        <v>47802.790321493565</v>
      </c>
      <c r="Q2319">
        <v>56653.432714041061</v>
      </c>
      <c r="R2319">
        <v>41348.502791768573</v>
      </c>
    </row>
    <row r="2320" spans="1:18" x14ac:dyDescent="0.25">
      <c r="A2320">
        <v>8</v>
      </c>
      <c r="B2320">
        <v>8101</v>
      </c>
      <c r="C2320" t="s">
        <v>768</v>
      </c>
      <c r="D2320" t="s">
        <v>1479</v>
      </c>
      <c r="E2320">
        <v>4</v>
      </c>
      <c r="F2320" t="s">
        <v>13858</v>
      </c>
      <c r="G2320">
        <v>1</v>
      </c>
      <c r="H2320" t="s">
        <v>8278</v>
      </c>
      <c r="I2320">
        <v>2</v>
      </c>
      <c r="J2320" t="s">
        <v>13806</v>
      </c>
      <c r="K2320" t="s">
        <v>13852</v>
      </c>
      <c r="L2320">
        <v>270107</v>
      </c>
      <c r="M2320" t="s">
        <v>13588</v>
      </c>
      <c r="N2320">
        <v>270107007</v>
      </c>
      <c r="O2320" t="s">
        <v>13618</v>
      </c>
      <c r="P2320">
        <v>16950.866078048122</v>
      </c>
      <c r="Q2320">
        <v>16080.822957200569</v>
      </c>
      <c r="R2320">
        <v>13546.864604742763</v>
      </c>
    </row>
    <row r="2321" spans="1:18" x14ac:dyDescent="0.25">
      <c r="A2321">
        <v>8</v>
      </c>
      <c r="B2321">
        <v>8101</v>
      </c>
      <c r="C2321" t="s">
        <v>768</v>
      </c>
      <c r="D2321" t="s">
        <v>1479</v>
      </c>
      <c r="E2321">
        <v>4</v>
      </c>
      <c r="F2321" t="s">
        <v>13858</v>
      </c>
      <c r="G2321">
        <v>2</v>
      </c>
      <c r="H2321" t="s">
        <v>13768</v>
      </c>
      <c r="I2321">
        <v>2</v>
      </c>
      <c r="J2321" t="s">
        <v>13806</v>
      </c>
      <c r="K2321" t="s">
        <v>13853</v>
      </c>
      <c r="L2321">
        <v>270107</v>
      </c>
      <c r="M2321" t="s">
        <v>13588</v>
      </c>
      <c r="N2321">
        <v>270107007</v>
      </c>
      <c r="O2321" t="s">
        <v>13618</v>
      </c>
      <c r="P2321">
        <v>36484.801509739169</v>
      </c>
      <c r="Q2321">
        <v>44603.959747069974</v>
      </c>
      <c r="R2321">
        <v>23897.534239770641</v>
      </c>
    </row>
    <row r="2322" spans="1:18" x14ac:dyDescent="0.25">
      <c r="A2322">
        <v>8</v>
      </c>
      <c r="B2322">
        <v>8101</v>
      </c>
      <c r="C2322" t="s">
        <v>768</v>
      </c>
      <c r="D2322" t="s">
        <v>1479</v>
      </c>
      <c r="E2322">
        <v>4</v>
      </c>
      <c r="F2322" t="s">
        <v>13858</v>
      </c>
      <c r="G2322">
        <v>2</v>
      </c>
      <c r="H2322" t="s">
        <v>13768</v>
      </c>
      <c r="I2322">
        <v>2</v>
      </c>
      <c r="J2322" t="s">
        <v>13806</v>
      </c>
      <c r="K2322" t="s">
        <v>13857</v>
      </c>
      <c r="L2322">
        <v>270107</v>
      </c>
      <c r="M2322" t="s">
        <v>13588</v>
      </c>
      <c r="N2322">
        <v>270107007</v>
      </c>
      <c r="O2322" t="s">
        <v>13618</v>
      </c>
      <c r="P2322">
        <v>28268.854889802522</v>
      </c>
      <c r="Q2322">
        <v>28130.295924171674</v>
      </c>
      <c r="R2322">
        <v>30997.8331567407</v>
      </c>
    </row>
    <row r="2323" spans="1:18" x14ac:dyDescent="0.25">
      <c r="A2323">
        <v>8</v>
      </c>
      <c r="B2323">
        <v>8102</v>
      </c>
      <c r="C2323" t="s">
        <v>768</v>
      </c>
      <c r="D2323" t="s">
        <v>1482</v>
      </c>
      <c r="E2323">
        <v>4</v>
      </c>
      <c r="F2323" t="s">
        <v>13858</v>
      </c>
      <c r="G2323">
        <v>1</v>
      </c>
      <c r="H2323" t="s">
        <v>8278</v>
      </c>
      <c r="I2323">
        <v>2</v>
      </c>
      <c r="J2323" t="s">
        <v>13806</v>
      </c>
      <c r="K2323" t="s">
        <v>13851</v>
      </c>
      <c r="L2323">
        <v>270107</v>
      </c>
      <c r="M2323" t="s">
        <v>13588</v>
      </c>
      <c r="N2323">
        <v>270107007</v>
      </c>
      <c r="O2323" t="s">
        <v>13618</v>
      </c>
      <c r="P2323">
        <v>46704.157055545264</v>
      </c>
      <c r="Q2323">
        <v>21139.992417843445</v>
      </c>
      <c r="R2323">
        <v>68728.902417932724</v>
      </c>
    </row>
    <row r="2324" spans="1:18" x14ac:dyDescent="0.25">
      <c r="A2324">
        <v>8</v>
      </c>
      <c r="B2324">
        <v>8102</v>
      </c>
      <c r="C2324" t="s">
        <v>768</v>
      </c>
      <c r="D2324" t="s">
        <v>1482</v>
      </c>
      <c r="E2324">
        <v>4</v>
      </c>
      <c r="F2324" t="s">
        <v>13858</v>
      </c>
      <c r="G2324">
        <v>1</v>
      </c>
      <c r="H2324" t="s">
        <v>8278</v>
      </c>
      <c r="I2324">
        <v>2</v>
      </c>
      <c r="J2324" t="s">
        <v>13806</v>
      </c>
      <c r="K2324" t="s">
        <v>13852</v>
      </c>
      <c r="L2324">
        <v>270107</v>
      </c>
      <c r="M2324" t="s">
        <v>13588</v>
      </c>
      <c r="N2324">
        <v>270107007</v>
      </c>
      <c r="O2324" t="s">
        <v>13618</v>
      </c>
      <c r="P2324">
        <v>6291.987271227249</v>
      </c>
      <c r="Q2324">
        <v>13750.769957218929</v>
      </c>
      <c r="R2324">
        <v>23464.421527831913</v>
      </c>
    </row>
    <row r="2325" spans="1:18" x14ac:dyDescent="0.25">
      <c r="A2325">
        <v>8</v>
      </c>
      <c r="B2325">
        <v>8102</v>
      </c>
      <c r="C2325" t="s">
        <v>768</v>
      </c>
      <c r="D2325" t="s">
        <v>1482</v>
      </c>
      <c r="E2325">
        <v>4</v>
      </c>
      <c r="F2325" t="s">
        <v>13858</v>
      </c>
      <c r="G2325">
        <v>2</v>
      </c>
      <c r="H2325" t="s">
        <v>13768</v>
      </c>
      <c r="I2325">
        <v>2</v>
      </c>
      <c r="J2325" t="s">
        <v>13806</v>
      </c>
      <c r="K2325" t="s">
        <v>13853</v>
      </c>
      <c r="L2325">
        <v>270107</v>
      </c>
      <c r="M2325" t="s">
        <v>13588</v>
      </c>
      <c r="N2325">
        <v>270107007</v>
      </c>
      <c r="O2325" t="s">
        <v>13618</v>
      </c>
      <c r="P2325">
        <v>20406.445203980267</v>
      </c>
      <c r="Q2325">
        <v>9851.1322863804398</v>
      </c>
      <c r="R2325">
        <v>52665.335916625343</v>
      </c>
    </row>
    <row r="2326" spans="1:18" x14ac:dyDescent="0.25">
      <c r="A2326">
        <v>8</v>
      </c>
      <c r="B2326">
        <v>8102</v>
      </c>
      <c r="C2326" t="s">
        <v>768</v>
      </c>
      <c r="D2326" t="s">
        <v>1482</v>
      </c>
      <c r="E2326">
        <v>4</v>
      </c>
      <c r="F2326" t="s">
        <v>13858</v>
      </c>
      <c r="G2326">
        <v>2</v>
      </c>
      <c r="H2326" t="s">
        <v>13768</v>
      </c>
      <c r="I2326">
        <v>2</v>
      </c>
      <c r="J2326" t="s">
        <v>13806</v>
      </c>
      <c r="K2326" t="s">
        <v>13857</v>
      </c>
      <c r="L2326">
        <v>270107</v>
      </c>
      <c r="M2326" t="s">
        <v>13588</v>
      </c>
      <c r="N2326">
        <v>270107007</v>
      </c>
      <c r="O2326" t="s">
        <v>13618</v>
      </c>
      <c r="P2326">
        <v>32589.699122792248</v>
      </c>
      <c r="Q2326">
        <v>25039.630088681934</v>
      </c>
      <c r="R2326">
        <v>39527.988029139306</v>
      </c>
    </row>
    <row r="2327" spans="1:18" x14ac:dyDescent="0.25">
      <c r="A2327">
        <v>8</v>
      </c>
      <c r="B2327">
        <v>8103</v>
      </c>
      <c r="C2327" t="s">
        <v>768</v>
      </c>
      <c r="D2327" t="s">
        <v>1485</v>
      </c>
      <c r="E2327">
        <v>4</v>
      </c>
      <c r="F2327" t="s">
        <v>13858</v>
      </c>
      <c r="G2327">
        <v>1</v>
      </c>
      <c r="H2327" t="s">
        <v>8278</v>
      </c>
      <c r="I2327">
        <v>2</v>
      </c>
      <c r="J2327" t="s">
        <v>13806</v>
      </c>
      <c r="K2327" t="s">
        <v>13851</v>
      </c>
      <c r="L2327">
        <v>270107</v>
      </c>
      <c r="M2327" t="s">
        <v>13588</v>
      </c>
      <c r="N2327">
        <v>270107007</v>
      </c>
      <c r="O2327" t="s">
        <v>13618</v>
      </c>
      <c r="P2327">
        <v>49075.15597786547</v>
      </c>
      <c r="Q2327">
        <v>113720.88141331695</v>
      </c>
      <c r="R2327">
        <v>45619.313088181807</v>
      </c>
    </row>
    <row r="2328" spans="1:18" x14ac:dyDescent="0.25">
      <c r="A2328">
        <v>8</v>
      </c>
      <c r="B2328">
        <v>8103</v>
      </c>
      <c r="C2328" t="s">
        <v>768</v>
      </c>
      <c r="D2328" t="s">
        <v>1485</v>
      </c>
      <c r="E2328">
        <v>4</v>
      </c>
      <c r="F2328" t="s">
        <v>13858</v>
      </c>
      <c r="G2328">
        <v>1</v>
      </c>
      <c r="H2328" t="s">
        <v>8278</v>
      </c>
      <c r="I2328">
        <v>2</v>
      </c>
      <c r="J2328" t="s">
        <v>13806</v>
      </c>
      <c r="K2328" t="s">
        <v>13852</v>
      </c>
      <c r="L2328">
        <v>270107</v>
      </c>
      <c r="M2328" t="s">
        <v>13588</v>
      </c>
      <c r="N2328">
        <v>270107007</v>
      </c>
      <c r="O2328" t="s">
        <v>13618</v>
      </c>
      <c r="P2328">
        <v>14451.376794021033</v>
      </c>
      <c r="Q2328">
        <v>12255.657219999144</v>
      </c>
      <c r="R2328">
        <v>12069.561639468027</v>
      </c>
    </row>
    <row r="2329" spans="1:18" x14ac:dyDescent="0.25">
      <c r="A2329">
        <v>8</v>
      </c>
      <c r="B2329">
        <v>8103</v>
      </c>
      <c r="C2329" t="s">
        <v>768</v>
      </c>
      <c r="D2329" t="s">
        <v>1485</v>
      </c>
      <c r="E2329">
        <v>4</v>
      </c>
      <c r="F2329" t="s">
        <v>13858</v>
      </c>
      <c r="G2329">
        <v>2</v>
      </c>
      <c r="H2329" t="s">
        <v>13768</v>
      </c>
      <c r="I2329">
        <v>2</v>
      </c>
      <c r="J2329" t="s">
        <v>13806</v>
      </c>
      <c r="K2329" t="s">
        <v>13853</v>
      </c>
      <c r="L2329">
        <v>270107</v>
      </c>
      <c r="M2329" t="s">
        <v>13588</v>
      </c>
      <c r="N2329">
        <v>270107007</v>
      </c>
      <c r="O2329" t="s">
        <v>13618</v>
      </c>
      <c r="P2329">
        <v>35957.582839127848</v>
      </c>
      <c r="Q2329">
        <v>111301.50167149545</v>
      </c>
      <c r="R2329">
        <v>34458.462922022343</v>
      </c>
    </row>
    <row r="2330" spans="1:18" x14ac:dyDescent="0.25">
      <c r="A2330">
        <v>8</v>
      </c>
      <c r="B2330">
        <v>8103</v>
      </c>
      <c r="C2330" t="s">
        <v>768</v>
      </c>
      <c r="D2330" t="s">
        <v>1485</v>
      </c>
      <c r="E2330">
        <v>4</v>
      </c>
      <c r="F2330" t="s">
        <v>13858</v>
      </c>
      <c r="G2330">
        <v>2</v>
      </c>
      <c r="H2330" t="s">
        <v>13768</v>
      </c>
      <c r="I2330">
        <v>2</v>
      </c>
      <c r="J2330" t="s">
        <v>13806</v>
      </c>
      <c r="K2330" t="s">
        <v>13857</v>
      </c>
      <c r="L2330">
        <v>270107</v>
      </c>
      <c r="M2330" t="s">
        <v>13588</v>
      </c>
      <c r="N2330">
        <v>270107007</v>
      </c>
      <c r="O2330" t="s">
        <v>13618</v>
      </c>
      <c r="P2330">
        <v>27568.94993275866</v>
      </c>
      <c r="Q2330">
        <v>14675.036961820644</v>
      </c>
      <c r="R2330">
        <v>23230.411805627497</v>
      </c>
    </row>
    <row r="2331" spans="1:18" x14ac:dyDescent="0.25">
      <c r="A2331">
        <v>8</v>
      </c>
      <c r="B2331">
        <v>8105</v>
      </c>
      <c r="C2331" t="s">
        <v>768</v>
      </c>
      <c r="D2331" t="s">
        <v>1491</v>
      </c>
      <c r="E2331">
        <v>4</v>
      </c>
      <c r="F2331" t="s">
        <v>13858</v>
      </c>
      <c r="G2331">
        <v>1</v>
      </c>
      <c r="H2331" t="s">
        <v>8278</v>
      </c>
      <c r="I2331">
        <v>2</v>
      </c>
      <c r="J2331" t="s">
        <v>13806</v>
      </c>
      <c r="K2331" t="s">
        <v>13851</v>
      </c>
      <c r="L2331">
        <v>270107</v>
      </c>
      <c r="M2331" t="s">
        <v>13588</v>
      </c>
      <c r="N2331">
        <v>270107007</v>
      </c>
      <c r="O2331" t="s">
        <v>13618</v>
      </c>
      <c r="P2331">
        <v>0</v>
      </c>
      <c r="Q2331">
        <v>40837.28747419329</v>
      </c>
      <c r="R2331">
        <v>13185.196446066011</v>
      </c>
    </row>
    <row r="2332" spans="1:18" x14ac:dyDescent="0.25">
      <c r="A2332">
        <v>8</v>
      </c>
      <c r="B2332">
        <v>8105</v>
      </c>
      <c r="C2332" t="s">
        <v>768</v>
      </c>
      <c r="D2332" t="s">
        <v>1491</v>
      </c>
      <c r="E2332">
        <v>4</v>
      </c>
      <c r="F2332" t="s">
        <v>13858</v>
      </c>
      <c r="G2332">
        <v>1</v>
      </c>
      <c r="H2332" t="s">
        <v>8278</v>
      </c>
      <c r="I2332">
        <v>2</v>
      </c>
      <c r="J2332" t="s">
        <v>13806</v>
      </c>
      <c r="K2332" t="s">
        <v>13852</v>
      </c>
      <c r="L2332">
        <v>270107</v>
      </c>
      <c r="M2332" t="s">
        <v>13588</v>
      </c>
      <c r="N2332">
        <v>270107007</v>
      </c>
      <c r="O2332" t="s">
        <v>13618</v>
      </c>
      <c r="P2332">
        <v>0</v>
      </c>
      <c r="Q2332">
        <v>0</v>
      </c>
      <c r="R2332">
        <v>32764.163128057273</v>
      </c>
    </row>
    <row r="2333" spans="1:18" x14ac:dyDescent="0.25">
      <c r="A2333">
        <v>8</v>
      </c>
      <c r="B2333">
        <v>8105</v>
      </c>
      <c r="C2333" t="s">
        <v>768</v>
      </c>
      <c r="D2333" t="s">
        <v>1491</v>
      </c>
      <c r="E2333">
        <v>4</v>
      </c>
      <c r="F2333" t="s">
        <v>13858</v>
      </c>
      <c r="G2333">
        <v>2</v>
      </c>
      <c r="H2333" t="s">
        <v>13768</v>
      </c>
      <c r="I2333">
        <v>2</v>
      </c>
      <c r="J2333" t="s">
        <v>13806</v>
      </c>
      <c r="K2333" t="s">
        <v>13853</v>
      </c>
      <c r="L2333">
        <v>270107</v>
      </c>
      <c r="M2333" t="s">
        <v>13588</v>
      </c>
      <c r="N2333">
        <v>270107007</v>
      </c>
      <c r="O2333" t="s">
        <v>13618</v>
      </c>
      <c r="P2333">
        <v>0</v>
      </c>
      <c r="Q2333">
        <v>40837.28747419329</v>
      </c>
      <c r="R2333">
        <v>13185.196446066011</v>
      </c>
    </row>
    <row r="2334" spans="1:18" x14ac:dyDescent="0.25">
      <c r="A2334">
        <v>8</v>
      </c>
      <c r="B2334">
        <v>8105</v>
      </c>
      <c r="C2334" t="s">
        <v>768</v>
      </c>
      <c r="D2334" t="s">
        <v>1491</v>
      </c>
      <c r="E2334">
        <v>4</v>
      </c>
      <c r="F2334" t="s">
        <v>13858</v>
      </c>
      <c r="G2334">
        <v>2</v>
      </c>
      <c r="H2334" t="s">
        <v>13768</v>
      </c>
      <c r="I2334">
        <v>2</v>
      </c>
      <c r="J2334" t="s">
        <v>13806</v>
      </c>
      <c r="K2334" t="s">
        <v>13857</v>
      </c>
      <c r="L2334">
        <v>270107</v>
      </c>
      <c r="M2334" t="s">
        <v>13588</v>
      </c>
      <c r="N2334">
        <v>270107007</v>
      </c>
      <c r="O2334" t="s">
        <v>13618</v>
      </c>
      <c r="P2334">
        <v>0</v>
      </c>
      <c r="Q2334">
        <v>0</v>
      </c>
      <c r="R2334">
        <v>32764.163128057273</v>
      </c>
    </row>
    <row r="2335" spans="1:18" x14ac:dyDescent="0.25">
      <c r="A2335">
        <v>8</v>
      </c>
      <c r="B2335">
        <v>8106</v>
      </c>
      <c r="C2335" t="s">
        <v>768</v>
      </c>
      <c r="D2335" t="s">
        <v>1494</v>
      </c>
      <c r="E2335">
        <v>4</v>
      </c>
      <c r="F2335" t="s">
        <v>13858</v>
      </c>
      <c r="G2335">
        <v>1</v>
      </c>
      <c r="H2335" t="s">
        <v>8278</v>
      </c>
      <c r="I2335">
        <v>2</v>
      </c>
      <c r="J2335" t="s">
        <v>13806</v>
      </c>
      <c r="K2335" t="s">
        <v>13851</v>
      </c>
      <c r="L2335">
        <v>270107</v>
      </c>
      <c r="M2335" t="s">
        <v>13588</v>
      </c>
      <c r="N2335">
        <v>270107007</v>
      </c>
      <c r="O2335" t="s">
        <v>13618</v>
      </c>
      <c r="P2335">
        <v>47116.029510395711</v>
      </c>
      <c r="Q2335">
        <v>8801.4075019499251</v>
      </c>
      <c r="R2335">
        <v>53691.734946849749</v>
      </c>
    </row>
    <row r="2336" spans="1:18" x14ac:dyDescent="0.25">
      <c r="A2336">
        <v>8</v>
      </c>
      <c r="B2336">
        <v>8106</v>
      </c>
      <c r="C2336" t="s">
        <v>768</v>
      </c>
      <c r="D2336" t="s">
        <v>1494</v>
      </c>
      <c r="E2336">
        <v>4</v>
      </c>
      <c r="F2336" t="s">
        <v>13858</v>
      </c>
      <c r="G2336">
        <v>1</v>
      </c>
      <c r="H2336" t="s">
        <v>8278</v>
      </c>
      <c r="I2336">
        <v>2</v>
      </c>
      <c r="J2336" t="s">
        <v>13806</v>
      </c>
      <c r="K2336" t="s">
        <v>13852</v>
      </c>
      <c r="L2336">
        <v>270107</v>
      </c>
      <c r="M2336" t="s">
        <v>13588</v>
      </c>
      <c r="N2336">
        <v>270107007</v>
      </c>
      <c r="O2336" t="s">
        <v>13618</v>
      </c>
      <c r="P2336">
        <v>23528.672032193161</v>
      </c>
      <c r="Q2336">
        <v>26269.616026832038</v>
      </c>
      <c r="R2336">
        <v>23373.478963077723</v>
      </c>
    </row>
    <row r="2337" spans="1:18" x14ac:dyDescent="0.25">
      <c r="A2337">
        <v>8</v>
      </c>
      <c r="B2337">
        <v>8106</v>
      </c>
      <c r="C2337" t="s">
        <v>768</v>
      </c>
      <c r="D2337" t="s">
        <v>1494</v>
      </c>
      <c r="E2337">
        <v>4</v>
      </c>
      <c r="F2337" t="s">
        <v>13858</v>
      </c>
      <c r="G2337">
        <v>2</v>
      </c>
      <c r="H2337" t="s">
        <v>13768</v>
      </c>
      <c r="I2337">
        <v>2</v>
      </c>
      <c r="J2337" t="s">
        <v>13806</v>
      </c>
      <c r="K2337" t="s">
        <v>13853</v>
      </c>
      <c r="L2337">
        <v>270107</v>
      </c>
      <c r="M2337" t="s">
        <v>13588</v>
      </c>
      <c r="N2337">
        <v>270107007</v>
      </c>
      <c r="O2337" t="s">
        <v>13618</v>
      </c>
      <c r="P2337">
        <v>18104.460093896712</v>
      </c>
      <c r="Q2337">
        <v>8801.4075019499251</v>
      </c>
      <c r="R2337">
        <v>38703.700489617469</v>
      </c>
    </row>
    <row r="2338" spans="1:18" x14ac:dyDescent="0.25">
      <c r="A2338">
        <v>8</v>
      </c>
      <c r="B2338">
        <v>8106</v>
      </c>
      <c r="C2338" t="s">
        <v>768</v>
      </c>
      <c r="D2338" t="s">
        <v>1494</v>
      </c>
      <c r="E2338">
        <v>4</v>
      </c>
      <c r="F2338" t="s">
        <v>13858</v>
      </c>
      <c r="G2338">
        <v>2</v>
      </c>
      <c r="H2338" t="s">
        <v>13768</v>
      </c>
      <c r="I2338">
        <v>2</v>
      </c>
      <c r="J2338" t="s">
        <v>13806</v>
      </c>
      <c r="K2338" t="s">
        <v>13857</v>
      </c>
      <c r="L2338">
        <v>270107</v>
      </c>
      <c r="M2338" t="s">
        <v>13588</v>
      </c>
      <c r="N2338">
        <v>270107007</v>
      </c>
      <c r="O2338" t="s">
        <v>13618</v>
      </c>
      <c r="P2338">
        <v>52540.241448692155</v>
      </c>
      <c r="Q2338">
        <v>26269.616026832038</v>
      </c>
      <c r="R2338">
        <v>38361.51342031001</v>
      </c>
    </row>
    <row r="2339" spans="1:18" x14ac:dyDescent="0.25">
      <c r="A2339">
        <v>8</v>
      </c>
      <c r="B2339">
        <v>8107</v>
      </c>
      <c r="C2339" t="s">
        <v>768</v>
      </c>
      <c r="D2339" t="s">
        <v>1497</v>
      </c>
      <c r="E2339">
        <v>4</v>
      </c>
      <c r="F2339" t="s">
        <v>13858</v>
      </c>
      <c r="G2339">
        <v>1</v>
      </c>
      <c r="H2339" t="s">
        <v>8278</v>
      </c>
      <c r="I2339">
        <v>2</v>
      </c>
      <c r="J2339" t="s">
        <v>13806</v>
      </c>
      <c r="K2339" t="s">
        <v>13851</v>
      </c>
      <c r="L2339">
        <v>270107</v>
      </c>
      <c r="M2339" t="s">
        <v>13588</v>
      </c>
      <c r="N2339">
        <v>270107007</v>
      </c>
      <c r="O2339" t="s">
        <v>13618</v>
      </c>
      <c r="P2339">
        <v>50226.607307584323</v>
      </c>
      <c r="Q2339">
        <v>32559.279925047405</v>
      </c>
      <c r="R2339">
        <v>84573.608630003917</v>
      </c>
    </row>
    <row r="2340" spans="1:18" x14ac:dyDescent="0.25">
      <c r="A2340">
        <v>8</v>
      </c>
      <c r="B2340">
        <v>8107</v>
      </c>
      <c r="C2340" t="s">
        <v>768</v>
      </c>
      <c r="D2340" t="s">
        <v>1497</v>
      </c>
      <c r="E2340">
        <v>4</v>
      </c>
      <c r="F2340" t="s">
        <v>13858</v>
      </c>
      <c r="G2340">
        <v>1</v>
      </c>
      <c r="H2340" t="s">
        <v>8278</v>
      </c>
      <c r="I2340">
        <v>2</v>
      </c>
      <c r="J2340" t="s">
        <v>13806</v>
      </c>
      <c r="K2340" t="s">
        <v>13852</v>
      </c>
      <c r="L2340">
        <v>270107</v>
      </c>
      <c r="M2340" t="s">
        <v>13588</v>
      </c>
      <c r="N2340">
        <v>270107007</v>
      </c>
      <c r="O2340" t="s">
        <v>13618</v>
      </c>
      <c r="P2340">
        <v>14173.986283239081</v>
      </c>
      <c r="Q2340">
        <v>10250.823030465706</v>
      </c>
      <c r="R2340">
        <v>7615.754496985438</v>
      </c>
    </row>
    <row r="2341" spans="1:18" x14ac:dyDescent="0.25">
      <c r="A2341">
        <v>8</v>
      </c>
      <c r="B2341">
        <v>8107</v>
      </c>
      <c r="C2341" t="s">
        <v>768</v>
      </c>
      <c r="D2341" t="s">
        <v>1497</v>
      </c>
      <c r="E2341">
        <v>4</v>
      </c>
      <c r="F2341" t="s">
        <v>13858</v>
      </c>
      <c r="G2341">
        <v>2</v>
      </c>
      <c r="H2341" t="s">
        <v>13768</v>
      </c>
      <c r="I2341">
        <v>2</v>
      </c>
      <c r="J2341" t="s">
        <v>13806</v>
      </c>
      <c r="K2341" t="s">
        <v>13853</v>
      </c>
      <c r="L2341">
        <v>270107</v>
      </c>
      <c r="M2341" t="s">
        <v>13588</v>
      </c>
      <c r="N2341">
        <v>270107007</v>
      </c>
      <c r="O2341" t="s">
        <v>13618</v>
      </c>
      <c r="P2341">
        <v>28636.746480567923</v>
      </c>
      <c r="Q2341">
        <v>32559.279925047405</v>
      </c>
      <c r="R2341">
        <v>40642.72530556003</v>
      </c>
    </row>
    <row r="2342" spans="1:18" x14ac:dyDescent="0.25">
      <c r="A2342">
        <v>8</v>
      </c>
      <c r="B2342">
        <v>8107</v>
      </c>
      <c r="C2342" t="s">
        <v>768</v>
      </c>
      <c r="D2342" t="s">
        <v>1497</v>
      </c>
      <c r="E2342">
        <v>4</v>
      </c>
      <c r="F2342" t="s">
        <v>13858</v>
      </c>
      <c r="G2342">
        <v>2</v>
      </c>
      <c r="H2342" t="s">
        <v>13768</v>
      </c>
      <c r="I2342">
        <v>2</v>
      </c>
      <c r="J2342" t="s">
        <v>13806</v>
      </c>
      <c r="K2342" t="s">
        <v>13857</v>
      </c>
      <c r="L2342">
        <v>270107</v>
      </c>
      <c r="M2342" t="s">
        <v>13588</v>
      </c>
      <c r="N2342">
        <v>270107007</v>
      </c>
      <c r="O2342" t="s">
        <v>13618</v>
      </c>
      <c r="P2342">
        <v>35763.847110255483</v>
      </c>
      <c r="Q2342">
        <v>10250.823030465706</v>
      </c>
      <c r="R2342">
        <v>51546.637821429307</v>
      </c>
    </row>
    <row r="2343" spans="1:18" x14ac:dyDescent="0.25">
      <c r="A2343">
        <v>8</v>
      </c>
      <c r="B2343">
        <v>8108</v>
      </c>
      <c r="C2343" t="s">
        <v>768</v>
      </c>
      <c r="D2343" t="s">
        <v>1500</v>
      </c>
      <c r="E2343">
        <v>4</v>
      </c>
      <c r="F2343" t="s">
        <v>13858</v>
      </c>
      <c r="G2343">
        <v>1</v>
      </c>
      <c r="H2343" t="s">
        <v>8278</v>
      </c>
      <c r="I2343">
        <v>2</v>
      </c>
      <c r="J2343" t="s">
        <v>13806</v>
      </c>
      <c r="K2343" t="s">
        <v>13851</v>
      </c>
      <c r="L2343">
        <v>270107</v>
      </c>
      <c r="M2343" t="s">
        <v>13588</v>
      </c>
      <c r="N2343">
        <v>270107007</v>
      </c>
      <c r="O2343" t="s">
        <v>13618</v>
      </c>
      <c r="P2343">
        <v>37479.304635761589</v>
      </c>
      <c r="Q2343">
        <v>39314.415124820094</v>
      </c>
      <c r="R2343">
        <v>49095.860113306473</v>
      </c>
    </row>
    <row r="2344" spans="1:18" x14ac:dyDescent="0.25">
      <c r="A2344">
        <v>8</v>
      </c>
      <c r="B2344">
        <v>8108</v>
      </c>
      <c r="C2344" t="s">
        <v>768</v>
      </c>
      <c r="D2344" t="s">
        <v>1500</v>
      </c>
      <c r="E2344">
        <v>4</v>
      </c>
      <c r="F2344" t="s">
        <v>13858</v>
      </c>
      <c r="G2344">
        <v>1</v>
      </c>
      <c r="H2344" t="s">
        <v>8278</v>
      </c>
      <c r="I2344">
        <v>2</v>
      </c>
      <c r="J2344" t="s">
        <v>13806</v>
      </c>
      <c r="K2344" t="s">
        <v>13852</v>
      </c>
      <c r="L2344">
        <v>270107</v>
      </c>
      <c r="M2344" t="s">
        <v>13588</v>
      </c>
      <c r="N2344">
        <v>270107007</v>
      </c>
      <c r="O2344" t="s">
        <v>13618</v>
      </c>
      <c r="P2344">
        <v>7964.5313295975548</v>
      </c>
      <c r="Q2344">
        <v>0</v>
      </c>
      <c r="R2344">
        <v>24306.553982377951</v>
      </c>
    </row>
    <row r="2345" spans="1:18" x14ac:dyDescent="0.25">
      <c r="A2345">
        <v>8</v>
      </c>
      <c r="B2345">
        <v>8108</v>
      </c>
      <c r="C2345" t="s">
        <v>768</v>
      </c>
      <c r="D2345" t="s">
        <v>1500</v>
      </c>
      <c r="E2345">
        <v>4</v>
      </c>
      <c r="F2345" t="s">
        <v>13858</v>
      </c>
      <c r="G2345">
        <v>2</v>
      </c>
      <c r="H2345" t="s">
        <v>13768</v>
      </c>
      <c r="I2345">
        <v>2</v>
      </c>
      <c r="J2345" t="s">
        <v>13806</v>
      </c>
      <c r="K2345" t="s">
        <v>13853</v>
      </c>
      <c r="L2345">
        <v>270107</v>
      </c>
      <c r="M2345" t="s">
        <v>13588</v>
      </c>
      <c r="N2345">
        <v>270107007</v>
      </c>
      <c r="O2345" t="s">
        <v>13618</v>
      </c>
      <c r="P2345">
        <v>29019.676515537441</v>
      </c>
      <c r="Q2345">
        <v>31491.321735215213</v>
      </c>
      <c r="R2345">
        <v>41663.002313753059</v>
      </c>
    </row>
    <row r="2346" spans="1:18" x14ac:dyDescent="0.25">
      <c r="A2346">
        <v>8</v>
      </c>
      <c r="B2346">
        <v>8108</v>
      </c>
      <c r="C2346" t="s">
        <v>768</v>
      </c>
      <c r="D2346" t="s">
        <v>1500</v>
      </c>
      <c r="E2346">
        <v>4</v>
      </c>
      <c r="F2346" t="s">
        <v>13858</v>
      </c>
      <c r="G2346">
        <v>2</v>
      </c>
      <c r="H2346" t="s">
        <v>13768</v>
      </c>
      <c r="I2346">
        <v>2</v>
      </c>
      <c r="J2346" t="s">
        <v>13806</v>
      </c>
      <c r="K2346" t="s">
        <v>13857</v>
      </c>
      <c r="L2346">
        <v>270107</v>
      </c>
      <c r="M2346" t="s">
        <v>13588</v>
      </c>
      <c r="N2346">
        <v>270107007</v>
      </c>
      <c r="O2346" t="s">
        <v>13618</v>
      </c>
      <c r="P2346">
        <v>16424.159449821702</v>
      </c>
      <c r="Q2346">
        <v>7823.0933896048691</v>
      </c>
      <c r="R2346">
        <v>31739.411781931376</v>
      </c>
    </row>
    <row r="2347" spans="1:18" x14ac:dyDescent="0.25">
      <c r="A2347">
        <v>8</v>
      </c>
      <c r="B2347">
        <v>8110</v>
      </c>
      <c r="C2347" t="s">
        <v>768</v>
      </c>
      <c r="D2347" t="s">
        <v>1506</v>
      </c>
      <c r="E2347">
        <v>4</v>
      </c>
      <c r="F2347" t="s">
        <v>13858</v>
      </c>
      <c r="G2347">
        <v>1</v>
      </c>
      <c r="H2347" t="s">
        <v>8278</v>
      </c>
      <c r="I2347">
        <v>2</v>
      </c>
      <c r="J2347" t="s">
        <v>13806</v>
      </c>
      <c r="K2347" t="s">
        <v>13851</v>
      </c>
      <c r="L2347">
        <v>270107</v>
      </c>
      <c r="M2347" t="s">
        <v>13588</v>
      </c>
      <c r="N2347">
        <v>270107007</v>
      </c>
      <c r="O2347" t="s">
        <v>13618</v>
      </c>
      <c r="P2347">
        <v>84142.89575194713</v>
      </c>
      <c r="Q2347">
        <v>29358.923621778384</v>
      </c>
      <c r="R2347">
        <v>91177.984071184284</v>
      </c>
    </row>
    <row r="2348" spans="1:18" x14ac:dyDescent="0.25">
      <c r="A2348">
        <v>8</v>
      </c>
      <c r="B2348">
        <v>8110</v>
      </c>
      <c r="C2348" t="s">
        <v>768</v>
      </c>
      <c r="D2348" t="s">
        <v>1506</v>
      </c>
      <c r="E2348">
        <v>4</v>
      </c>
      <c r="F2348" t="s">
        <v>13858</v>
      </c>
      <c r="G2348">
        <v>1</v>
      </c>
      <c r="H2348" t="s">
        <v>8278</v>
      </c>
      <c r="I2348">
        <v>2</v>
      </c>
      <c r="J2348" t="s">
        <v>13806</v>
      </c>
      <c r="K2348" t="s">
        <v>13852</v>
      </c>
      <c r="L2348">
        <v>270107</v>
      </c>
      <c r="M2348" t="s">
        <v>13588</v>
      </c>
      <c r="N2348">
        <v>270107007</v>
      </c>
      <c r="O2348" t="s">
        <v>13618</v>
      </c>
      <c r="P2348">
        <v>23167.735436475763</v>
      </c>
      <c r="Q2348">
        <v>1385.3759252785007</v>
      </c>
      <c r="R2348">
        <v>25582.813290504244</v>
      </c>
    </row>
    <row r="2349" spans="1:18" x14ac:dyDescent="0.25">
      <c r="A2349">
        <v>8</v>
      </c>
      <c r="B2349">
        <v>8110</v>
      </c>
      <c r="C2349" t="s">
        <v>768</v>
      </c>
      <c r="D2349" t="s">
        <v>1506</v>
      </c>
      <c r="E2349">
        <v>4</v>
      </c>
      <c r="F2349" t="s">
        <v>13858</v>
      </c>
      <c r="G2349">
        <v>2</v>
      </c>
      <c r="H2349" t="s">
        <v>13768</v>
      </c>
      <c r="I2349">
        <v>2</v>
      </c>
      <c r="J2349" t="s">
        <v>13806</v>
      </c>
      <c r="K2349" t="s">
        <v>13853</v>
      </c>
      <c r="L2349">
        <v>270107</v>
      </c>
      <c r="M2349" t="s">
        <v>13588</v>
      </c>
      <c r="N2349">
        <v>270107007</v>
      </c>
      <c r="O2349" t="s">
        <v>13618</v>
      </c>
      <c r="P2349">
        <v>56134.984398417728</v>
      </c>
      <c r="Q2349">
        <v>20943.451599217635</v>
      </c>
      <c r="R2349">
        <v>51001.417562033013</v>
      </c>
    </row>
    <row r="2350" spans="1:18" x14ac:dyDescent="0.25">
      <c r="A2350">
        <v>8</v>
      </c>
      <c r="B2350">
        <v>8110</v>
      </c>
      <c r="C2350" t="s">
        <v>768</v>
      </c>
      <c r="D2350" t="s">
        <v>1506</v>
      </c>
      <c r="E2350">
        <v>4</v>
      </c>
      <c r="F2350" t="s">
        <v>13858</v>
      </c>
      <c r="G2350">
        <v>2</v>
      </c>
      <c r="H2350" t="s">
        <v>13768</v>
      </c>
      <c r="I2350">
        <v>2</v>
      </c>
      <c r="J2350" t="s">
        <v>13806</v>
      </c>
      <c r="K2350" t="s">
        <v>13857</v>
      </c>
      <c r="L2350">
        <v>270107</v>
      </c>
      <c r="M2350" t="s">
        <v>13588</v>
      </c>
      <c r="N2350">
        <v>270107007</v>
      </c>
      <c r="O2350" t="s">
        <v>13618</v>
      </c>
      <c r="P2350">
        <v>51175.646790005158</v>
      </c>
      <c r="Q2350">
        <v>9800.8479478392583</v>
      </c>
      <c r="R2350">
        <v>65759.379799655551</v>
      </c>
    </row>
    <row r="2351" spans="1:18" x14ac:dyDescent="0.25">
      <c r="A2351">
        <v>8</v>
      </c>
      <c r="B2351">
        <v>8111</v>
      </c>
      <c r="C2351" t="s">
        <v>768</v>
      </c>
      <c r="D2351" t="s">
        <v>1509</v>
      </c>
      <c r="E2351">
        <v>4</v>
      </c>
      <c r="F2351" t="s">
        <v>13858</v>
      </c>
      <c r="G2351">
        <v>1</v>
      </c>
      <c r="H2351" t="s">
        <v>8278</v>
      </c>
      <c r="I2351">
        <v>2</v>
      </c>
      <c r="J2351" t="s">
        <v>13806</v>
      </c>
      <c r="K2351" t="s">
        <v>13851</v>
      </c>
      <c r="L2351">
        <v>270107</v>
      </c>
      <c r="M2351" t="s">
        <v>13588</v>
      </c>
      <c r="N2351">
        <v>270107007</v>
      </c>
      <c r="O2351" t="s">
        <v>13618</v>
      </c>
      <c r="P2351">
        <v>38526.574165615515</v>
      </c>
      <c r="Q2351">
        <v>50813.963302679789</v>
      </c>
      <c r="R2351">
        <v>68161.866863890726</v>
      </c>
    </row>
    <row r="2352" spans="1:18" x14ac:dyDescent="0.25">
      <c r="A2352">
        <v>8</v>
      </c>
      <c r="B2352">
        <v>8111</v>
      </c>
      <c r="C2352" t="s">
        <v>768</v>
      </c>
      <c r="D2352" t="s">
        <v>1509</v>
      </c>
      <c r="E2352">
        <v>4</v>
      </c>
      <c r="F2352" t="s">
        <v>13858</v>
      </c>
      <c r="G2352">
        <v>1</v>
      </c>
      <c r="H2352" t="s">
        <v>8278</v>
      </c>
      <c r="I2352">
        <v>2</v>
      </c>
      <c r="J2352" t="s">
        <v>13806</v>
      </c>
      <c r="K2352" t="s">
        <v>13852</v>
      </c>
      <c r="L2352">
        <v>270107</v>
      </c>
      <c r="M2352" t="s">
        <v>13588</v>
      </c>
      <c r="N2352">
        <v>270107007</v>
      </c>
      <c r="O2352" t="s">
        <v>13618</v>
      </c>
      <c r="P2352">
        <v>16261.548426686666</v>
      </c>
      <c r="Q2352">
        <v>5386.3023200990538</v>
      </c>
      <c r="R2352">
        <v>0</v>
      </c>
    </row>
    <row r="2353" spans="1:18" x14ac:dyDescent="0.25">
      <c r="A2353">
        <v>8</v>
      </c>
      <c r="B2353">
        <v>8111</v>
      </c>
      <c r="C2353" t="s">
        <v>768</v>
      </c>
      <c r="D2353" t="s">
        <v>1509</v>
      </c>
      <c r="E2353">
        <v>4</v>
      </c>
      <c r="F2353" t="s">
        <v>13858</v>
      </c>
      <c r="G2353">
        <v>2</v>
      </c>
      <c r="H2353" t="s">
        <v>13768</v>
      </c>
      <c r="I2353">
        <v>2</v>
      </c>
      <c r="J2353" t="s">
        <v>13806</v>
      </c>
      <c r="K2353" t="s">
        <v>13853</v>
      </c>
      <c r="L2353">
        <v>270107</v>
      </c>
      <c r="M2353" t="s">
        <v>13588</v>
      </c>
      <c r="N2353">
        <v>270107007</v>
      </c>
      <c r="O2353" t="s">
        <v>13618</v>
      </c>
      <c r="P2353">
        <v>30637.848157365424</v>
      </c>
      <c r="Q2353">
        <v>42124.932278225955</v>
      </c>
      <c r="R2353">
        <v>40731.766291827873</v>
      </c>
    </row>
    <row r="2354" spans="1:18" x14ac:dyDescent="0.25">
      <c r="A2354">
        <v>8</v>
      </c>
      <c r="B2354">
        <v>8111</v>
      </c>
      <c r="C2354" t="s">
        <v>768</v>
      </c>
      <c r="D2354" t="s">
        <v>1509</v>
      </c>
      <c r="E2354">
        <v>4</v>
      </c>
      <c r="F2354" t="s">
        <v>13858</v>
      </c>
      <c r="G2354">
        <v>2</v>
      </c>
      <c r="H2354" t="s">
        <v>13768</v>
      </c>
      <c r="I2354">
        <v>2</v>
      </c>
      <c r="J2354" t="s">
        <v>13806</v>
      </c>
      <c r="K2354" t="s">
        <v>13857</v>
      </c>
      <c r="L2354">
        <v>270107</v>
      </c>
      <c r="M2354" t="s">
        <v>13588</v>
      </c>
      <c r="N2354">
        <v>270107007</v>
      </c>
      <c r="O2354" t="s">
        <v>13618</v>
      </c>
      <c r="P2354">
        <v>24150.27443493676</v>
      </c>
      <c r="Q2354">
        <v>14075.333344552893</v>
      </c>
      <c r="R2354">
        <v>27430.10057206286</v>
      </c>
    </row>
    <row r="2355" spans="1:18" x14ac:dyDescent="0.25">
      <c r="A2355">
        <v>8</v>
      </c>
      <c r="B2355">
        <v>8112</v>
      </c>
      <c r="C2355" t="s">
        <v>768</v>
      </c>
      <c r="D2355" t="s">
        <v>1512</v>
      </c>
      <c r="E2355">
        <v>4</v>
      </c>
      <c r="F2355" t="s">
        <v>13858</v>
      </c>
      <c r="G2355">
        <v>1</v>
      </c>
      <c r="H2355" t="s">
        <v>8278</v>
      </c>
      <c r="I2355">
        <v>2</v>
      </c>
      <c r="J2355" t="s">
        <v>13806</v>
      </c>
      <c r="K2355" t="s">
        <v>13851</v>
      </c>
      <c r="L2355">
        <v>270107</v>
      </c>
      <c r="M2355" t="s">
        <v>13588</v>
      </c>
      <c r="N2355">
        <v>270107007</v>
      </c>
      <c r="O2355" t="s">
        <v>13618</v>
      </c>
      <c r="P2355">
        <v>0</v>
      </c>
      <c r="Q2355">
        <v>87895.574955801072</v>
      </c>
      <c r="R2355">
        <v>77476.313745837484</v>
      </c>
    </row>
    <row r="2356" spans="1:18" x14ac:dyDescent="0.25">
      <c r="A2356">
        <v>8</v>
      </c>
      <c r="B2356">
        <v>8112</v>
      </c>
      <c r="C2356" t="s">
        <v>768</v>
      </c>
      <c r="D2356" t="s">
        <v>1512</v>
      </c>
      <c r="E2356">
        <v>4</v>
      </c>
      <c r="F2356" t="s">
        <v>13858</v>
      </c>
      <c r="G2356">
        <v>1</v>
      </c>
      <c r="H2356" t="s">
        <v>8278</v>
      </c>
      <c r="I2356">
        <v>2</v>
      </c>
      <c r="J2356" t="s">
        <v>13806</v>
      </c>
      <c r="K2356" t="s">
        <v>13852</v>
      </c>
      <c r="L2356">
        <v>270107</v>
      </c>
      <c r="M2356" t="s">
        <v>13588</v>
      </c>
      <c r="N2356">
        <v>270107007</v>
      </c>
      <c r="O2356" t="s">
        <v>13618</v>
      </c>
      <c r="P2356">
        <v>0</v>
      </c>
      <c r="Q2356">
        <v>27225.896908850929</v>
      </c>
      <c r="R2356">
        <v>12868.721376958722</v>
      </c>
    </row>
    <row r="2357" spans="1:18" x14ac:dyDescent="0.25">
      <c r="A2357">
        <v>8</v>
      </c>
      <c r="B2357">
        <v>8112</v>
      </c>
      <c r="C2357" t="s">
        <v>768</v>
      </c>
      <c r="D2357" t="s">
        <v>1512</v>
      </c>
      <c r="E2357">
        <v>4</v>
      </c>
      <c r="F2357" t="s">
        <v>13858</v>
      </c>
      <c r="G2357">
        <v>2</v>
      </c>
      <c r="H2357" t="s">
        <v>13768</v>
      </c>
      <c r="I2357">
        <v>2</v>
      </c>
      <c r="J2357" t="s">
        <v>13806</v>
      </c>
      <c r="K2357" t="s">
        <v>13853</v>
      </c>
      <c r="L2357">
        <v>270107</v>
      </c>
      <c r="M2357" t="s">
        <v>13588</v>
      </c>
      <c r="N2357">
        <v>270107007</v>
      </c>
      <c r="O2357" t="s">
        <v>13618</v>
      </c>
      <c r="P2357">
        <v>0</v>
      </c>
      <c r="Q2357">
        <v>87895.574955801072</v>
      </c>
      <c r="R2357">
        <v>49252.989359746018</v>
      </c>
    </row>
    <row r="2358" spans="1:18" x14ac:dyDescent="0.25">
      <c r="A2358">
        <v>8</v>
      </c>
      <c r="B2358">
        <v>8112</v>
      </c>
      <c r="C2358" t="s">
        <v>768</v>
      </c>
      <c r="D2358" t="s">
        <v>1512</v>
      </c>
      <c r="E2358">
        <v>4</v>
      </c>
      <c r="F2358" t="s">
        <v>13858</v>
      </c>
      <c r="G2358">
        <v>2</v>
      </c>
      <c r="H2358" t="s">
        <v>13768</v>
      </c>
      <c r="I2358">
        <v>2</v>
      </c>
      <c r="J2358" t="s">
        <v>13806</v>
      </c>
      <c r="K2358" t="s">
        <v>13857</v>
      </c>
      <c r="L2358">
        <v>270107</v>
      </c>
      <c r="M2358" t="s">
        <v>13588</v>
      </c>
      <c r="N2358">
        <v>270107007</v>
      </c>
      <c r="O2358" t="s">
        <v>13618</v>
      </c>
      <c r="P2358">
        <v>0</v>
      </c>
      <c r="Q2358">
        <v>27225.896908850929</v>
      </c>
      <c r="R2358">
        <v>41092.045763050184</v>
      </c>
    </row>
    <row r="2359" spans="1:18" x14ac:dyDescent="0.25">
      <c r="A2359">
        <v>8</v>
      </c>
      <c r="B2359">
        <v>8201</v>
      </c>
      <c r="C2359" t="s">
        <v>768</v>
      </c>
      <c r="D2359" t="s">
        <v>1515</v>
      </c>
      <c r="E2359">
        <v>4</v>
      </c>
      <c r="F2359" t="s">
        <v>13858</v>
      </c>
      <c r="G2359">
        <v>1</v>
      </c>
      <c r="H2359" t="s">
        <v>8278</v>
      </c>
      <c r="I2359">
        <v>2</v>
      </c>
      <c r="J2359" t="s">
        <v>13806</v>
      </c>
      <c r="K2359" t="s">
        <v>13851</v>
      </c>
      <c r="L2359">
        <v>270107</v>
      </c>
      <c r="M2359" t="s">
        <v>13588</v>
      </c>
      <c r="N2359">
        <v>270107007</v>
      </c>
      <c r="O2359" t="s">
        <v>13618</v>
      </c>
      <c r="P2359">
        <v>0</v>
      </c>
      <c r="Q2359">
        <v>68372.265914743883</v>
      </c>
      <c r="R2359">
        <v>0</v>
      </c>
    </row>
    <row r="2360" spans="1:18" x14ac:dyDescent="0.25">
      <c r="A2360">
        <v>8</v>
      </c>
      <c r="B2360">
        <v>8201</v>
      </c>
      <c r="C2360" t="s">
        <v>768</v>
      </c>
      <c r="D2360" t="s">
        <v>1515</v>
      </c>
      <c r="E2360">
        <v>4</v>
      </c>
      <c r="F2360" t="s">
        <v>13858</v>
      </c>
      <c r="G2360">
        <v>1</v>
      </c>
      <c r="H2360" t="s">
        <v>8278</v>
      </c>
      <c r="I2360">
        <v>2</v>
      </c>
      <c r="J2360" t="s">
        <v>13806</v>
      </c>
      <c r="K2360" t="s">
        <v>13852</v>
      </c>
      <c r="L2360">
        <v>270107</v>
      </c>
      <c r="M2360" t="s">
        <v>13588</v>
      </c>
      <c r="N2360">
        <v>270107007</v>
      </c>
      <c r="O2360" t="s">
        <v>13618</v>
      </c>
      <c r="P2360">
        <v>0</v>
      </c>
      <c r="Q2360">
        <v>21471.05754087714</v>
      </c>
      <c r="R2360">
        <v>0</v>
      </c>
    </row>
    <row r="2361" spans="1:18" x14ac:dyDescent="0.25">
      <c r="A2361">
        <v>8</v>
      </c>
      <c r="B2361">
        <v>8201</v>
      </c>
      <c r="C2361" t="s">
        <v>768</v>
      </c>
      <c r="D2361" t="s">
        <v>1515</v>
      </c>
      <c r="E2361">
        <v>4</v>
      </c>
      <c r="F2361" t="s">
        <v>13858</v>
      </c>
      <c r="G2361">
        <v>2</v>
      </c>
      <c r="H2361" t="s">
        <v>13768</v>
      </c>
      <c r="I2361">
        <v>2</v>
      </c>
      <c r="J2361" t="s">
        <v>13806</v>
      </c>
      <c r="K2361" t="s">
        <v>13853</v>
      </c>
      <c r="L2361">
        <v>270107</v>
      </c>
      <c r="M2361" t="s">
        <v>13588</v>
      </c>
      <c r="N2361">
        <v>270107007</v>
      </c>
      <c r="O2361" t="s">
        <v>13618</v>
      </c>
      <c r="P2361">
        <v>0</v>
      </c>
      <c r="Q2361">
        <v>60210.507166465643</v>
      </c>
      <c r="R2361">
        <v>0</v>
      </c>
    </row>
    <row r="2362" spans="1:18" x14ac:dyDescent="0.25">
      <c r="A2362">
        <v>8</v>
      </c>
      <c r="B2362">
        <v>8201</v>
      </c>
      <c r="C2362" t="s">
        <v>768</v>
      </c>
      <c r="D2362" t="s">
        <v>1515</v>
      </c>
      <c r="E2362">
        <v>4</v>
      </c>
      <c r="F2362" t="s">
        <v>13858</v>
      </c>
      <c r="G2362">
        <v>2</v>
      </c>
      <c r="H2362" t="s">
        <v>13768</v>
      </c>
      <c r="I2362">
        <v>2</v>
      </c>
      <c r="J2362" t="s">
        <v>13806</v>
      </c>
      <c r="K2362" t="s">
        <v>13857</v>
      </c>
      <c r="L2362">
        <v>270107</v>
      </c>
      <c r="M2362" t="s">
        <v>13588</v>
      </c>
      <c r="N2362">
        <v>270107007</v>
      </c>
      <c r="O2362" t="s">
        <v>13618</v>
      </c>
      <c r="P2362">
        <v>0</v>
      </c>
      <c r="Q2362">
        <v>29632.816289155373</v>
      </c>
      <c r="R2362">
        <v>0</v>
      </c>
    </row>
    <row r="2363" spans="1:18" x14ac:dyDescent="0.25">
      <c r="A2363">
        <v>8</v>
      </c>
      <c r="B2363">
        <v>8202</v>
      </c>
      <c r="C2363" t="s">
        <v>768</v>
      </c>
      <c r="D2363" t="s">
        <v>1518</v>
      </c>
      <c r="E2363">
        <v>4</v>
      </c>
      <c r="F2363" t="s">
        <v>13858</v>
      </c>
      <c r="G2363">
        <v>1</v>
      </c>
      <c r="H2363" t="s">
        <v>8278</v>
      </c>
      <c r="I2363">
        <v>2</v>
      </c>
      <c r="J2363" t="s">
        <v>13806</v>
      </c>
      <c r="K2363" t="s">
        <v>13851</v>
      </c>
      <c r="L2363">
        <v>270107</v>
      </c>
      <c r="M2363" t="s">
        <v>13588</v>
      </c>
      <c r="N2363">
        <v>270107007</v>
      </c>
      <c r="O2363" t="s">
        <v>13618</v>
      </c>
      <c r="P2363">
        <v>41631.013252634875</v>
      </c>
      <c r="Q2363">
        <v>113139.29027898796</v>
      </c>
      <c r="R2363">
        <v>0</v>
      </c>
    </row>
    <row r="2364" spans="1:18" x14ac:dyDescent="0.25">
      <c r="A2364">
        <v>8</v>
      </c>
      <c r="B2364">
        <v>8202</v>
      </c>
      <c r="C2364" t="s">
        <v>768</v>
      </c>
      <c r="D2364" t="s">
        <v>1518</v>
      </c>
      <c r="E2364">
        <v>4</v>
      </c>
      <c r="F2364" t="s">
        <v>13858</v>
      </c>
      <c r="G2364">
        <v>1</v>
      </c>
      <c r="H2364" t="s">
        <v>8278</v>
      </c>
      <c r="I2364">
        <v>2</v>
      </c>
      <c r="J2364" t="s">
        <v>13806</v>
      </c>
      <c r="K2364" t="s">
        <v>13852</v>
      </c>
      <c r="L2364">
        <v>270107</v>
      </c>
      <c r="M2364" t="s">
        <v>13588</v>
      </c>
      <c r="N2364">
        <v>270107007</v>
      </c>
      <c r="O2364" t="s">
        <v>13618</v>
      </c>
      <c r="P2364">
        <v>0</v>
      </c>
      <c r="Q2364">
        <v>10084.981684981693</v>
      </c>
      <c r="R2364">
        <v>0</v>
      </c>
    </row>
    <row r="2365" spans="1:18" x14ac:dyDescent="0.25">
      <c r="A2365">
        <v>8</v>
      </c>
      <c r="B2365">
        <v>8202</v>
      </c>
      <c r="C2365" t="s">
        <v>768</v>
      </c>
      <c r="D2365" t="s">
        <v>1518</v>
      </c>
      <c r="E2365">
        <v>4</v>
      </c>
      <c r="F2365" t="s">
        <v>13858</v>
      </c>
      <c r="G2365">
        <v>2</v>
      </c>
      <c r="H2365" t="s">
        <v>13768</v>
      </c>
      <c r="I2365">
        <v>2</v>
      </c>
      <c r="J2365" t="s">
        <v>13806</v>
      </c>
      <c r="K2365" t="s">
        <v>13853</v>
      </c>
      <c r="L2365">
        <v>270107</v>
      </c>
      <c r="M2365" t="s">
        <v>13588</v>
      </c>
      <c r="N2365">
        <v>270107007</v>
      </c>
      <c r="O2365" t="s">
        <v>13618</v>
      </c>
      <c r="P2365">
        <v>29380.152353125326</v>
      </c>
      <c r="Q2365">
        <v>113139.29027898796</v>
      </c>
      <c r="R2365">
        <v>0</v>
      </c>
    </row>
    <row r="2366" spans="1:18" x14ac:dyDescent="0.25">
      <c r="A2366">
        <v>8</v>
      </c>
      <c r="B2366">
        <v>8202</v>
      </c>
      <c r="C2366" t="s">
        <v>768</v>
      </c>
      <c r="D2366" t="s">
        <v>1518</v>
      </c>
      <c r="E2366">
        <v>4</v>
      </c>
      <c r="F2366" t="s">
        <v>13858</v>
      </c>
      <c r="G2366">
        <v>2</v>
      </c>
      <c r="H2366" t="s">
        <v>13768</v>
      </c>
      <c r="I2366">
        <v>2</v>
      </c>
      <c r="J2366" t="s">
        <v>13806</v>
      </c>
      <c r="K2366" t="s">
        <v>13857</v>
      </c>
      <c r="L2366">
        <v>270107</v>
      </c>
      <c r="M2366" t="s">
        <v>13588</v>
      </c>
      <c r="N2366">
        <v>270107007</v>
      </c>
      <c r="O2366" t="s">
        <v>13618</v>
      </c>
      <c r="P2366">
        <v>12250.860899509547</v>
      </c>
      <c r="Q2366">
        <v>10084.981684981693</v>
      </c>
      <c r="R2366">
        <v>0</v>
      </c>
    </row>
    <row r="2367" spans="1:18" x14ac:dyDescent="0.25">
      <c r="A2367">
        <v>8</v>
      </c>
      <c r="B2367">
        <v>8203</v>
      </c>
      <c r="C2367" t="s">
        <v>768</v>
      </c>
      <c r="D2367" t="s">
        <v>1521</v>
      </c>
      <c r="E2367">
        <v>4</v>
      </c>
      <c r="F2367" t="s">
        <v>13858</v>
      </c>
      <c r="G2367">
        <v>1</v>
      </c>
      <c r="H2367" t="s">
        <v>8278</v>
      </c>
      <c r="I2367">
        <v>2</v>
      </c>
      <c r="J2367" t="s">
        <v>13806</v>
      </c>
      <c r="K2367" t="s">
        <v>13851</v>
      </c>
      <c r="L2367">
        <v>270107</v>
      </c>
      <c r="M2367" t="s">
        <v>13588</v>
      </c>
      <c r="N2367">
        <v>270107007</v>
      </c>
      <c r="O2367" t="s">
        <v>13618</v>
      </c>
      <c r="P2367">
        <v>0</v>
      </c>
      <c r="Q2367">
        <v>60928.536927309535</v>
      </c>
      <c r="R2367">
        <v>0</v>
      </c>
    </row>
    <row r="2368" spans="1:18" x14ac:dyDescent="0.25">
      <c r="A2368">
        <v>8</v>
      </c>
      <c r="B2368">
        <v>8203</v>
      </c>
      <c r="C2368" t="s">
        <v>768</v>
      </c>
      <c r="D2368" t="s">
        <v>1521</v>
      </c>
      <c r="E2368">
        <v>4</v>
      </c>
      <c r="F2368" t="s">
        <v>13858</v>
      </c>
      <c r="G2368">
        <v>2</v>
      </c>
      <c r="H2368" t="s">
        <v>13768</v>
      </c>
      <c r="I2368">
        <v>2</v>
      </c>
      <c r="J2368" t="s">
        <v>13806</v>
      </c>
      <c r="K2368" t="s">
        <v>13853</v>
      </c>
      <c r="L2368">
        <v>270107</v>
      </c>
      <c r="M2368" t="s">
        <v>13588</v>
      </c>
      <c r="N2368">
        <v>270107007</v>
      </c>
      <c r="O2368" t="s">
        <v>13618</v>
      </c>
      <c r="P2368">
        <v>0</v>
      </c>
      <c r="Q2368">
        <v>45107.75768666323</v>
      </c>
      <c r="R2368">
        <v>0</v>
      </c>
    </row>
    <row r="2369" spans="1:18" x14ac:dyDescent="0.25">
      <c r="A2369">
        <v>8</v>
      </c>
      <c r="B2369">
        <v>8203</v>
      </c>
      <c r="C2369" t="s">
        <v>768</v>
      </c>
      <c r="D2369" t="s">
        <v>1521</v>
      </c>
      <c r="E2369">
        <v>4</v>
      </c>
      <c r="F2369" t="s">
        <v>13858</v>
      </c>
      <c r="G2369">
        <v>2</v>
      </c>
      <c r="H2369" t="s">
        <v>13768</v>
      </c>
      <c r="I2369">
        <v>2</v>
      </c>
      <c r="J2369" t="s">
        <v>13806</v>
      </c>
      <c r="K2369" t="s">
        <v>13857</v>
      </c>
      <c r="L2369">
        <v>270107</v>
      </c>
      <c r="M2369" t="s">
        <v>13588</v>
      </c>
      <c r="N2369">
        <v>270107007</v>
      </c>
      <c r="O2369" t="s">
        <v>13618</v>
      </c>
      <c r="P2369">
        <v>0</v>
      </c>
      <c r="Q2369">
        <v>15820.779240646314</v>
      </c>
      <c r="R2369">
        <v>0</v>
      </c>
    </row>
    <row r="2370" spans="1:18" x14ac:dyDescent="0.25">
      <c r="A2370">
        <v>8</v>
      </c>
      <c r="B2370">
        <v>8205</v>
      </c>
      <c r="C2370" t="s">
        <v>768</v>
      </c>
      <c r="D2370" t="s">
        <v>1527</v>
      </c>
      <c r="E2370">
        <v>4</v>
      </c>
      <c r="F2370" t="s">
        <v>13858</v>
      </c>
      <c r="G2370">
        <v>1</v>
      </c>
      <c r="H2370" t="s">
        <v>8278</v>
      </c>
      <c r="I2370">
        <v>2</v>
      </c>
      <c r="J2370" t="s">
        <v>13806</v>
      </c>
      <c r="K2370" t="s">
        <v>13851</v>
      </c>
      <c r="L2370">
        <v>270107</v>
      </c>
      <c r="M2370" t="s">
        <v>13588</v>
      </c>
      <c r="N2370">
        <v>270107007</v>
      </c>
      <c r="O2370" t="s">
        <v>13618</v>
      </c>
      <c r="P2370">
        <v>0</v>
      </c>
      <c r="Q2370">
        <v>64759.34573501096</v>
      </c>
      <c r="R2370">
        <v>0</v>
      </c>
    </row>
    <row r="2371" spans="1:18" x14ac:dyDescent="0.25">
      <c r="A2371">
        <v>8</v>
      </c>
      <c r="B2371">
        <v>8205</v>
      </c>
      <c r="C2371" t="s">
        <v>768</v>
      </c>
      <c r="D2371" t="s">
        <v>1527</v>
      </c>
      <c r="E2371">
        <v>4</v>
      </c>
      <c r="F2371" t="s">
        <v>13858</v>
      </c>
      <c r="G2371">
        <v>2</v>
      </c>
      <c r="H2371" t="s">
        <v>13768</v>
      </c>
      <c r="I2371">
        <v>2</v>
      </c>
      <c r="J2371" t="s">
        <v>13806</v>
      </c>
      <c r="K2371" t="s">
        <v>13853</v>
      </c>
      <c r="L2371">
        <v>270107</v>
      </c>
      <c r="M2371" t="s">
        <v>13588</v>
      </c>
      <c r="N2371">
        <v>270107007</v>
      </c>
      <c r="O2371" t="s">
        <v>13618</v>
      </c>
      <c r="P2371">
        <v>0</v>
      </c>
      <c r="Q2371">
        <v>15130.462950694378</v>
      </c>
      <c r="R2371">
        <v>0</v>
      </c>
    </row>
    <row r="2372" spans="1:18" x14ac:dyDescent="0.25">
      <c r="A2372">
        <v>8</v>
      </c>
      <c r="B2372">
        <v>8205</v>
      </c>
      <c r="C2372" t="s">
        <v>768</v>
      </c>
      <c r="D2372" t="s">
        <v>1527</v>
      </c>
      <c r="E2372">
        <v>4</v>
      </c>
      <c r="F2372" t="s">
        <v>13858</v>
      </c>
      <c r="G2372">
        <v>2</v>
      </c>
      <c r="H2372" t="s">
        <v>13768</v>
      </c>
      <c r="I2372">
        <v>2</v>
      </c>
      <c r="J2372" t="s">
        <v>13806</v>
      </c>
      <c r="K2372" t="s">
        <v>13857</v>
      </c>
      <c r="L2372">
        <v>270107</v>
      </c>
      <c r="M2372" t="s">
        <v>13588</v>
      </c>
      <c r="N2372">
        <v>270107007</v>
      </c>
      <c r="O2372" t="s">
        <v>13618</v>
      </c>
      <c r="P2372">
        <v>0</v>
      </c>
      <c r="Q2372">
        <v>49628.882784316578</v>
      </c>
      <c r="R2372">
        <v>0</v>
      </c>
    </row>
    <row r="2373" spans="1:18" x14ac:dyDescent="0.25">
      <c r="A2373">
        <v>8</v>
      </c>
      <c r="B2373">
        <v>8206</v>
      </c>
      <c r="C2373" t="s">
        <v>768</v>
      </c>
      <c r="D2373" t="s">
        <v>13769</v>
      </c>
      <c r="E2373">
        <v>4</v>
      </c>
      <c r="F2373" t="s">
        <v>13858</v>
      </c>
      <c r="G2373">
        <v>1</v>
      </c>
      <c r="H2373" t="s">
        <v>8278</v>
      </c>
      <c r="I2373">
        <v>2</v>
      </c>
      <c r="J2373" t="s">
        <v>13806</v>
      </c>
      <c r="K2373" t="s">
        <v>13851</v>
      </c>
      <c r="L2373">
        <v>270107</v>
      </c>
      <c r="M2373" t="s">
        <v>13588</v>
      </c>
      <c r="N2373">
        <v>270107007</v>
      </c>
      <c r="O2373" t="s">
        <v>13618</v>
      </c>
      <c r="P2373">
        <v>0</v>
      </c>
      <c r="Q2373">
        <v>93521.980019713927</v>
      </c>
      <c r="R2373">
        <v>0</v>
      </c>
    </row>
    <row r="2374" spans="1:18" x14ac:dyDescent="0.25">
      <c r="A2374">
        <v>8</v>
      </c>
      <c r="B2374">
        <v>8206</v>
      </c>
      <c r="C2374" t="s">
        <v>768</v>
      </c>
      <c r="D2374" t="s">
        <v>13769</v>
      </c>
      <c r="E2374">
        <v>4</v>
      </c>
      <c r="F2374" t="s">
        <v>13858</v>
      </c>
      <c r="G2374">
        <v>1</v>
      </c>
      <c r="H2374" t="s">
        <v>8278</v>
      </c>
      <c r="I2374">
        <v>2</v>
      </c>
      <c r="J2374" t="s">
        <v>13806</v>
      </c>
      <c r="K2374" t="s">
        <v>13852</v>
      </c>
      <c r="L2374">
        <v>270107</v>
      </c>
      <c r="M2374" t="s">
        <v>13588</v>
      </c>
      <c r="N2374">
        <v>270107007</v>
      </c>
      <c r="O2374" t="s">
        <v>13618</v>
      </c>
      <c r="P2374">
        <v>0</v>
      </c>
      <c r="Q2374">
        <v>27382.069013731656</v>
      </c>
      <c r="R2374">
        <v>0</v>
      </c>
    </row>
    <row r="2375" spans="1:18" x14ac:dyDescent="0.25">
      <c r="A2375">
        <v>8</v>
      </c>
      <c r="B2375">
        <v>8206</v>
      </c>
      <c r="C2375" t="s">
        <v>768</v>
      </c>
      <c r="D2375" t="s">
        <v>13769</v>
      </c>
      <c r="E2375">
        <v>4</v>
      </c>
      <c r="F2375" t="s">
        <v>13858</v>
      </c>
      <c r="G2375">
        <v>2</v>
      </c>
      <c r="H2375" t="s">
        <v>13768</v>
      </c>
      <c r="I2375">
        <v>2</v>
      </c>
      <c r="J2375" t="s">
        <v>13806</v>
      </c>
      <c r="K2375" t="s">
        <v>13853</v>
      </c>
      <c r="L2375">
        <v>270107</v>
      </c>
      <c r="M2375" t="s">
        <v>13588</v>
      </c>
      <c r="N2375">
        <v>270107007</v>
      </c>
      <c r="O2375" t="s">
        <v>13618</v>
      </c>
      <c r="P2375">
        <v>0</v>
      </c>
      <c r="Q2375">
        <v>93521.980019713927</v>
      </c>
      <c r="R2375">
        <v>0</v>
      </c>
    </row>
    <row r="2376" spans="1:18" x14ac:dyDescent="0.25">
      <c r="A2376">
        <v>8</v>
      </c>
      <c r="B2376">
        <v>8206</v>
      </c>
      <c r="C2376" t="s">
        <v>768</v>
      </c>
      <c r="D2376" t="s">
        <v>13769</v>
      </c>
      <c r="E2376">
        <v>4</v>
      </c>
      <c r="F2376" t="s">
        <v>13858</v>
      </c>
      <c r="G2376">
        <v>2</v>
      </c>
      <c r="H2376" t="s">
        <v>13768</v>
      </c>
      <c r="I2376">
        <v>2</v>
      </c>
      <c r="J2376" t="s">
        <v>13806</v>
      </c>
      <c r="K2376" t="s">
        <v>13857</v>
      </c>
      <c r="L2376">
        <v>270107</v>
      </c>
      <c r="M2376" t="s">
        <v>13588</v>
      </c>
      <c r="N2376">
        <v>270107007</v>
      </c>
      <c r="O2376" t="s">
        <v>13618</v>
      </c>
      <c r="P2376">
        <v>0</v>
      </c>
      <c r="Q2376">
        <v>27382.069013731656</v>
      </c>
      <c r="R2376">
        <v>0</v>
      </c>
    </row>
    <row r="2377" spans="1:18" x14ac:dyDescent="0.25">
      <c r="A2377">
        <v>8</v>
      </c>
      <c r="B2377">
        <v>8301</v>
      </c>
      <c r="C2377" t="s">
        <v>768</v>
      </c>
      <c r="D2377" t="s">
        <v>1536</v>
      </c>
      <c r="E2377">
        <v>4</v>
      </c>
      <c r="F2377" t="s">
        <v>13858</v>
      </c>
      <c r="G2377">
        <v>1</v>
      </c>
      <c r="H2377" t="s">
        <v>8278</v>
      </c>
      <c r="I2377">
        <v>2</v>
      </c>
      <c r="J2377" t="s">
        <v>13806</v>
      </c>
      <c r="K2377" t="s">
        <v>13851</v>
      </c>
      <c r="L2377">
        <v>270107</v>
      </c>
      <c r="M2377" t="s">
        <v>13588</v>
      </c>
      <c r="N2377">
        <v>270107007</v>
      </c>
      <c r="O2377" t="s">
        <v>13618</v>
      </c>
      <c r="P2377">
        <v>35721.558018442563</v>
      </c>
      <c r="Q2377">
        <v>62073.340972933787</v>
      </c>
      <c r="R2377">
        <v>34037.551143441269</v>
      </c>
    </row>
    <row r="2378" spans="1:18" x14ac:dyDescent="0.25">
      <c r="A2378">
        <v>8</v>
      </c>
      <c r="B2378">
        <v>8301</v>
      </c>
      <c r="C2378" t="s">
        <v>768</v>
      </c>
      <c r="D2378" t="s">
        <v>1536</v>
      </c>
      <c r="E2378">
        <v>4</v>
      </c>
      <c r="F2378" t="s">
        <v>13858</v>
      </c>
      <c r="G2378">
        <v>1</v>
      </c>
      <c r="H2378" t="s">
        <v>8278</v>
      </c>
      <c r="I2378">
        <v>2</v>
      </c>
      <c r="J2378" t="s">
        <v>13806</v>
      </c>
      <c r="K2378" t="s">
        <v>13852</v>
      </c>
      <c r="L2378">
        <v>270107</v>
      </c>
      <c r="M2378" t="s">
        <v>13588</v>
      </c>
      <c r="N2378">
        <v>270107007</v>
      </c>
      <c r="O2378" t="s">
        <v>13618</v>
      </c>
      <c r="P2378">
        <v>5263.2089284502235</v>
      </c>
      <c r="Q2378">
        <v>8510.3407142265714</v>
      </c>
      <c r="R2378">
        <v>24354.865484948932</v>
      </c>
    </row>
    <row r="2379" spans="1:18" x14ac:dyDescent="0.25">
      <c r="A2379">
        <v>8</v>
      </c>
      <c r="B2379">
        <v>8301</v>
      </c>
      <c r="C2379" t="s">
        <v>768</v>
      </c>
      <c r="D2379" t="s">
        <v>1536</v>
      </c>
      <c r="E2379">
        <v>4</v>
      </c>
      <c r="F2379" t="s">
        <v>13858</v>
      </c>
      <c r="G2379">
        <v>2</v>
      </c>
      <c r="H2379" t="s">
        <v>13768</v>
      </c>
      <c r="I2379">
        <v>2</v>
      </c>
      <c r="J2379" t="s">
        <v>13806</v>
      </c>
      <c r="K2379" t="s">
        <v>13853</v>
      </c>
      <c r="L2379">
        <v>270107</v>
      </c>
      <c r="M2379" t="s">
        <v>13588</v>
      </c>
      <c r="N2379">
        <v>270107007</v>
      </c>
      <c r="O2379" t="s">
        <v>13618</v>
      </c>
      <c r="P2379">
        <v>32049.529239510914</v>
      </c>
      <c r="Q2379">
        <v>60010.851895843378</v>
      </c>
      <c r="R2379">
        <v>22423.042311035068</v>
      </c>
    </row>
    <row r="2380" spans="1:18" x14ac:dyDescent="0.25">
      <c r="A2380">
        <v>8</v>
      </c>
      <c r="B2380">
        <v>8301</v>
      </c>
      <c r="C2380" t="s">
        <v>768</v>
      </c>
      <c r="D2380" t="s">
        <v>1536</v>
      </c>
      <c r="E2380">
        <v>4</v>
      </c>
      <c r="F2380" t="s">
        <v>13858</v>
      </c>
      <c r="G2380">
        <v>2</v>
      </c>
      <c r="H2380" t="s">
        <v>13768</v>
      </c>
      <c r="I2380">
        <v>2</v>
      </c>
      <c r="J2380" t="s">
        <v>13806</v>
      </c>
      <c r="K2380" t="s">
        <v>13857</v>
      </c>
      <c r="L2380">
        <v>270107</v>
      </c>
      <c r="M2380" t="s">
        <v>13588</v>
      </c>
      <c r="N2380">
        <v>270107007</v>
      </c>
      <c r="O2380" t="s">
        <v>13618</v>
      </c>
      <c r="P2380">
        <v>8935.2377073818734</v>
      </c>
      <c r="Q2380">
        <v>10572.829791316977</v>
      </c>
      <c r="R2380">
        <v>35969.374317355134</v>
      </c>
    </row>
    <row r="2381" spans="1:18" x14ac:dyDescent="0.25">
      <c r="A2381">
        <v>8</v>
      </c>
      <c r="B2381">
        <v>8304</v>
      </c>
      <c r="C2381" t="s">
        <v>768</v>
      </c>
      <c r="D2381" t="s">
        <v>1545</v>
      </c>
      <c r="E2381">
        <v>4</v>
      </c>
      <c r="F2381" t="s">
        <v>13858</v>
      </c>
      <c r="G2381">
        <v>1</v>
      </c>
      <c r="H2381" t="s">
        <v>8278</v>
      </c>
      <c r="I2381">
        <v>2</v>
      </c>
      <c r="J2381" t="s">
        <v>13806</v>
      </c>
      <c r="K2381" t="s">
        <v>13851</v>
      </c>
      <c r="L2381">
        <v>270107</v>
      </c>
      <c r="M2381" t="s">
        <v>13588</v>
      </c>
      <c r="N2381">
        <v>270107007</v>
      </c>
      <c r="O2381" t="s">
        <v>13618</v>
      </c>
      <c r="P2381">
        <v>0</v>
      </c>
      <c r="Q2381">
        <v>49848.586560159929</v>
      </c>
      <c r="R2381">
        <v>0</v>
      </c>
    </row>
    <row r="2382" spans="1:18" x14ac:dyDescent="0.25">
      <c r="A2382">
        <v>8</v>
      </c>
      <c r="B2382">
        <v>8304</v>
      </c>
      <c r="C2382" t="s">
        <v>768</v>
      </c>
      <c r="D2382" t="s">
        <v>1545</v>
      </c>
      <c r="E2382">
        <v>4</v>
      </c>
      <c r="F2382" t="s">
        <v>13858</v>
      </c>
      <c r="G2382">
        <v>2</v>
      </c>
      <c r="H2382" t="s">
        <v>13768</v>
      </c>
      <c r="I2382">
        <v>2</v>
      </c>
      <c r="J2382" t="s">
        <v>13806</v>
      </c>
      <c r="K2382" t="s">
        <v>13853</v>
      </c>
      <c r="L2382">
        <v>270107</v>
      </c>
      <c r="M2382" t="s">
        <v>13588</v>
      </c>
      <c r="N2382">
        <v>270107007</v>
      </c>
      <c r="O2382" t="s">
        <v>13618</v>
      </c>
      <c r="P2382">
        <v>0</v>
      </c>
      <c r="Q2382">
        <v>25480.724620728022</v>
      </c>
      <c r="R2382">
        <v>0</v>
      </c>
    </row>
    <row r="2383" spans="1:18" x14ac:dyDescent="0.25">
      <c r="A2383">
        <v>8</v>
      </c>
      <c r="B2383">
        <v>8304</v>
      </c>
      <c r="C2383" t="s">
        <v>768</v>
      </c>
      <c r="D2383" t="s">
        <v>1545</v>
      </c>
      <c r="E2383">
        <v>4</v>
      </c>
      <c r="F2383" t="s">
        <v>13858</v>
      </c>
      <c r="G2383">
        <v>2</v>
      </c>
      <c r="H2383" t="s">
        <v>13768</v>
      </c>
      <c r="I2383">
        <v>2</v>
      </c>
      <c r="J2383" t="s">
        <v>13806</v>
      </c>
      <c r="K2383" t="s">
        <v>13857</v>
      </c>
      <c r="L2383">
        <v>270107</v>
      </c>
      <c r="M2383" t="s">
        <v>13588</v>
      </c>
      <c r="N2383">
        <v>270107007</v>
      </c>
      <c r="O2383" t="s">
        <v>13618</v>
      </c>
      <c r="P2383">
        <v>0</v>
      </c>
      <c r="Q2383">
        <v>24367.861939431899</v>
      </c>
      <c r="R2383">
        <v>0</v>
      </c>
    </row>
    <row r="2384" spans="1:18" x14ac:dyDescent="0.25">
      <c r="A2384">
        <v>8</v>
      </c>
      <c r="B2384">
        <v>8305</v>
      </c>
      <c r="C2384" t="s">
        <v>768</v>
      </c>
      <c r="D2384" t="s">
        <v>1548</v>
      </c>
      <c r="E2384">
        <v>4</v>
      </c>
      <c r="F2384" t="s">
        <v>13858</v>
      </c>
      <c r="G2384">
        <v>1</v>
      </c>
      <c r="H2384" t="s">
        <v>8278</v>
      </c>
      <c r="I2384">
        <v>2</v>
      </c>
      <c r="J2384" t="s">
        <v>13806</v>
      </c>
      <c r="K2384" t="s">
        <v>13851</v>
      </c>
      <c r="L2384">
        <v>270107</v>
      </c>
      <c r="M2384" t="s">
        <v>13588</v>
      </c>
      <c r="N2384">
        <v>270107007</v>
      </c>
      <c r="O2384" t="s">
        <v>13618</v>
      </c>
      <c r="P2384">
        <v>0</v>
      </c>
      <c r="Q2384">
        <v>108279.44539785392</v>
      </c>
      <c r="R2384">
        <v>47934.162953858046</v>
      </c>
    </row>
    <row r="2385" spans="1:18" x14ac:dyDescent="0.25">
      <c r="A2385">
        <v>8</v>
      </c>
      <c r="B2385">
        <v>8305</v>
      </c>
      <c r="C2385" t="s">
        <v>768</v>
      </c>
      <c r="D2385" t="s">
        <v>1548</v>
      </c>
      <c r="E2385">
        <v>4</v>
      </c>
      <c r="F2385" t="s">
        <v>13858</v>
      </c>
      <c r="G2385">
        <v>1</v>
      </c>
      <c r="H2385" t="s">
        <v>8278</v>
      </c>
      <c r="I2385">
        <v>2</v>
      </c>
      <c r="J2385" t="s">
        <v>13806</v>
      </c>
      <c r="K2385" t="s">
        <v>13852</v>
      </c>
      <c r="L2385">
        <v>270107</v>
      </c>
      <c r="M2385" t="s">
        <v>13588</v>
      </c>
      <c r="N2385">
        <v>270107007</v>
      </c>
      <c r="O2385" t="s">
        <v>13618</v>
      </c>
      <c r="P2385">
        <v>0</v>
      </c>
      <c r="Q2385">
        <v>0</v>
      </c>
      <c r="R2385">
        <v>47706.371742765827</v>
      </c>
    </row>
    <row r="2386" spans="1:18" x14ac:dyDescent="0.25">
      <c r="A2386">
        <v>8</v>
      </c>
      <c r="B2386">
        <v>8305</v>
      </c>
      <c r="C2386" t="s">
        <v>768</v>
      </c>
      <c r="D2386" t="s">
        <v>1548</v>
      </c>
      <c r="E2386">
        <v>4</v>
      </c>
      <c r="F2386" t="s">
        <v>13858</v>
      </c>
      <c r="G2386">
        <v>2</v>
      </c>
      <c r="H2386" t="s">
        <v>13768</v>
      </c>
      <c r="I2386">
        <v>2</v>
      </c>
      <c r="J2386" t="s">
        <v>13806</v>
      </c>
      <c r="K2386" t="s">
        <v>13853</v>
      </c>
      <c r="L2386">
        <v>270107</v>
      </c>
      <c r="M2386" t="s">
        <v>13588</v>
      </c>
      <c r="N2386">
        <v>270107007</v>
      </c>
      <c r="O2386" t="s">
        <v>13618</v>
      </c>
      <c r="P2386">
        <v>0</v>
      </c>
      <c r="Q2386">
        <v>108279.44539785392</v>
      </c>
      <c r="R2386">
        <v>20853.048291967109</v>
      </c>
    </row>
    <row r="2387" spans="1:18" x14ac:dyDescent="0.25">
      <c r="A2387">
        <v>8</v>
      </c>
      <c r="B2387">
        <v>8305</v>
      </c>
      <c r="C2387" t="s">
        <v>768</v>
      </c>
      <c r="D2387" t="s">
        <v>1548</v>
      </c>
      <c r="E2387">
        <v>4</v>
      </c>
      <c r="F2387" t="s">
        <v>13858</v>
      </c>
      <c r="G2387">
        <v>2</v>
      </c>
      <c r="H2387" t="s">
        <v>13768</v>
      </c>
      <c r="I2387">
        <v>2</v>
      </c>
      <c r="J2387" t="s">
        <v>13806</v>
      </c>
      <c r="K2387" t="s">
        <v>13857</v>
      </c>
      <c r="L2387">
        <v>270107</v>
      </c>
      <c r="M2387" t="s">
        <v>13588</v>
      </c>
      <c r="N2387">
        <v>270107007</v>
      </c>
      <c r="O2387" t="s">
        <v>13618</v>
      </c>
      <c r="P2387">
        <v>0</v>
      </c>
      <c r="Q2387">
        <v>0</v>
      </c>
      <c r="R2387">
        <v>74787.486404656782</v>
      </c>
    </row>
    <row r="2388" spans="1:18" x14ac:dyDescent="0.25">
      <c r="A2388">
        <v>8</v>
      </c>
      <c r="B2388">
        <v>8306</v>
      </c>
      <c r="C2388" t="s">
        <v>768</v>
      </c>
      <c r="D2388" t="s">
        <v>1551</v>
      </c>
      <c r="E2388">
        <v>4</v>
      </c>
      <c r="F2388" t="s">
        <v>13858</v>
      </c>
      <c r="G2388">
        <v>1</v>
      </c>
      <c r="H2388" t="s">
        <v>8278</v>
      </c>
      <c r="I2388">
        <v>2</v>
      </c>
      <c r="J2388" t="s">
        <v>13806</v>
      </c>
      <c r="K2388" t="s">
        <v>13851</v>
      </c>
      <c r="L2388">
        <v>270107</v>
      </c>
      <c r="M2388" t="s">
        <v>13588</v>
      </c>
      <c r="N2388">
        <v>270107007</v>
      </c>
      <c r="O2388" t="s">
        <v>13618</v>
      </c>
      <c r="P2388">
        <v>0</v>
      </c>
      <c r="Q2388">
        <v>40072.714436386865</v>
      </c>
      <c r="R2388">
        <v>0</v>
      </c>
    </row>
    <row r="2389" spans="1:18" x14ac:dyDescent="0.25">
      <c r="A2389">
        <v>8</v>
      </c>
      <c r="B2389">
        <v>8306</v>
      </c>
      <c r="C2389" t="s">
        <v>768</v>
      </c>
      <c r="D2389" t="s">
        <v>1551</v>
      </c>
      <c r="E2389">
        <v>4</v>
      </c>
      <c r="F2389" t="s">
        <v>13858</v>
      </c>
      <c r="G2389">
        <v>2</v>
      </c>
      <c r="H2389" t="s">
        <v>13768</v>
      </c>
      <c r="I2389">
        <v>2</v>
      </c>
      <c r="J2389" t="s">
        <v>13806</v>
      </c>
      <c r="K2389" t="s">
        <v>13853</v>
      </c>
      <c r="L2389">
        <v>270107</v>
      </c>
      <c r="M2389" t="s">
        <v>13588</v>
      </c>
      <c r="N2389">
        <v>270107007</v>
      </c>
      <c r="O2389" t="s">
        <v>13618</v>
      </c>
      <c r="P2389">
        <v>0</v>
      </c>
      <c r="Q2389">
        <v>33072.108711345551</v>
      </c>
      <c r="R2389">
        <v>0</v>
      </c>
    </row>
    <row r="2390" spans="1:18" x14ac:dyDescent="0.25">
      <c r="A2390">
        <v>8</v>
      </c>
      <c r="B2390">
        <v>8306</v>
      </c>
      <c r="C2390" t="s">
        <v>768</v>
      </c>
      <c r="D2390" t="s">
        <v>1551</v>
      </c>
      <c r="E2390">
        <v>4</v>
      </c>
      <c r="F2390" t="s">
        <v>13858</v>
      </c>
      <c r="G2390">
        <v>2</v>
      </c>
      <c r="H2390" t="s">
        <v>13768</v>
      </c>
      <c r="I2390">
        <v>2</v>
      </c>
      <c r="J2390" t="s">
        <v>13806</v>
      </c>
      <c r="K2390" t="s">
        <v>13857</v>
      </c>
      <c r="L2390">
        <v>270107</v>
      </c>
      <c r="M2390" t="s">
        <v>13588</v>
      </c>
      <c r="N2390">
        <v>270107007</v>
      </c>
      <c r="O2390" t="s">
        <v>13618</v>
      </c>
      <c r="P2390">
        <v>0</v>
      </c>
      <c r="Q2390">
        <v>7000.6057250413114</v>
      </c>
      <c r="R2390">
        <v>0</v>
      </c>
    </row>
    <row r="2391" spans="1:18" x14ac:dyDescent="0.25">
      <c r="A2391">
        <v>8</v>
      </c>
      <c r="B2391">
        <v>8307</v>
      </c>
      <c r="C2391" t="s">
        <v>768</v>
      </c>
      <c r="D2391" t="s">
        <v>1554</v>
      </c>
      <c r="E2391">
        <v>4</v>
      </c>
      <c r="F2391" t="s">
        <v>13858</v>
      </c>
      <c r="G2391">
        <v>1</v>
      </c>
      <c r="H2391" t="s">
        <v>8278</v>
      </c>
      <c r="I2391">
        <v>2</v>
      </c>
      <c r="J2391" t="s">
        <v>13806</v>
      </c>
      <c r="K2391" t="s">
        <v>13851</v>
      </c>
      <c r="L2391">
        <v>270107</v>
      </c>
      <c r="M2391" t="s">
        <v>13588</v>
      </c>
      <c r="N2391">
        <v>270107007</v>
      </c>
      <c r="O2391" t="s">
        <v>13618</v>
      </c>
      <c r="P2391">
        <v>0</v>
      </c>
      <c r="Q2391">
        <v>99789.627842921589</v>
      </c>
      <c r="R2391">
        <v>0</v>
      </c>
    </row>
    <row r="2392" spans="1:18" x14ac:dyDescent="0.25">
      <c r="A2392">
        <v>8</v>
      </c>
      <c r="B2392">
        <v>8307</v>
      </c>
      <c r="C2392" t="s">
        <v>768</v>
      </c>
      <c r="D2392" t="s">
        <v>1554</v>
      </c>
      <c r="E2392">
        <v>4</v>
      </c>
      <c r="F2392" t="s">
        <v>13858</v>
      </c>
      <c r="G2392">
        <v>2</v>
      </c>
      <c r="H2392" t="s">
        <v>13768</v>
      </c>
      <c r="I2392">
        <v>2</v>
      </c>
      <c r="J2392" t="s">
        <v>13806</v>
      </c>
      <c r="K2392" t="s">
        <v>13853</v>
      </c>
      <c r="L2392">
        <v>270107</v>
      </c>
      <c r="M2392" t="s">
        <v>13588</v>
      </c>
      <c r="N2392">
        <v>270107007</v>
      </c>
      <c r="O2392" t="s">
        <v>13618</v>
      </c>
      <c r="P2392">
        <v>0</v>
      </c>
      <c r="Q2392">
        <v>80824.448218970691</v>
      </c>
      <c r="R2392">
        <v>0</v>
      </c>
    </row>
    <row r="2393" spans="1:18" x14ac:dyDescent="0.25">
      <c r="A2393">
        <v>8</v>
      </c>
      <c r="B2393">
        <v>8307</v>
      </c>
      <c r="C2393" t="s">
        <v>768</v>
      </c>
      <c r="D2393" t="s">
        <v>1554</v>
      </c>
      <c r="E2393">
        <v>4</v>
      </c>
      <c r="F2393" t="s">
        <v>13858</v>
      </c>
      <c r="G2393">
        <v>2</v>
      </c>
      <c r="H2393" t="s">
        <v>13768</v>
      </c>
      <c r="I2393">
        <v>2</v>
      </c>
      <c r="J2393" t="s">
        <v>13806</v>
      </c>
      <c r="K2393" t="s">
        <v>13857</v>
      </c>
      <c r="L2393">
        <v>270107</v>
      </c>
      <c r="M2393" t="s">
        <v>13588</v>
      </c>
      <c r="N2393">
        <v>270107007</v>
      </c>
      <c r="O2393" t="s">
        <v>13618</v>
      </c>
      <c r="P2393">
        <v>0</v>
      </c>
      <c r="Q2393">
        <v>18965.179623950909</v>
      </c>
      <c r="R2393">
        <v>0</v>
      </c>
    </row>
    <row r="2394" spans="1:18" x14ac:dyDescent="0.25">
      <c r="A2394">
        <v>8</v>
      </c>
      <c r="B2394">
        <v>8312</v>
      </c>
      <c r="C2394" t="s">
        <v>768</v>
      </c>
      <c r="D2394" t="s">
        <v>1568</v>
      </c>
      <c r="E2394">
        <v>4</v>
      </c>
      <c r="F2394" t="s">
        <v>13858</v>
      </c>
      <c r="G2394">
        <v>1</v>
      </c>
      <c r="H2394" t="s">
        <v>8278</v>
      </c>
      <c r="I2394">
        <v>2</v>
      </c>
      <c r="J2394" t="s">
        <v>13806</v>
      </c>
      <c r="K2394" t="s">
        <v>13851</v>
      </c>
      <c r="L2394">
        <v>270107</v>
      </c>
      <c r="M2394" t="s">
        <v>13588</v>
      </c>
      <c r="N2394">
        <v>270107007</v>
      </c>
      <c r="O2394" t="s">
        <v>13618</v>
      </c>
      <c r="P2394">
        <v>0</v>
      </c>
      <c r="Q2394">
        <v>42405.846723652096</v>
      </c>
      <c r="R2394">
        <v>0</v>
      </c>
    </row>
    <row r="2395" spans="1:18" x14ac:dyDescent="0.25">
      <c r="A2395">
        <v>8</v>
      </c>
      <c r="B2395">
        <v>8312</v>
      </c>
      <c r="C2395" t="s">
        <v>768</v>
      </c>
      <c r="D2395" t="s">
        <v>1568</v>
      </c>
      <c r="E2395">
        <v>4</v>
      </c>
      <c r="F2395" t="s">
        <v>13858</v>
      </c>
      <c r="G2395">
        <v>1</v>
      </c>
      <c r="H2395" t="s">
        <v>8278</v>
      </c>
      <c r="I2395">
        <v>2</v>
      </c>
      <c r="J2395" t="s">
        <v>13806</v>
      </c>
      <c r="K2395" t="s">
        <v>13852</v>
      </c>
      <c r="L2395">
        <v>270107</v>
      </c>
      <c r="M2395" t="s">
        <v>13588</v>
      </c>
      <c r="N2395">
        <v>270107007</v>
      </c>
      <c r="O2395" t="s">
        <v>13618</v>
      </c>
      <c r="P2395">
        <v>0</v>
      </c>
      <c r="Q2395">
        <v>21129.303136382274</v>
      </c>
      <c r="R2395">
        <v>0</v>
      </c>
    </row>
    <row r="2396" spans="1:18" x14ac:dyDescent="0.25">
      <c r="A2396">
        <v>8</v>
      </c>
      <c r="B2396">
        <v>8312</v>
      </c>
      <c r="C2396" t="s">
        <v>768</v>
      </c>
      <c r="D2396" t="s">
        <v>1568</v>
      </c>
      <c r="E2396">
        <v>4</v>
      </c>
      <c r="F2396" t="s">
        <v>13858</v>
      </c>
      <c r="G2396">
        <v>2</v>
      </c>
      <c r="H2396" t="s">
        <v>13768</v>
      </c>
      <c r="I2396">
        <v>2</v>
      </c>
      <c r="J2396" t="s">
        <v>13806</v>
      </c>
      <c r="K2396" t="s">
        <v>13853</v>
      </c>
      <c r="L2396">
        <v>270107</v>
      </c>
      <c r="M2396" t="s">
        <v>13588</v>
      </c>
      <c r="N2396">
        <v>270107007</v>
      </c>
      <c r="O2396" t="s">
        <v>13618</v>
      </c>
      <c r="P2396">
        <v>0</v>
      </c>
      <c r="Q2396">
        <v>42405.846723652096</v>
      </c>
      <c r="R2396">
        <v>0</v>
      </c>
    </row>
    <row r="2397" spans="1:18" x14ac:dyDescent="0.25">
      <c r="A2397">
        <v>8</v>
      </c>
      <c r="B2397">
        <v>8312</v>
      </c>
      <c r="C2397" t="s">
        <v>768</v>
      </c>
      <c r="D2397" t="s">
        <v>1568</v>
      </c>
      <c r="E2397">
        <v>4</v>
      </c>
      <c r="F2397" t="s">
        <v>13858</v>
      </c>
      <c r="G2397">
        <v>2</v>
      </c>
      <c r="H2397" t="s">
        <v>13768</v>
      </c>
      <c r="I2397">
        <v>2</v>
      </c>
      <c r="J2397" t="s">
        <v>13806</v>
      </c>
      <c r="K2397" t="s">
        <v>13857</v>
      </c>
      <c r="L2397">
        <v>270107</v>
      </c>
      <c r="M2397" t="s">
        <v>13588</v>
      </c>
      <c r="N2397">
        <v>270107007</v>
      </c>
      <c r="O2397" t="s">
        <v>13618</v>
      </c>
      <c r="P2397">
        <v>0</v>
      </c>
      <c r="Q2397">
        <v>21129.303136382274</v>
      </c>
      <c r="R2397">
        <v>0</v>
      </c>
    </row>
    <row r="2398" spans="1:18" x14ac:dyDescent="0.25">
      <c r="A2398">
        <v>8</v>
      </c>
      <c r="B2398">
        <v>16101</v>
      </c>
      <c r="C2398" t="s">
        <v>768</v>
      </c>
      <c r="D2398" t="s">
        <v>2024</v>
      </c>
      <c r="E2398">
        <v>4</v>
      </c>
      <c r="F2398" t="s">
        <v>13858</v>
      </c>
      <c r="G2398">
        <v>1</v>
      </c>
      <c r="H2398" t="s">
        <v>8278</v>
      </c>
      <c r="I2398">
        <v>2</v>
      </c>
      <c r="J2398" t="s">
        <v>13806</v>
      </c>
      <c r="K2398" t="s">
        <v>13851</v>
      </c>
      <c r="L2398">
        <v>270107</v>
      </c>
      <c r="M2398" t="s">
        <v>13588</v>
      </c>
      <c r="N2398">
        <v>270107007</v>
      </c>
      <c r="O2398" t="s">
        <v>13618</v>
      </c>
      <c r="P2398">
        <v>42755.710291712821</v>
      </c>
      <c r="Q2398">
        <v>58184.240255648685</v>
      </c>
      <c r="R2398">
        <v>0</v>
      </c>
    </row>
    <row r="2399" spans="1:18" x14ac:dyDescent="0.25">
      <c r="A2399">
        <v>8</v>
      </c>
      <c r="B2399">
        <v>16101</v>
      </c>
      <c r="C2399" t="s">
        <v>768</v>
      </c>
      <c r="D2399" t="s">
        <v>2024</v>
      </c>
      <c r="E2399">
        <v>4</v>
      </c>
      <c r="F2399" t="s">
        <v>13858</v>
      </c>
      <c r="G2399">
        <v>1</v>
      </c>
      <c r="H2399" t="s">
        <v>8278</v>
      </c>
      <c r="I2399">
        <v>2</v>
      </c>
      <c r="J2399" t="s">
        <v>13806</v>
      </c>
      <c r="K2399" t="s">
        <v>13852</v>
      </c>
      <c r="L2399">
        <v>270107</v>
      </c>
      <c r="M2399" t="s">
        <v>13588</v>
      </c>
      <c r="N2399">
        <v>270107007</v>
      </c>
      <c r="O2399" t="s">
        <v>13618</v>
      </c>
      <c r="P2399">
        <v>13690.984860473704</v>
      </c>
      <c r="Q2399">
        <v>13436.301004343024</v>
      </c>
      <c r="R2399">
        <v>0</v>
      </c>
    </row>
    <row r="2400" spans="1:18" x14ac:dyDescent="0.25">
      <c r="A2400">
        <v>8</v>
      </c>
      <c r="B2400">
        <v>16101</v>
      </c>
      <c r="C2400" t="s">
        <v>768</v>
      </c>
      <c r="D2400" t="s">
        <v>2024</v>
      </c>
      <c r="E2400">
        <v>4</v>
      </c>
      <c r="F2400" t="s">
        <v>13858</v>
      </c>
      <c r="G2400">
        <v>2</v>
      </c>
      <c r="H2400" t="s">
        <v>13768</v>
      </c>
      <c r="I2400">
        <v>2</v>
      </c>
      <c r="J2400" t="s">
        <v>13806</v>
      </c>
      <c r="K2400" t="s">
        <v>13853</v>
      </c>
      <c r="L2400">
        <v>270107</v>
      </c>
      <c r="M2400" t="s">
        <v>13588</v>
      </c>
      <c r="N2400">
        <v>270107007</v>
      </c>
      <c r="O2400" t="s">
        <v>13618</v>
      </c>
      <c r="P2400">
        <v>31842.591127288073</v>
      </c>
      <c r="Q2400">
        <v>49059.272362714837</v>
      </c>
      <c r="R2400">
        <v>0</v>
      </c>
    </row>
    <row r="2401" spans="1:18" x14ac:dyDescent="0.25">
      <c r="A2401">
        <v>8</v>
      </c>
      <c r="B2401">
        <v>16101</v>
      </c>
      <c r="C2401" t="s">
        <v>768</v>
      </c>
      <c r="D2401" t="s">
        <v>2024</v>
      </c>
      <c r="E2401">
        <v>4</v>
      </c>
      <c r="F2401" t="s">
        <v>13858</v>
      </c>
      <c r="G2401">
        <v>2</v>
      </c>
      <c r="H2401" t="s">
        <v>13768</v>
      </c>
      <c r="I2401">
        <v>2</v>
      </c>
      <c r="J2401" t="s">
        <v>13806</v>
      </c>
      <c r="K2401" t="s">
        <v>13857</v>
      </c>
      <c r="L2401">
        <v>270107</v>
      </c>
      <c r="M2401" t="s">
        <v>13588</v>
      </c>
      <c r="N2401">
        <v>270107007</v>
      </c>
      <c r="O2401" t="s">
        <v>13618</v>
      </c>
      <c r="P2401">
        <v>24604.104024898454</v>
      </c>
      <c r="Q2401">
        <v>22561.268897276888</v>
      </c>
      <c r="R2401">
        <v>0</v>
      </c>
    </row>
    <row r="2402" spans="1:18" x14ac:dyDescent="0.25">
      <c r="A2402">
        <v>8</v>
      </c>
      <c r="B2402">
        <v>16103</v>
      </c>
      <c r="C2402" t="s">
        <v>768</v>
      </c>
      <c r="D2402" t="s">
        <v>2030</v>
      </c>
      <c r="E2402">
        <v>4</v>
      </c>
      <c r="F2402" t="s">
        <v>13858</v>
      </c>
      <c r="G2402">
        <v>1</v>
      </c>
      <c r="H2402" t="s">
        <v>8278</v>
      </c>
      <c r="I2402">
        <v>2</v>
      </c>
      <c r="J2402" t="s">
        <v>13806</v>
      </c>
      <c r="K2402" t="s">
        <v>13851</v>
      </c>
      <c r="L2402">
        <v>270107</v>
      </c>
      <c r="M2402" t="s">
        <v>13588</v>
      </c>
      <c r="N2402">
        <v>270107007</v>
      </c>
      <c r="O2402" t="s">
        <v>13618</v>
      </c>
      <c r="P2402">
        <v>0</v>
      </c>
      <c r="Q2402">
        <v>56841.651985176693</v>
      </c>
      <c r="R2402">
        <v>0</v>
      </c>
    </row>
    <row r="2403" spans="1:18" x14ac:dyDescent="0.25">
      <c r="A2403">
        <v>8</v>
      </c>
      <c r="B2403">
        <v>16103</v>
      </c>
      <c r="C2403" t="s">
        <v>768</v>
      </c>
      <c r="D2403" t="s">
        <v>2030</v>
      </c>
      <c r="E2403">
        <v>4</v>
      </c>
      <c r="F2403" t="s">
        <v>13858</v>
      </c>
      <c r="G2403">
        <v>1</v>
      </c>
      <c r="H2403" t="s">
        <v>8278</v>
      </c>
      <c r="I2403">
        <v>2</v>
      </c>
      <c r="J2403" t="s">
        <v>13806</v>
      </c>
      <c r="K2403" t="s">
        <v>13852</v>
      </c>
      <c r="L2403">
        <v>270107</v>
      </c>
      <c r="M2403" t="s">
        <v>13588</v>
      </c>
      <c r="N2403">
        <v>270107007</v>
      </c>
      <c r="O2403" t="s">
        <v>13618</v>
      </c>
      <c r="P2403">
        <v>0</v>
      </c>
      <c r="Q2403">
        <v>12649.752870489649</v>
      </c>
      <c r="R2403">
        <v>0</v>
      </c>
    </row>
    <row r="2404" spans="1:18" x14ac:dyDescent="0.25">
      <c r="A2404">
        <v>8</v>
      </c>
      <c r="B2404">
        <v>16103</v>
      </c>
      <c r="C2404" t="s">
        <v>768</v>
      </c>
      <c r="D2404" t="s">
        <v>2030</v>
      </c>
      <c r="E2404">
        <v>4</v>
      </c>
      <c r="F2404" t="s">
        <v>13858</v>
      </c>
      <c r="G2404">
        <v>2</v>
      </c>
      <c r="H2404" t="s">
        <v>13768</v>
      </c>
      <c r="I2404">
        <v>2</v>
      </c>
      <c r="J2404" t="s">
        <v>13806</v>
      </c>
      <c r="K2404" t="s">
        <v>13853</v>
      </c>
      <c r="L2404">
        <v>270107</v>
      </c>
      <c r="M2404" t="s">
        <v>13588</v>
      </c>
      <c r="N2404">
        <v>270107007</v>
      </c>
      <c r="O2404" t="s">
        <v>13618</v>
      </c>
      <c r="P2404">
        <v>0</v>
      </c>
      <c r="Q2404">
        <v>45060.131325151357</v>
      </c>
      <c r="R2404">
        <v>0</v>
      </c>
    </row>
    <row r="2405" spans="1:18" x14ac:dyDescent="0.25">
      <c r="A2405">
        <v>8</v>
      </c>
      <c r="B2405">
        <v>16103</v>
      </c>
      <c r="C2405" t="s">
        <v>768</v>
      </c>
      <c r="D2405" t="s">
        <v>2030</v>
      </c>
      <c r="E2405">
        <v>4</v>
      </c>
      <c r="F2405" t="s">
        <v>13858</v>
      </c>
      <c r="G2405">
        <v>2</v>
      </c>
      <c r="H2405" t="s">
        <v>13768</v>
      </c>
      <c r="I2405">
        <v>2</v>
      </c>
      <c r="J2405" t="s">
        <v>13806</v>
      </c>
      <c r="K2405" t="s">
        <v>13857</v>
      </c>
      <c r="L2405">
        <v>270107</v>
      </c>
      <c r="M2405" t="s">
        <v>13588</v>
      </c>
      <c r="N2405">
        <v>270107007</v>
      </c>
      <c r="O2405" t="s">
        <v>13618</v>
      </c>
      <c r="P2405">
        <v>0</v>
      </c>
      <c r="Q2405">
        <v>24431.273530514991</v>
      </c>
      <c r="R2405">
        <v>0</v>
      </c>
    </row>
    <row r="2406" spans="1:18" x14ac:dyDescent="0.25">
      <c r="A2406">
        <v>8</v>
      </c>
      <c r="B2406">
        <v>16107</v>
      </c>
      <c r="C2406" t="s">
        <v>768</v>
      </c>
      <c r="D2406" t="s">
        <v>2042</v>
      </c>
      <c r="E2406">
        <v>4</v>
      </c>
      <c r="F2406" t="s">
        <v>13858</v>
      </c>
      <c r="G2406">
        <v>1</v>
      </c>
      <c r="H2406" t="s">
        <v>8278</v>
      </c>
      <c r="I2406">
        <v>2</v>
      </c>
      <c r="J2406" t="s">
        <v>13806</v>
      </c>
      <c r="K2406" t="s">
        <v>13851</v>
      </c>
      <c r="L2406">
        <v>270107</v>
      </c>
      <c r="M2406" t="s">
        <v>13588</v>
      </c>
      <c r="N2406">
        <v>270107007</v>
      </c>
      <c r="O2406" t="s">
        <v>13618</v>
      </c>
      <c r="P2406">
        <v>0</v>
      </c>
      <c r="Q2406">
        <v>127712.42915030866</v>
      </c>
      <c r="R2406">
        <v>0</v>
      </c>
    </row>
    <row r="2407" spans="1:18" x14ac:dyDescent="0.25">
      <c r="A2407">
        <v>8</v>
      </c>
      <c r="B2407">
        <v>16107</v>
      </c>
      <c r="C2407" t="s">
        <v>768</v>
      </c>
      <c r="D2407" t="s">
        <v>2042</v>
      </c>
      <c r="E2407">
        <v>4</v>
      </c>
      <c r="F2407" t="s">
        <v>13858</v>
      </c>
      <c r="G2407">
        <v>1</v>
      </c>
      <c r="H2407" t="s">
        <v>8278</v>
      </c>
      <c r="I2407">
        <v>2</v>
      </c>
      <c r="J2407" t="s">
        <v>13806</v>
      </c>
      <c r="K2407" t="s">
        <v>13852</v>
      </c>
      <c r="L2407">
        <v>270107</v>
      </c>
      <c r="M2407" t="s">
        <v>13588</v>
      </c>
      <c r="N2407">
        <v>270107007</v>
      </c>
      <c r="O2407" t="s">
        <v>13618</v>
      </c>
      <c r="P2407">
        <v>0</v>
      </c>
      <c r="Q2407">
        <v>21168.691373212379</v>
      </c>
      <c r="R2407">
        <v>0</v>
      </c>
    </row>
    <row r="2408" spans="1:18" x14ac:dyDescent="0.25">
      <c r="A2408">
        <v>8</v>
      </c>
      <c r="B2408">
        <v>16107</v>
      </c>
      <c r="C2408" t="s">
        <v>768</v>
      </c>
      <c r="D2408" t="s">
        <v>2042</v>
      </c>
      <c r="E2408">
        <v>4</v>
      </c>
      <c r="F2408" t="s">
        <v>13858</v>
      </c>
      <c r="G2408">
        <v>2</v>
      </c>
      <c r="H2408" t="s">
        <v>13768</v>
      </c>
      <c r="I2408">
        <v>2</v>
      </c>
      <c r="J2408" t="s">
        <v>13806</v>
      </c>
      <c r="K2408" t="s">
        <v>13853</v>
      </c>
      <c r="L2408">
        <v>270107</v>
      </c>
      <c r="M2408" t="s">
        <v>13588</v>
      </c>
      <c r="N2408">
        <v>270107007</v>
      </c>
      <c r="O2408" t="s">
        <v>13618</v>
      </c>
      <c r="P2408">
        <v>0</v>
      </c>
      <c r="Q2408">
        <v>127712.42915030866</v>
      </c>
      <c r="R2408">
        <v>0</v>
      </c>
    </row>
    <row r="2409" spans="1:18" x14ac:dyDescent="0.25">
      <c r="A2409">
        <v>8</v>
      </c>
      <c r="B2409">
        <v>16107</v>
      </c>
      <c r="C2409" t="s">
        <v>768</v>
      </c>
      <c r="D2409" t="s">
        <v>2042</v>
      </c>
      <c r="E2409">
        <v>4</v>
      </c>
      <c r="F2409" t="s">
        <v>13858</v>
      </c>
      <c r="G2409">
        <v>2</v>
      </c>
      <c r="H2409" t="s">
        <v>13768</v>
      </c>
      <c r="I2409">
        <v>2</v>
      </c>
      <c r="J2409" t="s">
        <v>13806</v>
      </c>
      <c r="K2409" t="s">
        <v>13857</v>
      </c>
      <c r="L2409">
        <v>270107</v>
      </c>
      <c r="M2409" t="s">
        <v>13588</v>
      </c>
      <c r="N2409">
        <v>270107007</v>
      </c>
      <c r="O2409" t="s">
        <v>13618</v>
      </c>
      <c r="P2409">
        <v>0</v>
      </c>
      <c r="Q2409">
        <v>21168.691373212379</v>
      </c>
      <c r="R2409">
        <v>0</v>
      </c>
    </row>
    <row r="2410" spans="1:18" x14ac:dyDescent="0.25">
      <c r="A2410">
        <v>8</v>
      </c>
      <c r="B2410">
        <v>16301</v>
      </c>
      <c r="C2410" t="s">
        <v>768</v>
      </c>
      <c r="D2410" t="s">
        <v>2072</v>
      </c>
      <c r="E2410">
        <v>4</v>
      </c>
      <c r="F2410" t="s">
        <v>13858</v>
      </c>
      <c r="G2410">
        <v>1</v>
      </c>
      <c r="H2410" t="s">
        <v>8278</v>
      </c>
      <c r="I2410">
        <v>2</v>
      </c>
      <c r="J2410" t="s">
        <v>13806</v>
      </c>
      <c r="K2410" t="s">
        <v>13851</v>
      </c>
      <c r="L2410">
        <v>270107</v>
      </c>
      <c r="M2410" t="s">
        <v>13588</v>
      </c>
      <c r="N2410">
        <v>270107007</v>
      </c>
      <c r="O2410" t="s">
        <v>13618</v>
      </c>
      <c r="P2410">
        <v>36797.854606073786</v>
      </c>
      <c r="Q2410">
        <v>71955.901669961619</v>
      </c>
      <c r="R2410">
        <v>0</v>
      </c>
    </row>
    <row r="2411" spans="1:18" x14ac:dyDescent="0.25">
      <c r="A2411">
        <v>8</v>
      </c>
      <c r="B2411">
        <v>16301</v>
      </c>
      <c r="C2411" t="s">
        <v>768</v>
      </c>
      <c r="D2411" t="s">
        <v>2072</v>
      </c>
      <c r="E2411">
        <v>4</v>
      </c>
      <c r="F2411" t="s">
        <v>13858</v>
      </c>
      <c r="G2411">
        <v>1</v>
      </c>
      <c r="H2411" t="s">
        <v>8278</v>
      </c>
      <c r="I2411">
        <v>2</v>
      </c>
      <c r="J2411" t="s">
        <v>13806</v>
      </c>
      <c r="K2411" t="s">
        <v>13852</v>
      </c>
      <c r="L2411">
        <v>270107</v>
      </c>
      <c r="M2411" t="s">
        <v>13588</v>
      </c>
      <c r="N2411">
        <v>270107007</v>
      </c>
      <c r="O2411" t="s">
        <v>13618</v>
      </c>
      <c r="P2411">
        <v>1830.1079944915562</v>
      </c>
      <c r="Q2411">
        <v>0</v>
      </c>
      <c r="R2411">
        <v>0</v>
      </c>
    </row>
    <row r="2412" spans="1:18" x14ac:dyDescent="0.25">
      <c r="A2412">
        <v>8</v>
      </c>
      <c r="B2412">
        <v>16301</v>
      </c>
      <c r="C2412" t="s">
        <v>768</v>
      </c>
      <c r="D2412" t="s">
        <v>2072</v>
      </c>
      <c r="E2412">
        <v>4</v>
      </c>
      <c r="F2412" t="s">
        <v>13858</v>
      </c>
      <c r="G2412">
        <v>2</v>
      </c>
      <c r="H2412" t="s">
        <v>13768</v>
      </c>
      <c r="I2412">
        <v>2</v>
      </c>
      <c r="J2412" t="s">
        <v>13806</v>
      </c>
      <c r="K2412" t="s">
        <v>13853</v>
      </c>
      <c r="L2412">
        <v>270107</v>
      </c>
      <c r="M2412" t="s">
        <v>13588</v>
      </c>
      <c r="N2412">
        <v>270107007</v>
      </c>
      <c r="O2412" t="s">
        <v>13618</v>
      </c>
      <c r="P2412">
        <v>36797.854606073786</v>
      </c>
      <c r="Q2412">
        <v>71955.901669961619</v>
      </c>
      <c r="R2412">
        <v>0</v>
      </c>
    </row>
    <row r="2413" spans="1:18" x14ac:dyDescent="0.25">
      <c r="A2413">
        <v>8</v>
      </c>
      <c r="B2413">
        <v>16301</v>
      </c>
      <c r="C2413" t="s">
        <v>768</v>
      </c>
      <c r="D2413" t="s">
        <v>2072</v>
      </c>
      <c r="E2413">
        <v>4</v>
      </c>
      <c r="F2413" t="s">
        <v>13858</v>
      </c>
      <c r="G2413">
        <v>2</v>
      </c>
      <c r="H2413" t="s">
        <v>13768</v>
      </c>
      <c r="I2413">
        <v>2</v>
      </c>
      <c r="J2413" t="s">
        <v>13806</v>
      </c>
      <c r="K2413" t="s">
        <v>13857</v>
      </c>
      <c r="L2413">
        <v>270107</v>
      </c>
      <c r="M2413" t="s">
        <v>13588</v>
      </c>
      <c r="N2413">
        <v>270107007</v>
      </c>
      <c r="O2413" t="s">
        <v>13618</v>
      </c>
      <c r="P2413">
        <v>1830.1079944915562</v>
      </c>
      <c r="Q2413">
        <v>0</v>
      </c>
      <c r="R2413">
        <v>0</v>
      </c>
    </row>
    <row r="2414" spans="1:18" x14ac:dyDescent="0.25">
      <c r="A2414">
        <v>8</v>
      </c>
      <c r="B2414">
        <v>16305</v>
      </c>
      <c r="C2414" t="s">
        <v>768</v>
      </c>
      <c r="D2414" t="s">
        <v>2084</v>
      </c>
      <c r="E2414">
        <v>4</v>
      </c>
      <c r="F2414" t="s">
        <v>13858</v>
      </c>
      <c r="G2414">
        <v>1</v>
      </c>
      <c r="H2414" t="s">
        <v>8278</v>
      </c>
      <c r="I2414">
        <v>2</v>
      </c>
      <c r="J2414" t="s">
        <v>13806</v>
      </c>
      <c r="K2414" t="s">
        <v>13851</v>
      </c>
      <c r="L2414">
        <v>270107</v>
      </c>
      <c r="M2414" t="s">
        <v>13588</v>
      </c>
      <c r="N2414">
        <v>270107007</v>
      </c>
      <c r="O2414" t="s">
        <v>13618</v>
      </c>
      <c r="P2414">
        <v>0</v>
      </c>
      <c r="Q2414">
        <v>49075.684085293338</v>
      </c>
      <c r="R2414">
        <v>0</v>
      </c>
    </row>
    <row r="2415" spans="1:18" x14ac:dyDescent="0.25">
      <c r="A2415">
        <v>8</v>
      </c>
      <c r="B2415">
        <v>16305</v>
      </c>
      <c r="C2415" t="s">
        <v>768</v>
      </c>
      <c r="D2415" t="s">
        <v>2084</v>
      </c>
      <c r="E2415">
        <v>4</v>
      </c>
      <c r="F2415" t="s">
        <v>13858</v>
      </c>
      <c r="G2415">
        <v>1</v>
      </c>
      <c r="H2415" t="s">
        <v>8278</v>
      </c>
      <c r="I2415">
        <v>2</v>
      </c>
      <c r="J2415" t="s">
        <v>13806</v>
      </c>
      <c r="K2415" t="s">
        <v>13852</v>
      </c>
      <c r="L2415">
        <v>270107</v>
      </c>
      <c r="M2415" t="s">
        <v>13588</v>
      </c>
      <c r="N2415">
        <v>270107007</v>
      </c>
      <c r="O2415" t="s">
        <v>13618</v>
      </c>
      <c r="P2415">
        <v>0</v>
      </c>
      <c r="Q2415">
        <v>50773.066658983749</v>
      </c>
      <c r="R2415">
        <v>0</v>
      </c>
    </row>
    <row r="2416" spans="1:18" x14ac:dyDescent="0.25">
      <c r="A2416">
        <v>8</v>
      </c>
      <c r="B2416">
        <v>16305</v>
      </c>
      <c r="C2416" t="s">
        <v>768</v>
      </c>
      <c r="D2416" t="s">
        <v>2084</v>
      </c>
      <c r="E2416">
        <v>4</v>
      </c>
      <c r="F2416" t="s">
        <v>13858</v>
      </c>
      <c r="G2416">
        <v>2</v>
      </c>
      <c r="H2416" t="s">
        <v>13768</v>
      </c>
      <c r="I2416">
        <v>2</v>
      </c>
      <c r="J2416" t="s">
        <v>13806</v>
      </c>
      <c r="K2416" t="s">
        <v>13853</v>
      </c>
      <c r="L2416">
        <v>270107</v>
      </c>
      <c r="M2416" t="s">
        <v>13588</v>
      </c>
      <c r="N2416">
        <v>270107007</v>
      </c>
      <c r="O2416" t="s">
        <v>13618</v>
      </c>
      <c r="P2416">
        <v>0</v>
      </c>
      <c r="Q2416">
        <v>49075.684085293338</v>
      </c>
      <c r="R2416">
        <v>0</v>
      </c>
    </row>
    <row r="2417" spans="1:18" x14ac:dyDescent="0.25">
      <c r="A2417">
        <v>8</v>
      </c>
      <c r="B2417">
        <v>16305</v>
      </c>
      <c r="C2417" t="s">
        <v>768</v>
      </c>
      <c r="D2417" t="s">
        <v>2084</v>
      </c>
      <c r="E2417">
        <v>4</v>
      </c>
      <c r="F2417" t="s">
        <v>13858</v>
      </c>
      <c r="G2417">
        <v>2</v>
      </c>
      <c r="H2417" t="s">
        <v>13768</v>
      </c>
      <c r="I2417">
        <v>2</v>
      </c>
      <c r="J2417" t="s">
        <v>13806</v>
      </c>
      <c r="K2417" t="s">
        <v>13857</v>
      </c>
      <c r="L2417">
        <v>270107</v>
      </c>
      <c r="M2417" t="s">
        <v>13588</v>
      </c>
      <c r="N2417">
        <v>270107007</v>
      </c>
      <c r="O2417" t="s">
        <v>13618</v>
      </c>
      <c r="P2417">
        <v>0</v>
      </c>
      <c r="Q2417">
        <v>50773.066658983749</v>
      </c>
      <c r="R2417">
        <v>0</v>
      </c>
    </row>
    <row r="2418" spans="1:18" x14ac:dyDescent="0.25">
      <c r="A2418">
        <v>9</v>
      </c>
      <c r="B2418">
        <v>9101</v>
      </c>
      <c r="C2418" t="s">
        <v>762</v>
      </c>
      <c r="D2418" t="s">
        <v>1577</v>
      </c>
      <c r="E2418">
        <v>4</v>
      </c>
      <c r="F2418" t="s">
        <v>13858</v>
      </c>
      <c r="G2418">
        <v>1</v>
      </c>
      <c r="H2418" t="s">
        <v>8278</v>
      </c>
      <c r="I2418">
        <v>2</v>
      </c>
      <c r="J2418" t="s">
        <v>13806</v>
      </c>
      <c r="K2418" t="s">
        <v>13851</v>
      </c>
      <c r="L2418">
        <v>270107</v>
      </c>
      <c r="M2418" t="s">
        <v>13588</v>
      </c>
      <c r="N2418">
        <v>270107007</v>
      </c>
      <c r="O2418" t="s">
        <v>13618</v>
      </c>
      <c r="P2418">
        <v>48975.6915800473</v>
      </c>
      <c r="Q2418">
        <v>49084.545136788802</v>
      </c>
      <c r="R2418">
        <v>60014.277696747056</v>
      </c>
    </row>
    <row r="2419" spans="1:18" x14ac:dyDescent="0.25">
      <c r="A2419">
        <v>9</v>
      </c>
      <c r="B2419">
        <v>9101</v>
      </c>
      <c r="C2419" t="s">
        <v>762</v>
      </c>
      <c r="D2419" t="s">
        <v>1577</v>
      </c>
      <c r="E2419">
        <v>4</v>
      </c>
      <c r="F2419" t="s">
        <v>13858</v>
      </c>
      <c r="G2419">
        <v>1</v>
      </c>
      <c r="H2419" t="s">
        <v>8278</v>
      </c>
      <c r="I2419">
        <v>2</v>
      </c>
      <c r="J2419" t="s">
        <v>13806</v>
      </c>
      <c r="K2419" t="s">
        <v>13852</v>
      </c>
      <c r="L2419">
        <v>270107</v>
      </c>
      <c r="M2419" t="s">
        <v>13588</v>
      </c>
      <c r="N2419">
        <v>270107007</v>
      </c>
      <c r="O2419" t="s">
        <v>13618</v>
      </c>
      <c r="P2419">
        <v>8753.3685310454821</v>
      </c>
      <c r="Q2419">
        <v>11166.881065414036</v>
      </c>
      <c r="R2419">
        <v>14322.362236691963</v>
      </c>
    </row>
    <row r="2420" spans="1:18" x14ac:dyDescent="0.25">
      <c r="A2420">
        <v>9</v>
      </c>
      <c r="B2420">
        <v>9101</v>
      </c>
      <c r="C2420" t="s">
        <v>762</v>
      </c>
      <c r="D2420" t="s">
        <v>1577</v>
      </c>
      <c r="E2420">
        <v>4</v>
      </c>
      <c r="F2420" t="s">
        <v>13858</v>
      </c>
      <c r="G2420">
        <v>2</v>
      </c>
      <c r="H2420" t="s">
        <v>13768</v>
      </c>
      <c r="I2420">
        <v>2</v>
      </c>
      <c r="J2420" t="s">
        <v>13806</v>
      </c>
      <c r="K2420" t="s">
        <v>13853</v>
      </c>
      <c r="L2420">
        <v>270107</v>
      </c>
      <c r="M2420" t="s">
        <v>13588</v>
      </c>
      <c r="N2420">
        <v>270107007</v>
      </c>
      <c r="O2420" t="s">
        <v>13618</v>
      </c>
      <c r="P2420">
        <v>36856.541824781387</v>
      </c>
      <c r="Q2420">
        <v>42142.876842574653</v>
      </c>
      <c r="R2420">
        <v>49370.637540495321</v>
      </c>
    </row>
    <row r="2421" spans="1:18" x14ac:dyDescent="0.25">
      <c r="A2421">
        <v>9</v>
      </c>
      <c r="B2421">
        <v>9101</v>
      </c>
      <c r="C2421" t="s">
        <v>762</v>
      </c>
      <c r="D2421" t="s">
        <v>1577</v>
      </c>
      <c r="E2421">
        <v>4</v>
      </c>
      <c r="F2421" t="s">
        <v>13858</v>
      </c>
      <c r="G2421">
        <v>2</v>
      </c>
      <c r="H2421" t="s">
        <v>13768</v>
      </c>
      <c r="I2421">
        <v>2</v>
      </c>
      <c r="J2421" t="s">
        <v>13806</v>
      </c>
      <c r="K2421" t="s">
        <v>13857</v>
      </c>
      <c r="L2421">
        <v>270107</v>
      </c>
      <c r="M2421" t="s">
        <v>13588</v>
      </c>
      <c r="N2421">
        <v>270107007</v>
      </c>
      <c r="O2421" t="s">
        <v>13618</v>
      </c>
      <c r="P2421">
        <v>20872.518286311391</v>
      </c>
      <c r="Q2421">
        <v>18108.549359628141</v>
      </c>
      <c r="R2421">
        <v>24966.00239294361</v>
      </c>
    </row>
    <row r="2422" spans="1:18" x14ac:dyDescent="0.25">
      <c r="A2422">
        <v>9</v>
      </c>
      <c r="B2422">
        <v>9102</v>
      </c>
      <c r="C2422" t="s">
        <v>762</v>
      </c>
      <c r="D2422" t="s">
        <v>1580</v>
      </c>
      <c r="E2422">
        <v>4</v>
      </c>
      <c r="F2422" t="s">
        <v>13858</v>
      </c>
      <c r="G2422">
        <v>1</v>
      </c>
      <c r="H2422" t="s">
        <v>8278</v>
      </c>
      <c r="I2422">
        <v>2</v>
      </c>
      <c r="J2422" t="s">
        <v>13806</v>
      </c>
      <c r="K2422" t="s">
        <v>13851</v>
      </c>
      <c r="L2422">
        <v>270107</v>
      </c>
      <c r="M2422" t="s">
        <v>13588</v>
      </c>
      <c r="N2422">
        <v>270107007</v>
      </c>
      <c r="O2422" t="s">
        <v>13618</v>
      </c>
      <c r="P2422">
        <v>0</v>
      </c>
      <c r="Q2422">
        <v>64029.315732532174</v>
      </c>
      <c r="R2422">
        <v>0</v>
      </c>
    </row>
    <row r="2423" spans="1:18" x14ac:dyDescent="0.25">
      <c r="A2423">
        <v>9</v>
      </c>
      <c r="B2423">
        <v>9102</v>
      </c>
      <c r="C2423" t="s">
        <v>762</v>
      </c>
      <c r="D2423" t="s">
        <v>1580</v>
      </c>
      <c r="E2423">
        <v>4</v>
      </c>
      <c r="F2423" t="s">
        <v>13858</v>
      </c>
      <c r="G2423">
        <v>1</v>
      </c>
      <c r="H2423" t="s">
        <v>8278</v>
      </c>
      <c r="I2423">
        <v>2</v>
      </c>
      <c r="J2423" t="s">
        <v>13806</v>
      </c>
      <c r="K2423" t="s">
        <v>13852</v>
      </c>
      <c r="L2423">
        <v>270107</v>
      </c>
      <c r="M2423" t="s">
        <v>13588</v>
      </c>
      <c r="N2423">
        <v>270107007</v>
      </c>
      <c r="O2423" t="s">
        <v>13618</v>
      </c>
      <c r="P2423">
        <v>0</v>
      </c>
      <c r="Q2423">
        <v>27835.051908459769</v>
      </c>
      <c r="R2423">
        <v>0</v>
      </c>
    </row>
    <row r="2424" spans="1:18" x14ac:dyDescent="0.25">
      <c r="A2424">
        <v>9</v>
      </c>
      <c r="B2424">
        <v>9102</v>
      </c>
      <c r="C2424" t="s">
        <v>762</v>
      </c>
      <c r="D2424" t="s">
        <v>1580</v>
      </c>
      <c r="E2424">
        <v>4</v>
      </c>
      <c r="F2424" t="s">
        <v>13858</v>
      </c>
      <c r="G2424">
        <v>2</v>
      </c>
      <c r="H2424" t="s">
        <v>13768</v>
      </c>
      <c r="I2424">
        <v>2</v>
      </c>
      <c r="J2424" t="s">
        <v>13806</v>
      </c>
      <c r="K2424" t="s">
        <v>13853</v>
      </c>
      <c r="L2424">
        <v>270107</v>
      </c>
      <c r="M2424" t="s">
        <v>13588</v>
      </c>
      <c r="N2424">
        <v>270107007</v>
      </c>
      <c r="O2424" t="s">
        <v>13618</v>
      </c>
      <c r="P2424">
        <v>0</v>
      </c>
      <c r="Q2424">
        <v>60079.21313246464</v>
      </c>
      <c r="R2424">
        <v>0</v>
      </c>
    </row>
    <row r="2425" spans="1:18" x14ac:dyDescent="0.25">
      <c r="A2425">
        <v>9</v>
      </c>
      <c r="B2425">
        <v>9102</v>
      </c>
      <c r="C2425" t="s">
        <v>762</v>
      </c>
      <c r="D2425" t="s">
        <v>1580</v>
      </c>
      <c r="E2425">
        <v>4</v>
      </c>
      <c r="F2425" t="s">
        <v>13858</v>
      </c>
      <c r="G2425">
        <v>2</v>
      </c>
      <c r="H2425" t="s">
        <v>13768</v>
      </c>
      <c r="I2425">
        <v>2</v>
      </c>
      <c r="J2425" t="s">
        <v>13806</v>
      </c>
      <c r="K2425" t="s">
        <v>13857</v>
      </c>
      <c r="L2425">
        <v>270107</v>
      </c>
      <c r="M2425" t="s">
        <v>13588</v>
      </c>
      <c r="N2425">
        <v>270107007</v>
      </c>
      <c r="O2425" t="s">
        <v>13618</v>
      </c>
      <c r="P2425">
        <v>0</v>
      </c>
      <c r="Q2425">
        <v>31785.154508527303</v>
      </c>
      <c r="R2425">
        <v>0</v>
      </c>
    </row>
    <row r="2426" spans="1:18" x14ac:dyDescent="0.25">
      <c r="A2426">
        <v>9</v>
      </c>
      <c r="B2426">
        <v>9103</v>
      </c>
      <c r="C2426" t="s">
        <v>762</v>
      </c>
      <c r="D2426" t="s">
        <v>1583</v>
      </c>
      <c r="E2426">
        <v>4</v>
      </c>
      <c r="F2426" t="s">
        <v>13858</v>
      </c>
      <c r="G2426">
        <v>1</v>
      </c>
      <c r="H2426" t="s">
        <v>8278</v>
      </c>
      <c r="I2426">
        <v>2</v>
      </c>
      <c r="J2426" t="s">
        <v>13806</v>
      </c>
      <c r="K2426" t="s">
        <v>13851</v>
      </c>
      <c r="L2426">
        <v>270107</v>
      </c>
      <c r="M2426" t="s">
        <v>13588</v>
      </c>
      <c r="N2426">
        <v>270107007</v>
      </c>
      <c r="O2426" t="s">
        <v>13618</v>
      </c>
      <c r="P2426">
        <v>0</v>
      </c>
      <c r="Q2426">
        <v>25003.120388971784</v>
      </c>
      <c r="R2426">
        <v>0</v>
      </c>
    </row>
    <row r="2427" spans="1:18" x14ac:dyDescent="0.25">
      <c r="A2427">
        <v>9</v>
      </c>
      <c r="B2427">
        <v>9103</v>
      </c>
      <c r="C2427" t="s">
        <v>762</v>
      </c>
      <c r="D2427" t="s">
        <v>1583</v>
      </c>
      <c r="E2427">
        <v>4</v>
      </c>
      <c r="F2427" t="s">
        <v>13858</v>
      </c>
      <c r="G2427">
        <v>2</v>
      </c>
      <c r="H2427" t="s">
        <v>13768</v>
      </c>
      <c r="I2427">
        <v>2</v>
      </c>
      <c r="J2427" t="s">
        <v>13806</v>
      </c>
      <c r="K2427" t="s">
        <v>13853</v>
      </c>
      <c r="L2427">
        <v>270107</v>
      </c>
      <c r="M2427" t="s">
        <v>13588</v>
      </c>
      <c r="N2427">
        <v>270107007</v>
      </c>
      <c r="O2427" t="s">
        <v>13618</v>
      </c>
      <c r="P2427">
        <v>0</v>
      </c>
      <c r="Q2427">
        <v>21866.711713424054</v>
      </c>
      <c r="R2427">
        <v>0</v>
      </c>
    </row>
    <row r="2428" spans="1:18" x14ac:dyDescent="0.25">
      <c r="A2428">
        <v>9</v>
      </c>
      <c r="B2428">
        <v>9103</v>
      </c>
      <c r="C2428" t="s">
        <v>762</v>
      </c>
      <c r="D2428" t="s">
        <v>1583</v>
      </c>
      <c r="E2428">
        <v>4</v>
      </c>
      <c r="F2428" t="s">
        <v>13858</v>
      </c>
      <c r="G2428">
        <v>2</v>
      </c>
      <c r="H2428" t="s">
        <v>13768</v>
      </c>
      <c r="I2428">
        <v>2</v>
      </c>
      <c r="J2428" t="s">
        <v>13806</v>
      </c>
      <c r="K2428" t="s">
        <v>13857</v>
      </c>
      <c r="L2428">
        <v>270107</v>
      </c>
      <c r="M2428" t="s">
        <v>13588</v>
      </c>
      <c r="N2428">
        <v>270107007</v>
      </c>
      <c r="O2428" t="s">
        <v>13618</v>
      </c>
      <c r="P2428">
        <v>0</v>
      </c>
      <c r="Q2428">
        <v>3136.4086755477265</v>
      </c>
      <c r="R2428">
        <v>0</v>
      </c>
    </row>
    <row r="2429" spans="1:18" x14ac:dyDescent="0.25">
      <c r="A2429">
        <v>9</v>
      </c>
      <c r="B2429">
        <v>9105</v>
      </c>
      <c r="C2429" t="s">
        <v>762</v>
      </c>
      <c r="D2429" t="s">
        <v>1589</v>
      </c>
      <c r="E2429">
        <v>4</v>
      </c>
      <c r="F2429" t="s">
        <v>13858</v>
      </c>
      <c r="G2429">
        <v>1</v>
      </c>
      <c r="H2429" t="s">
        <v>8278</v>
      </c>
      <c r="I2429">
        <v>2</v>
      </c>
      <c r="J2429" t="s">
        <v>13806</v>
      </c>
      <c r="K2429" t="s">
        <v>13851</v>
      </c>
      <c r="L2429">
        <v>270107</v>
      </c>
      <c r="M2429" t="s">
        <v>13588</v>
      </c>
      <c r="N2429">
        <v>270107007</v>
      </c>
      <c r="O2429" t="s">
        <v>13618</v>
      </c>
      <c r="P2429">
        <v>0</v>
      </c>
      <c r="Q2429">
        <v>29635.406337004875</v>
      </c>
      <c r="R2429">
        <v>64999.294210119289</v>
      </c>
    </row>
    <row r="2430" spans="1:18" x14ac:dyDescent="0.25">
      <c r="A2430">
        <v>9</v>
      </c>
      <c r="B2430">
        <v>9105</v>
      </c>
      <c r="C2430" t="s">
        <v>762</v>
      </c>
      <c r="D2430" t="s">
        <v>1589</v>
      </c>
      <c r="E2430">
        <v>4</v>
      </c>
      <c r="F2430" t="s">
        <v>13858</v>
      </c>
      <c r="G2430">
        <v>1</v>
      </c>
      <c r="H2430" t="s">
        <v>8278</v>
      </c>
      <c r="I2430">
        <v>2</v>
      </c>
      <c r="J2430" t="s">
        <v>13806</v>
      </c>
      <c r="K2430" t="s">
        <v>13852</v>
      </c>
      <c r="L2430">
        <v>270107</v>
      </c>
      <c r="M2430" t="s">
        <v>13588</v>
      </c>
      <c r="N2430">
        <v>270107007</v>
      </c>
      <c r="O2430" t="s">
        <v>13618</v>
      </c>
      <c r="P2430">
        <v>0</v>
      </c>
      <c r="Q2430">
        <v>7041.6159464394432</v>
      </c>
      <c r="R2430">
        <v>20270.863885898743</v>
      </c>
    </row>
    <row r="2431" spans="1:18" x14ac:dyDescent="0.25">
      <c r="A2431">
        <v>9</v>
      </c>
      <c r="B2431">
        <v>9105</v>
      </c>
      <c r="C2431" t="s">
        <v>762</v>
      </c>
      <c r="D2431" t="s">
        <v>1589</v>
      </c>
      <c r="E2431">
        <v>4</v>
      </c>
      <c r="F2431" t="s">
        <v>13858</v>
      </c>
      <c r="G2431">
        <v>2</v>
      </c>
      <c r="H2431" t="s">
        <v>13768</v>
      </c>
      <c r="I2431">
        <v>2</v>
      </c>
      <c r="J2431" t="s">
        <v>13806</v>
      </c>
      <c r="K2431" t="s">
        <v>13853</v>
      </c>
      <c r="L2431">
        <v>270107</v>
      </c>
      <c r="M2431" t="s">
        <v>13588</v>
      </c>
      <c r="N2431">
        <v>270107007</v>
      </c>
      <c r="O2431" t="s">
        <v>13618</v>
      </c>
      <c r="P2431">
        <v>0</v>
      </c>
      <c r="Q2431">
        <v>29635.406337004875</v>
      </c>
      <c r="R2431">
        <v>54277.750249182725</v>
      </c>
    </row>
    <row r="2432" spans="1:18" x14ac:dyDescent="0.25">
      <c r="A2432">
        <v>9</v>
      </c>
      <c r="B2432">
        <v>9105</v>
      </c>
      <c r="C2432" t="s">
        <v>762</v>
      </c>
      <c r="D2432" t="s">
        <v>1589</v>
      </c>
      <c r="E2432">
        <v>4</v>
      </c>
      <c r="F2432" t="s">
        <v>13858</v>
      </c>
      <c r="G2432">
        <v>2</v>
      </c>
      <c r="H2432" t="s">
        <v>13768</v>
      </c>
      <c r="I2432">
        <v>2</v>
      </c>
      <c r="J2432" t="s">
        <v>13806</v>
      </c>
      <c r="K2432" t="s">
        <v>13857</v>
      </c>
      <c r="L2432">
        <v>270107</v>
      </c>
      <c r="M2432" t="s">
        <v>13588</v>
      </c>
      <c r="N2432">
        <v>270107007</v>
      </c>
      <c r="O2432" t="s">
        <v>13618</v>
      </c>
      <c r="P2432">
        <v>0</v>
      </c>
      <c r="Q2432">
        <v>7041.6159464394432</v>
      </c>
      <c r="R2432">
        <v>30992.407846835304</v>
      </c>
    </row>
    <row r="2433" spans="1:18" x14ac:dyDescent="0.25">
      <c r="A2433">
        <v>9</v>
      </c>
      <c r="B2433">
        <v>9107</v>
      </c>
      <c r="C2433" t="s">
        <v>762</v>
      </c>
      <c r="D2433" t="s">
        <v>1595</v>
      </c>
      <c r="E2433">
        <v>4</v>
      </c>
      <c r="F2433" t="s">
        <v>13858</v>
      </c>
      <c r="G2433">
        <v>1</v>
      </c>
      <c r="H2433" t="s">
        <v>8278</v>
      </c>
      <c r="I2433">
        <v>2</v>
      </c>
      <c r="J2433" t="s">
        <v>13806</v>
      </c>
      <c r="K2433" t="s">
        <v>13851</v>
      </c>
      <c r="L2433">
        <v>270107</v>
      </c>
      <c r="M2433" t="s">
        <v>13588</v>
      </c>
      <c r="N2433">
        <v>270107007</v>
      </c>
      <c r="O2433" t="s">
        <v>13618</v>
      </c>
      <c r="P2433">
        <v>0</v>
      </c>
      <c r="Q2433">
        <v>0</v>
      </c>
      <c r="R2433">
        <v>109847.07019390454</v>
      </c>
    </row>
    <row r="2434" spans="1:18" x14ac:dyDescent="0.25">
      <c r="A2434">
        <v>9</v>
      </c>
      <c r="B2434">
        <v>9107</v>
      </c>
      <c r="C2434" t="s">
        <v>762</v>
      </c>
      <c r="D2434" t="s">
        <v>1595</v>
      </c>
      <c r="E2434">
        <v>4</v>
      </c>
      <c r="F2434" t="s">
        <v>13858</v>
      </c>
      <c r="G2434">
        <v>1</v>
      </c>
      <c r="H2434" t="s">
        <v>8278</v>
      </c>
      <c r="I2434">
        <v>2</v>
      </c>
      <c r="J2434" t="s">
        <v>13806</v>
      </c>
      <c r="K2434" t="s">
        <v>13852</v>
      </c>
      <c r="L2434">
        <v>270107</v>
      </c>
      <c r="M2434" t="s">
        <v>13588</v>
      </c>
      <c r="N2434">
        <v>270107007</v>
      </c>
      <c r="O2434" t="s">
        <v>13618</v>
      </c>
      <c r="P2434">
        <v>0</v>
      </c>
      <c r="Q2434">
        <v>0</v>
      </c>
      <c r="R2434">
        <v>9705.627988778906</v>
      </c>
    </row>
    <row r="2435" spans="1:18" x14ac:dyDescent="0.25">
      <c r="A2435">
        <v>9</v>
      </c>
      <c r="B2435">
        <v>9107</v>
      </c>
      <c r="C2435" t="s">
        <v>762</v>
      </c>
      <c r="D2435" t="s">
        <v>1595</v>
      </c>
      <c r="E2435">
        <v>4</v>
      </c>
      <c r="F2435" t="s">
        <v>13858</v>
      </c>
      <c r="G2435">
        <v>2</v>
      </c>
      <c r="H2435" t="s">
        <v>13768</v>
      </c>
      <c r="I2435">
        <v>2</v>
      </c>
      <c r="J2435" t="s">
        <v>13806</v>
      </c>
      <c r="K2435" t="s">
        <v>13853</v>
      </c>
      <c r="L2435">
        <v>270107</v>
      </c>
      <c r="M2435" t="s">
        <v>13588</v>
      </c>
      <c r="N2435">
        <v>270107007</v>
      </c>
      <c r="O2435" t="s">
        <v>13618</v>
      </c>
      <c r="P2435">
        <v>0</v>
      </c>
      <c r="Q2435">
        <v>0</v>
      </c>
      <c r="R2435">
        <v>97394.959698570616</v>
      </c>
    </row>
    <row r="2436" spans="1:18" x14ac:dyDescent="0.25">
      <c r="A2436">
        <v>9</v>
      </c>
      <c r="B2436">
        <v>9107</v>
      </c>
      <c r="C2436" t="s">
        <v>762</v>
      </c>
      <c r="D2436" t="s">
        <v>1595</v>
      </c>
      <c r="E2436">
        <v>4</v>
      </c>
      <c r="F2436" t="s">
        <v>13858</v>
      </c>
      <c r="G2436">
        <v>2</v>
      </c>
      <c r="H2436" t="s">
        <v>13768</v>
      </c>
      <c r="I2436">
        <v>2</v>
      </c>
      <c r="J2436" t="s">
        <v>13806</v>
      </c>
      <c r="K2436" t="s">
        <v>13857</v>
      </c>
      <c r="L2436">
        <v>270107</v>
      </c>
      <c r="M2436" t="s">
        <v>13588</v>
      </c>
      <c r="N2436">
        <v>270107007</v>
      </c>
      <c r="O2436" t="s">
        <v>13618</v>
      </c>
      <c r="P2436">
        <v>0</v>
      </c>
      <c r="Q2436">
        <v>0</v>
      </c>
      <c r="R2436">
        <v>22157.738484112826</v>
      </c>
    </row>
    <row r="2437" spans="1:18" x14ac:dyDescent="0.25">
      <c r="A2437">
        <v>9</v>
      </c>
      <c r="B2437">
        <v>9108</v>
      </c>
      <c r="C2437" t="s">
        <v>762</v>
      </c>
      <c r="D2437" t="s">
        <v>1598</v>
      </c>
      <c r="E2437">
        <v>4</v>
      </c>
      <c r="F2437" t="s">
        <v>13858</v>
      </c>
      <c r="G2437">
        <v>1</v>
      </c>
      <c r="H2437" t="s">
        <v>8278</v>
      </c>
      <c r="I2437">
        <v>2</v>
      </c>
      <c r="J2437" t="s">
        <v>13806</v>
      </c>
      <c r="K2437" t="s">
        <v>13851</v>
      </c>
      <c r="L2437">
        <v>270107</v>
      </c>
      <c r="M2437" t="s">
        <v>13588</v>
      </c>
      <c r="N2437">
        <v>270107007</v>
      </c>
      <c r="O2437" t="s">
        <v>13618</v>
      </c>
      <c r="P2437">
        <v>0</v>
      </c>
      <c r="Q2437">
        <v>42127.300205332976</v>
      </c>
      <c r="R2437">
        <v>49232.47912528045</v>
      </c>
    </row>
    <row r="2438" spans="1:18" x14ac:dyDescent="0.25">
      <c r="A2438">
        <v>9</v>
      </c>
      <c r="B2438">
        <v>9108</v>
      </c>
      <c r="C2438" t="s">
        <v>762</v>
      </c>
      <c r="D2438" t="s">
        <v>1598</v>
      </c>
      <c r="E2438">
        <v>4</v>
      </c>
      <c r="F2438" t="s">
        <v>13858</v>
      </c>
      <c r="G2438">
        <v>1</v>
      </c>
      <c r="H2438" t="s">
        <v>8278</v>
      </c>
      <c r="I2438">
        <v>2</v>
      </c>
      <c r="J2438" t="s">
        <v>13806</v>
      </c>
      <c r="K2438" t="s">
        <v>13852</v>
      </c>
      <c r="L2438">
        <v>270107</v>
      </c>
      <c r="M2438" t="s">
        <v>13588</v>
      </c>
      <c r="N2438">
        <v>270107007</v>
      </c>
      <c r="O2438" t="s">
        <v>13618</v>
      </c>
      <c r="P2438">
        <v>0</v>
      </c>
      <c r="Q2438">
        <v>12172.581098318704</v>
      </c>
      <c r="R2438">
        <v>14313.492189244453</v>
      </c>
    </row>
    <row r="2439" spans="1:18" x14ac:dyDescent="0.25">
      <c r="A2439">
        <v>9</v>
      </c>
      <c r="B2439">
        <v>9108</v>
      </c>
      <c r="C2439" t="s">
        <v>762</v>
      </c>
      <c r="D2439" t="s">
        <v>1598</v>
      </c>
      <c r="E2439">
        <v>4</v>
      </c>
      <c r="F2439" t="s">
        <v>13858</v>
      </c>
      <c r="G2439">
        <v>2</v>
      </c>
      <c r="H2439" t="s">
        <v>13768</v>
      </c>
      <c r="I2439">
        <v>2</v>
      </c>
      <c r="J2439" t="s">
        <v>13806</v>
      </c>
      <c r="K2439" t="s">
        <v>13853</v>
      </c>
      <c r="L2439">
        <v>270107</v>
      </c>
      <c r="M2439" t="s">
        <v>13588</v>
      </c>
      <c r="N2439">
        <v>270107007</v>
      </c>
      <c r="O2439" t="s">
        <v>13618</v>
      </c>
      <c r="P2439">
        <v>0</v>
      </c>
      <c r="Q2439">
        <v>37705.650660054322</v>
      </c>
      <c r="R2439">
        <v>30433.376081731541</v>
      </c>
    </row>
    <row r="2440" spans="1:18" x14ac:dyDescent="0.25">
      <c r="A2440">
        <v>9</v>
      </c>
      <c r="B2440">
        <v>9108</v>
      </c>
      <c r="C2440" t="s">
        <v>762</v>
      </c>
      <c r="D2440" t="s">
        <v>1598</v>
      </c>
      <c r="E2440">
        <v>4</v>
      </c>
      <c r="F2440" t="s">
        <v>13858</v>
      </c>
      <c r="G2440">
        <v>2</v>
      </c>
      <c r="H2440" t="s">
        <v>13768</v>
      </c>
      <c r="I2440">
        <v>2</v>
      </c>
      <c r="J2440" t="s">
        <v>13806</v>
      </c>
      <c r="K2440" t="s">
        <v>13857</v>
      </c>
      <c r="L2440">
        <v>270107</v>
      </c>
      <c r="M2440" t="s">
        <v>13588</v>
      </c>
      <c r="N2440">
        <v>270107007</v>
      </c>
      <c r="O2440" t="s">
        <v>13618</v>
      </c>
      <c r="P2440">
        <v>0</v>
      </c>
      <c r="Q2440">
        <v>16594.230643597359</v>
      </c>
      <c r="R2440">
        <v>33112.595232793348</v>
      </c>
    </row>
    <row r="2441" spans="1:18" x14ac:dyDescent="0.25">
      <c r="A2441">
        <v>9</v>
      </c>
      <c r="B2441">
        <v>9109</v>
      </c>
      <c r="C2441" t="s">
        <v>762</v>
      </c>
      <c r="D2441" t="s">
        <v>1601</v>
      </c>
      <c r="E2441">
        <v>4</v>
      </c>
      <c r="F2441" t="s">
        <v>13858</v>
      </c>
      <c r="G2441">
        <v>1</v>
      </c>
      <c r="H2441" t="s">
        <v>8278</v>
      </c>
      <c r="I2441">
        <v>2</v>
      </c>
      <c r="J2441" t="s">
        <v>13806</v>
      </c>
      <c r="K2441" t="s">
        <v>13851</v>
      </c>
      <c r="L2441">
        <v>270107</v>
      </c>
      <c r="M2441" t="s">
        <v>13588</v>
      </c>
      <c r="N2441">
        <v>270107007</v>
      </c>
      <c r="O2441" t="s">
        <v>13618</v>
      </c>
      <c r="P2441">
        <v>0</v>
      </c>
      <c r="Q2441">
        <v>12656.596334185853</v>
      </c>
      <c r="R2441">
        <v>96687.473997678331</v>
      </c>
    </row>
    <row r="2442" spans="1:18" x14ac:dyDescent="0.25">
      <c r="A2442">
        <v>9</v>
      </c>
      <c r="B2442">
        <v>9109</v>
      </c>
      <c r="C2442" t="s">
        <v>762</v>
      </c>
      <c r="D2442" t="s">
        <v>1601</v>
      </c>
      <c r="E2442">
        <v>4</v>
      </c>
      <c r="F2442" t="s">
        <v>13858</v>
      </c>
      <c r="G2442">
        <v>1</v>
      </c>
      <c r="H2442" t="s">
        <v>8278</v>
      </c>
      <c r="I2442">
        <v>2</v>
      </c>
      <c r="J2442" t="s">
        <v>13806</v>
      </c>
      <c r="K2442" t="s">
        <v>13852</v>
      </c>
      <c r="L2442">
        <v>270107</v>
      </c>
      <c r="M2442" t="s">
        <v>13588</v>
      </c>
      <c r="N2442">
        <v>270107007</v>
      </c>
      <c r="O2442" t="s">
        <v>13618</v>
      </c>
      <c r="P2442">
        <v>0</v>
      </c>
      <c r="Q2442">
        <v>13269.020752423352</v>
      </c>
      <c r="R2442">
        <v>54040.043454420476</v>
      </c>
    </row>
    <row r="2443" spans="1:18" x14ac:dyDescent="0.25">
      <c r="A2443">
        <v>9</v>
      </c>
      <c r="B2443">
        <v>9109</v>
      </c>
      <c r="C2443" t="s">
        <v>762</v>
      </c>
      <c r="D2443" t="s">
        <v>1601</v>
      </c>
      <c r="E2443">
        <v>4</v>
      </c>
      <c r="F2443" t="s">
        <v>13858</v>
      </c>
      <c r="G2443">
        <v>2</v>
      </c>
      <c r="H2443" t="s">
        <v>13768</v>
      </c>
      <c r="I2443">
        <v>2</v>
      </c>
      <c r="J2443" t="s">
        <v>13806</v>
      </c>
      <c r="K2443" t="s">
        <v>13853</v>
      </c>
      <c r="L2443">
        <v>270107</v>
      </c>
      <c r="M2443" t="s">
        <v>13588</v>
      </c>
      <c r="N2443">
        <v>270107007</v>
      </c>
      <c r="O2443" t="s">
        <v>13618</v>
      </c>
      <c r="P2443">
        <v>0</v>
      </c>
      <c r="Q2443">
        <v>12656.596334185853</v>
      </c>
      <c r="R2443">
        <v>81375.933412974831</v>
      </c>
    </row>
    <row r="2444" spans="1:18" x14ac:dyDescent="0.25">
      <c r="A2444">
        <v>9</v>
      </c>
      <c r="B2444">
        <v>9109</v>
      </c>
      <c r="C2444" t="s">
        <v>762</v>
      </c>
      <c r="D2444" t="s">
        <v>1601</v>
      </c>
      <c r="E2444">
        <v>4</v>
      </c>
      <c r="F2444" t="s">
        <v>13858</v>
      </c>
      <c r="G2444">
        <v>2</v>
      </c>
      <c r="H2444" t="s">
        <v>13768</v>
      </c>
      <c r="I2444">
        <v>2</v>
      </c>
      <c r="J2444" t="s">
        <v>13806</v>
      </c>
      <c r="K2444" t="s">
        <v>13857</v>
      </c>
      <c r="L2444">
        <v>270107</v>
      </c>
      <c r="M2444" t="s">
        <v>13588</v>
      </c>
      <c r="N2444">
        <v>270107007</v>
      </c>
      <c r="O2444" t="s">
        <v>13618</v>
      </c>
      <c r="P2444">
        <v>0</v>
      </c>
      <c r="Q2444">
        <v>13269.020752423352</v>
      </c>
      <c r="R2444">
        <v>69351.584039123976</v>
      </c>
    </row>
    <row r="2445" spans="1:18" x14ac:dyDescent="0.25">
      <c r="A2445">
        <v>9</v>
      </c>
      <c r="B2445">
        <v>9111</v>
      </c>
      <c r="C2445" t="s">
        <v>762</v>
      </c>
      <c r="D2445" t="s">
        <v>1607</v>
      </c>
      <c r="E2445">
        <v>4</v>
      </c>
      <c r="F2445" t="s">
        <v>13858</v>
      </c>
      <c r="G2445">
        <v>1</v>
      </c>
      <c r="H2445" t="s">
        <v>8278</v>
      </c>
      <c r="I2445">
        <v>2</v>
      </c>
      <c r="J2445" t="s">
        <v>13806</v>
      </c>
      <c r="K2445" t="s">
        <v>13851</v>
      </c>
      <c r="L2445">
        <v>270107</v>
      </c>
      <c r="M2445" t="s">
        <v>13588</v>
      </c>
      <c r="N2445">
        <v>270107007</v>
      </c>
      <c r="O2445" t="s">
        <v>13618</v>
      </c>
      <c r="P2445">
        <v>24100.109077687554</v>
      </c>
      <c r="Q2445">
        <v>0</v>
      </c>
      <c r="R2445">
        <v>58228.81599333835</v>
      </c>
    </row>
    <row r="2446" spans="1:18" x14ac:dyDescent="0.25">
      <c r="A2446">
        <v>9</v>
      </c>
      <c r="B2446">
        <v>9111</v>
      </c>
      <c r="C2446" t="s">
        <v>762</v>
      </c>
      <c r="D2446" t="s">
        <v>1607</v>
      </c>
      <c r="E2446">
        <v>4</v>
      </c>
      <c r="F2446" t="s">
        <v>13858</v>
      </c>
      <c r="G2446">
        <v>1</v>
      </c>
      <c r="H2446" t="s">
        <v>8278</v>
      </c>
      <c r="I2446">
        <v>2</v>
      </c>
      <c r="J2446" t="s">
        <v>13806</v>
      </c>
      <c r="K2446" t="s">
        <v>13852</v>
      </c>
      <c r="L2446">
        <v>270107</v>
      </c>
      <c r="M2446" t="s">
        <v>13588</v>
      </c>
      <c r="N2446">
        <v>270107007</v>
      </c>
      <c r="O2446" t="s">
        <v>13618</v>
      </c>
      <c r="P2446">
        <v>12598.472912374258</v>
      </c>
      <c r="Q2446">
        <v>0</v>
      </c>
      <c r="R2446">
        <v>0</v>
      </c>
    </row>
    <row r="2447" spans="1:18" x14ac:dyDescent="0.25">
      <c r="A2447">
        <v>9</v>
      </c>
      <c r="B2447">
        <v>9111</v>
      </c>
      <c r="C2447" t="s">
        <v>762</v>
      </c>
      <c r="D2447" t="s">
        <v>1607</v>
      </c>
      <c r="E2447">
        <v>4</v>
      </c>
      <c r="F2447" t="s">
        <v>13858</v>
      </c>
      <c r="G2447">
        <v>2</v>
      </c>
      <c r="H2447" t="s">
        <v>13768</v>
      </c>
      <c r="I2447">
        <v>2</v>
      </c>
      <c r="J2447" t="s">
        <v>13806</v>
      </c>
      <c r="K2447" t="s">
        <v>13853</v>
      </c>
      <c r="L2447">
        <v>270107</v>
      </c>
      <c r="M2447" t="s">
        <v>13588</v>
      </c>
      <c r="N2447">
        <v>270107007</v>
      </c>
      <c r="O2447" t="s">
        <v>13618</v>
      </c>
      <c r="P2447">
        <v>15101.199854563083</v>
      </c>
      <c r="Q2447">
        <v>0</v>
      </c>
      <c r="R2447">
        <v>44673.942017353678</v>
      </c>
    </row>
    <row r="2448" spans="1:18" x14ac:dyDescent="0.25">
      <c r="A2448">
        <v>9</v>
      </c>
      <c r="B2448">
        <v>9111</v>
      </c>
      <c r="C2448" t="s">
        <v>762</v>
      </c>
      <c r="D2448" t="s">
        <v>1607</v>
      </c>
      <c r="E2448">
        <v>4</v>
      </c>
      <c r="F2448" t="s">
        <v>13858</v>
      </c>
      <c r="G2448">
        <v>2</v>
      </c>
      <c r="H2448" t="s">
        <v>13768</v>
      </c>
      <c r="I2448">
        <v>2</v>
      </c>
      <c r="J2448" t="s">
        <v>13806</v>
      </c>
      <c r="K2448" t="s">
        <v>13857</v>
      </c>
      <c r="L2448">
        <v>270107</v>
      </c>
      <c r="M2448" t="s">
        <v>13588</v>
      </c>
      <c r="N2448">
        <v>270107007</v>
      </c>
      <c r="O2448" t="s">
        <v>13618</v>
      </c>
      <c r="P2448">
        <v>21597.382135498727</v>
      </c>
      <c r="Q2448">
        <v>0</v>
      </c>
      <c r="R2448">
        <v>13554.873975984667</v>
      </c>
    </row>
    <row r="2449" spans="1:18" x14ac:dyDescent="0.25">
      <c r="A2449">
        <v>9</v>
      </c>
      <c r="B2449">
        <v>9112</v>
      </c>
      <c r="C2449" t="s">
        <v>762</v>
      </c>
      <c r="D2449" t="s">
        <v>1610</v>
      </c>
      <c r="E2449">
        <v>4</v>
      </c>
      <c r="F2449" t="s">
        <v>13858</v>
      </c>
      <c r="G2449">
        <v>1</v>
      </c>
      <c r="H2449" t="s">
        <v>8278</v>
      </c>
      <c r="I2449">
        <v>2</v>
      </c>
      <c r="J2449" t="s">
        <v>13806</v>
      </c>
      <c r="K2449" t="s">
        <v>13851</v>
      </c>
      <c r="L2449">
        <v>270107</v>
      </c>
      <c r="M2449" t="s">
        <v>13588</v>
      </c>
      <c r="N2449">
        <v>270107007</v>
      </c>
      <c r="O2449" t="s">
        <v>13618</v>
      </c>
      <c r="P2449">
        <v>29939.89581942033</v>
      </c>
      <c r="Q2449">
        <v>9881.9704926231589</v>
      </c>
      <c r="R2449">
        <v>30941.310873767892</v>
      </c>
    </row>
    <row r="2450" spans="1:18" x14ac:dyDescent="0.25">
      <c r="A2450">
        <v>9</v>
      </c>
      <c r="B2450">
        <v>9112</v>
      </c>
      <c r="C2450" t="s">
        <v>762</v>
      </c>
      <c r="D2450" t="s">
        <v>1610</v>
      </c>
      <c r="E2450">
        <v>4</v>
      </c>
      <c r="F2450" t="s">
        <v>13858</v>
      </c>
      <c r="G2450">
        <v>1</v>
      </c>
      <c r="H2450" t="s">
        <v>8278</v>
      </c>
      <c r="I2450">
        <v>2</v>
      </c>
      <c r="J2450" t="s">
        <v>13806</v>
      </c>
      <c r="K2450" t="s">
        <v>13852</v>
      </c>
      <c r="L2450">
        <v>270107</v>
      </c>
      <c r="M2450" t="s">
        <v>13588</v>
      </c>
      <c r="N2450">
        <v>270107007</v>
      </c>
      <c r="O2450" t="s">
        <v>13618</v>
      </c>
      <c r="P2450">
        <v>1781.7550420729265</v>
      </c>
      <c r="Q2450">
        <v>11419.848716480177</v>
      </c>
      <c r="R2450">
        <v>19616.371823843994</v>
      </c>
    </row>
    <row r="2451" spans="1:18" x14ac:dyDescent="0.25">
      <c r="A2451">
        <v>9</v>
      </c>
      <c r="B2451">
        <v>9112</v>
      </c>
      <c r="C2451" t="s">
        <v>762</v>
      </c>
      <c r="D2451" t="s">
        <v>1610</v>
      </c>
      <c r="E2451">
        <v>4</v>
      </c>
      <c r="F2451" t="s">
        <v>13858</v>
      </c>
      <c r="G2451">
        <v>2</v>
      </c>
      <c r="H2451" t="s">
        <v>13768</v>
      </c>
      <c r="I2451">
        <v>2</v>
      </c>
      <c r="J2451" t="s">
        <v>13806</v>
      </c>
      <c r="K2451" t="s">
        <v>13853</v>
      </c>
      <c r="L2451">
        <v>270107</v>
      </c>
      <c r="M2451" t="s">
        <v>13588</v>
      </c>
      <c r="N2451">
        <v>270107007</v>
      </c>
      <c r="O2451" t="s">
        <v>13618</v>
      </c>
      <c r="P2451">
        <v>25249.098437291304</v>
      </c>
      <c r="Q2451">
        <v>9881.9704926231589</v>
      </c>
      <c r="R2451">
        <v>25378.160515562373</v>
      </c>
    </row>
    <row r="2452" spans="1:18" x14ac:dyDescent="0.25">
      <c r="A2452">
        <v>9</v>
      </c>
      <c r="B2452">
        <v>9112</v>
      </c>
      <c r="C2452" t="s">
        <v>762</v>
      </c>
      <c r="D2452" t="s">
        <v>1610</v>
      </c>
      <c r="E2452">
        <v>4</v>
      </c>
      <c r="F2452" t="s">
        <v>13858</v>
      </c>
      <c r="G2452">
        <v>2</v>
      </c>
      <c r="H2452" t="s">
        <v>13768</v>
      </c>
      <c r="I2452">
        <v>2</v>
      </c>
      <c r="J2452" t="s">
        <v>13806</v>
      </c>
      <c r="K2452" t="s">
        <v>13857</v>
      </c>
      <c r="L2452">
        <v>270107</v>
      </c>
      <c r="M2452" t="s">
        <v>13588</v>
      </c>
      <c r="N2452">
        <v>270107007</v>
      </c>
      <c r="O2452" t="s">
        <v>13618</v>
      </c>
      <c r="P2452">
        <v>6472.5524242019501</v>
      </c>
      <c r="Q2452">
        <v>11419.848716480177</v>
      </c>
      <c r="R2452">
        <v>25179.522182049524</v>
      </c>
    </row>
    <row r="2453" spans="1:18" x14ac:dyDescent="0.25">
      <c r="A2453">
        <v>9</v>
      </c>
      <c r="B2453">
        <v>9113</v>
      </c>
      <c r="C2453" t="s">
        <v>762</v>
      </c>
      <c r="D2453" t="s">
        <v>1613</v>
      </c>
      <c r="E2453">
        <v>4</v>
      </c>
      <c r="F2453" t="s">
        <v>13858</v>
      </c>
      <c r="G2453">
        <v>1</v>
      </c>
      <c r="H2453" t="s">
        <v>8278</v>
      </c>
      <c r="I2453">
        <v>2</v>
      </c>
      <c r="J2453" t="s">
        <v>13806</v>
      </c>
      <c r="K2453" t="s">
        <v>13851</v>
      </c>
      <c r="L2453">
        <v>270107</v>
      </c>
      <c r="M2453" t="s">
        <v>13588</v>
      </c>
      <c r="N2453">
        <v>270107007</v>
      </c>
      <c r="O2453" t="s">
        <v>13618</v>
      </c>
      <c r="P2453">
        <v>0</v>
      </c>
      <c r="Q2453">
        <v>0</v>
      </c>
      <c r="R2453">
        <v>84262.838801437043</v>
      </c>
    </row>
    <row r="2454" spans="1:18" x14ac:dyDescent="0.25">
      <c r="A2454">
        <v>9</v>
      </c>
      <c r="B2454">
        <v>9113</v>
      </c>
      <c r="C2454" t="s">
        <v>762</v>
      </c>
      <c r="D2454" t="s">
        <v>1613</v>
      </c>
      <c r="E2454">
        <v>4</v>
      </c>
      <c r="F2454" t="s">
        <v>13858</v>
      </c>
      <c r="G2454">
        <v>2</v>
      </c>
      <c r="H2454" t="s">
        <v>13768</v>
      </c>
      <c r="I2454">
        <v>2</v>
      </c>
      <c r="J2454" t="s">
        <v>13806</v>
      </c>
      <c r="K2454" t="s">
        <v>13853</v>
      </c>
      <c r="L2454">
        <v>270107</v>
      </c>
      <c r="M2454" t="s">
        <v>13588</v>
      </c>
      <c r="N2454">
        <v>270107007</v>
      </c>
      <c r="O2454" t="s">
        <v>13618</v>
      </c>
      <c r="P2454">
        <v>0</v>
      </c>
      <c r="Q2454">
        <v>0</v>
      </c>
      <c r="R2454">
        <v>46841.229541544206</v>
      </c>
    </row>
    <row r="2455" spans="1:18" x14ac:dyDescent="0.25">
      <c r="A2455">
        <v>9</v>
      </c>
      <c r="B2455">
        <v>9113</v>
      </c>
      <c r="C2455" t="s">
        <v>762</v>
      </c>
      <c r="D2455" t="s">
        <v>1613</v>
      </c>
      <c r="E2455">
        <v>4</v>
      </c>
      <c r="F2455" t="s">
        <v>13858</v>
      </c>
      <c r="G2455">
        <v>2</v>
      </c>
      <c r="H2455" t="s">
        <v>13768</v>
      </c>
      <c r="I2455">
        <v>2</v>
      </c>
      <c r="J2455" t="s">
        <v>13806</v>
      </c>
      <c r="K2455" t="s">
        <v>13857</v>
      </c>
      <c r="L2455">
        <v>270107</v>
      </c>
      <c r="M2455" t="s">
        <v>13588</v>
      </c>
      <c r="N2455">
        <v>270107007</v>
      </c>
      <c r="O2455" t="s">
        <v>13618</v>
      </c>
      <c r="P2455">
        <v>0</v>
      </c>
      <c r="Q2455">
        <v>0</v>
      </c>
      <c r="R2455">
        <v>37421.609259892844</v>
      </c>
    </row>
    <row r="2456" spans="1:18" x14ac:dyDescent="0.25">
      <c r="A2456">
        <v>9</v>
      </c>
      <c r="B2456">
        <v>9115</v>
      </c>
      <c r="C2456" t="s">
        <v>762</v>
      </c>
      <c r="D2456" t="s">
        <v>1619</v>
      </c>
      <c r="E2456">
        <v>4</v>
      </c>
      <c r="F2456" t="s">
        <v>13858</v>
      </c>
      <c r="G2456">
        <v>1</v>
      </c>
      <c r="H2456" t="s">
        <v>8278</v>
      </c>
      <c r="I2456">
        <v>2</v>
      </c>
      <c r="J2456" t="s">
        <v>13806</v>
      </c>
      <c r="K2456" t="s">
        <v>13851</v>
      </c>
      <c r="L2456">
        <v>270107</v>
      </c>
      <c r="M2456" t="s">
        <v>13588</v>
      </c>
      <c r="N2456">
        <v>270107007</v>
      </c>
      <c r="O2456" t="s">
        <v>13618</v>
      </c>
      <c r="P2456">
        <v>0</v>
      </c>
      <c r="Q2456">
        <v>108653.10201345886</v>
      </c>
      <c r="R2456">
        <v>27724.038770387244</v>
      </c>
    </row>
    <row r="2457" spans="1:18" x14ac:dyDescent="0.25">
      <c r="A2457">
        <v>9</v>
      </c>
      <c r="B2457">
        <v>9115</v>
      </c>
      <c r="C2457" t="s">
        <v>762</v>
      </c>
      <c r="D2457" t="s">
        <v>1619</v>
      </c>
      <c r="E2457">
        <v>4</v>
      </c>
      <c r="F2457" t="s">
        <v>13858</v>
      </c>
      <c r="G2457">
        <v>1</v>
      </c>
      <c r="H2457" t="s">
        <v>8278</v>
      </c>
      <c r="I2457">
        <v>2</v>
      </c>
      <c r="J2457" t="s">
        <v>13806</v>
      </c>
      <c r="K2457" t="s">
        <v>13852</v>
      </c>
      <c r="L2457">
        <v>270107</v>
      </c>
      <c r="M2457" t="s">
        <v>13588</v>
      </c>
      <c r="N2457">
        <v>270107007</v>
      </c>
      <c r="O2457" t="s">
        <v>13618</v>
      </c>
      <c r="P2457">
        <v>0</v>
      </c>
      <c r="Q2457">
        <v>0</v>
      </c>
      <c r="R2457">
        <v>44983.427961959635</v>
      </c>
    </row>
    <row r="2458" spans="1:18" x14ac:dyDescent="0.25">
      <c r="A2458">
        <v>9</v>
      </c>
      <c r="B2458">
        <v>9115</v>
      </c>
      <c r="C2458" t="s">
        <v>762</v>
      </c>
      <c r="D2458" t="s">
        <v>1619</v>
      </c>
      <c r="E2458">
        <v>4</v>
      </c>
      <c r="F2458" t="s">
        <v>13858</v>
      </c>
      <c r="G2458">
        <v>2</v>
      </c>
      <c r="H2458" t="s">
        <v>13768</v>
      </c>
      <c r="I2458">
        <v>2</v>
      </c>
      <c r="J2458" t="s">
        <v>13806</v>
      </c>
      <c r="K2458" t="s">
        <v>13853</v>
      </c>
      <c r="L2458">
        <v>270107</v>
      </c>
      <c r="M2458" t="s">
        <v>13588</v>
      </c>
      <c r="N2458">
        <v>270107007</v>
      </c>
      <c r="O2458" t="s">
        <v>13618</v>
      </c>
      <c r="P2458">
        <v>0</v>
      </c>
      <c r="Q2458">
        <v>88479.845134300573</v>
      </c>
      <c r="R2458">
        <v>14065.74441079385</v>
      </c>
    </row>
    <row r="2459" spans="1:18" x14ac:dyDescent="0.25">
      <c r="A2459">
        <v>9</v>
      </c>
      <c r="B2459">
        <v>9115</v>
      </c>
      <c r="C2459" t="s">
        <v>762</v>
      </c>
      <c r="D2459" t="s">
        <v>1619</v>
      </c>
      <c r="E2459">
        <v>4</v>
      </c>
      <c r="F2459" t="s">
        <v>13858</v>
      </c>
      <c r="G2459">
        <v>2</v>
      </c>
      <c r="H2459" t="s">
        <v>13768</v>
      </c>
      <c r="I2459">
        <v>2</v>
      </c>
      <c r="J2459" t="s">
        <v>13806</v>
      </c>
      <c r="K2459" t="s">
        <v>13857</v>
      </c>
      <c r="L2459">
        <v>270107</v>
      </c>
      <c r="M2459" t="s">
        <v>13588</v>
      </c>
      <c r="N2459">
        <v>270107007</v>
      </c>
      <c r="O2459" t="s">
        <v>13618</v>
      </c>
      <c r="P2459">
        <v>0</v>
      </c>
      <c r="Q2459">
        <v>20173.2568791583</v>
      </c>
      <c r="R2459">
        <v>58641.722321553032</v>
      </c>
    </row>
    <row r="2460" spans="1:18" x14ac:dyDescent="0.25">
      <c r="A2460">
        <v>9</v>
      </c>
      <c r="B2460">
        <v>9117</v>
      </c>
      <c r="C2460" t="s">
        <v>762</v>
      </c>
      <c r="D2460" t="s">
        <v>1625</v>
      </c>
      <c r="E2460">
        <v>4</v>
      </c>
      <c r="F2460" t="s">
        <v>13858</v>
      </c>
      <c r="G2460">
        <v>1</v>
      </c>
      <c r="H2460" t="s">
        <v>8278</v>
      </c>
      <c r="I2460">
        <v>2</v>
      </c>
      <c r="J2460" t="s">
        <v>13806</v>
      </c>
      <c r="K2460" t="s">
        <v>13851</v>
      </c>
      <c r="L2460">
        <v>270107</v>
      </c>
      <c r="M2460" t="s">
        <v>13588</v>
      </c>
      <c r="N2460">
        <v>270107007</v>
      </c>
      <c r="O2460" t="s">
        <v>13618</v>
      </c>
      <c r="P2460">
        <v>0</v>
      </c>
      <c r="Q2460">
        <v>96251.825853872098</v>
      </c>
      <c r="R2460">
        <v>0</v>
      </c>
    </row>
    <row r="2461" spans="1:18" x14ac:dyDescent="0.25">
      <c r="A2461">
        <v>9</v>
      </c>
      <c r="B2461">
        <v>9117</v>
      </c>
      <c r="C2461" t="s">
        <v>762</v>
      </c>
      <c r="D2461" t="s">
        <v>1625</v>
      </c>
      <c r="E2461">
        <v>4</v>
      </c>
      <c r="F2461" t="s">
        <v>13858</v>
      </c>
      <c r="G2461">
        <v>2</v>
      </c>
      <c r="H2461" t="s">
        <v>13768</v>
      </c>
      <c r="I2461">
        <v>2</v>
      </c>
      <c r="J2461" t="s">
        <v>13806</v>
      </c>
      <c r="K2461" t="s">
        <v>13853</v>
      </c>
      <c r="L2461">
        <v>270107</v>
      </c>
      <c r="M2461" t="s">
        <v>13588</v>
      </c>
      <c r="N2461">
        <v>270107007</v>
      </c>
      <c r="O2461" t="s">
        <v>13618</v>
      </c>
      <c r="P2461">
        <v>0</v>
      </c>
      <c r="Q2461">
        <v>75336.98739905715</v>
      </c>
      <c r="R2461">
        <v>0</v>
      </c>
    </row>
    <row r="2462" spans="1:18" x14ac:dyDescent="0.25">
      <c r="A2462">
        <v>9</v>
      </c>
      <c r="B2462">
        <v>9117</v>
      </c>
      <c r="C2462" t="s">
        <v>762</v>
      </c>
      <c r="D2462" t="s">
        <v>1625</v>
      </c>
      <c r="E2462">
        <v>4</v>
      </c>
      <c r="F2462" t="s">
        <v>13858</v>
      </c>
      <c r="G2462">
        <v>2</v>
      </c>
      <c r="H2462" t="s">
        <v>13768</v>
      </c>
      <c r="I2462">
        <v>2</v>
      </c>
      <c r="J2462" t="s">
        <v>13806</v>
      </c>
      <c r="K2462" t="s">
        <v>13857</v>
      </c>
      <c r="L2462">
        <v>270107</v>
      </c>
      <c r="M2462" t="s">
        <v>13588</v>
      </c>
      <c r="N2462">
        <v>270107007</v>
      </c>
      <c r="O2462" t="s">
        <v>13618</v>
      </c>
      <c r="P2462">
        <v>0</v>
      </c>
      <c r="Q2462">
        <v>20914.838454814941</v>
      </c>
      <c r="R2462">
        <v>0</v>
      </c>
    </row>
    <row r="2463" spans="1:18" x14ac:dyDescent="0.25">
      <c r="A2463">
        <v>9</v>
      </c>
      <c r="B2463">
        <v>9118</v>
      </c>
      <c r="C2463" t="s">
        <v>762</v>
      </c>
      <c r="D2463" t="s">
        <v>1628</v>
      </c>
      <c r="E2463">
        <v>4</v>
      </c>
      <c r="F2463" t="s">
        <v>13858</v>
      </c>
      <c r="G2463">
        <v>1</v>
      </c>
      <c r="H2463" t="s">
        <v>8278</v>
      </c>
      <c r="I2463">
        <v>2</v>
      </c>
      <c r="J2463" t="s">
        <v>13806</v>
      </c>
      <c r="K2463" t="s">
        <v>13851</v>
      </c>
      <c r="L2463">
        <v>270107</v>
      </c>
      <c r="M2463" t="s">
        <v>13588</v>
      </c>
      <c r="N2463">
        <v>270107007</v>
      </c>
      <c r="O2463" t="s">
        <v>13618</v>
      </c>
      <c r="P2463">
        <v>0</v>
      </c>
      <c r="Q2463">
        <v>57561.280180528534</v>
      </c>
      <c r="R2463">
        <v>0</v>
      </c>
    </row>
    <row r="2464" spans="1:18" x14ac:dyDescent="0.25">
      <c r="A2464">
        <v>9</v>
      </c>
      <c r="B2464">
        <v>9118</v>
      </c>
      <c r="C2464" t="s">
        <v>762</v>
      </c>
      <c r="D2464" t="s">
        <v>1628</v>
      </c>
      <c r="E2464">
        <v>4</v>
      </c>
      <c r="F2464" t="s">
        <v>13858</v>
      </c>
      <c r="G2464">
        <v>1</v>
      </c>
      <c r="H2464" t="s">
        <v>8278</v>
      </c>
      <c r="I2464">
        <v>2</v>
      </c>
      <c r="J2464" t="s">
        <v>13806</v>
      </c>
      <c r="K2464" t="s">
        <v>13852</v>
      </c>
      <c r="L2464">
        <v>270107</v>
      </c>
      <c r="M2464" t="s">
        <v>13588</v>
      </c>
      <c r="N2464">
        <v>270107007</v>
      </c>
      <c r="O2464" t="s">
        <v>13618</v>
      </c>
      <c r="P2464">
        <v>0</v>
      </c>
      <c r="Q2464">
        <v>21427.782993578501</v>
      </c>
      <c r="R2464">
        <v>0</v>
      </c>
    </row>
    <row r="2465" spans="1:18" x14ac:dyDescent="0.25">
      <c r="A2465">
        <v>9</v>
      </c>
      <c r="B2465">
        <v>9118</v>
      </c>
      <c r="C2465" t="s">
        <v>762</v>
      </c>
      <c r="D2465" t="s">
        <v>1628</v>
      </c>
      <c r="E2465">
        <v>4</v>
      </c>
      <c r="F2465" t="s">
        <v>13858</v>
      </c>
      <c r="G2465">
        <v>2</v>
      </c>
      <c r="H2465" t="s">
        <v>13768</v>
      </c>
      <c r="I2465">
        <v>2</v>
      </c>
      <c r="J2465" t="s">
        <v>13806</v>
      </c>
      <c r="K2465" t="s">
        <v>13853</v>
      </c>
      <c r="L2465">
        <v>270107</v>
      </c>
      <c r="M2465" t="s">
        <v>13588</v>
      </c>
      <c r="N2465">
        <v>270107007</v>
      </c>
      <c r="O2465" t="s">
        <v>13618</v>
      </c>
      <c r="P2465">
        <v>0</v>
      </c>
      <c r="Q2465">
        <v>57561.280180528534</v>
      </c>
      <c r="R2465">
        <v>0</v>
      </c>
    </row>
    <row r="2466" spans="1:18" x14ac:dyDescent="0.25">
      <c r="A2466">
        <v>9</v>
      </c>
      <c r="B2466">
        <v>9118</v>
      </c>
      <c r="C2466" t="s">
        <v>762</v>
      </c>
      <c r="D2466" t="s">
        <v>1628</v>
      </c>
      <c r="E2466">
        <v>4</v>
      </c>
      <c r="F2466" t="s">
        <v>13858</v>
      </c>
      <c r="G2466">
        <v>2</v>
      </c>
      <c r="H2466" t="s">
        <v>13768</v>
      </c>
      <c r="I2466">
        <v>2</v>
      </c>
      <c r="J2466" t="s">
        <v>13806</v>
      </c>
      <c r="K2466" t="s">
        <v>13857</v>
      </c>
      <c r="L2466">
        <v>270107</v>
      </c>
      <c r="M2466" t="s">
        <v>13588</v>
      </c>
      <c r="N2466">
        <v>270107007</v>
      </c>
      <c r="O2466" t="s">
        <v>13618</v>
      </c>
      <c r="P2466">
        <v>0</v>
      </c>
      <c r="Q2466">
        <v>21427.782993578501</v>
      </c>
      <c r="R2466">
        <v>0</v>
      </c>
    </row>
    <row r="2467" spans="1:18" x14ac:dyDescent="0.25">
      <c r="A2467">
        <v>9</v>
      </c>
      <c r="B2467">
        <v>9119</v>
      </c>
      <c r="C2467" t="s">
        <v>762</v>
      </c>
      <c r="D2467" t="s">
        <v>1631</v>
      </c>
      <c r="E2467">
        <v>4</v>
      </c>
      <c r="F2467" t="s">
        <v>13858</v>
      </c>
      <c r="G2467">
        <v>1</v>
      </c>
      <c r="H2467" t="s">
        <v>8278</v>
      </c>
      <c r="I2467">
        <v>2</v>
      </c>
      <c r="J2467" t="s">
        <v>13806</v>
      </c>
      <c r="K2467" t="s">
        <v>13851</v>
      </c>
      <c r="L2467">
        <v>270107</v>
      </c>
      <c r="M2467" t="s">
        <v>13588</v>
      </c>
      <c r="N2467">
        <v>270107007</v>
      </c>
      <c r="O2467" t="s">
        <v>13618</v>
      </c>
      <c r="P2467">
        <v>0</v>
      </c>
      <c r="Q2467">
        <v>15387.11092557419</v>
      </c>
      <c r="R2467">
        <v>29720.055942433788</v>
      </c>
    </row>
    <row r="2468" spans="1:18" x14ac:dyDescent="0.25">
      <c r="A2468">
        <v>9</v>
      </c>
      <c r="B2468">
        <v>9119</v>
      </c>
      <c r="C2468" t="s">
        <v>762</v>
      </c>
      <c r="D2468" t="s">
        <v>1631</v>
      </c>
      <c r="E2468">
        <v>4</v>
      </c>
      <c r="F2468" t="s">
        <v>13858</v>
      </c>
      <c r="G2468">
        <v>1</v>
      </c>
      <c r="H2468" t="s">
        <v>8278</v>
      </c>
      <c r="I2468">
        <v>2</v>
      </c>
      <c r="J2468" t="s">
        <v>13806</v>
      </c>
      <c r="K2468" t="s">
        <v>13852</v>
      </c>
      <c r="L2468">
        <v>270107</v>
      </c>
      <c r="M2468" t="s">
        <v>13588</v>
      </c>
      <c r="N2468">
        <v>270107007</v>
      </c>
      <c r="O2468" t="s">
        <v>13618</v>
      </c>
      <c r="P2468">
        <v>0</v>
      </c>
      <c r="Q2468">
        <v>0</v>
      </c>
      <c r="R2468">
        <v>9507.8839258739699</v>
      </c>
    </row>
    <row r="2469" spans="1:18" x14ac:dyDescent="0.25">
      <c r="A2469">
        <v>9</v>
      </c>
      <c r="B2469">
        <v>9119</v>
      </c>
      <c r="C2469" t="s">
        <v>762</v>
      </c>
      <c r="D2469" t="s">
        <v>1631</v>
      </c>
      <c r="E2469">
        <v>4</v>
      </c>
      <c r="F2469" t="s">
        <v>13858</v>
      </c>
      <c r="G2469">
        <v>2</v>
      </c>
      <c r="H2469" t="s">
        <v>13768</v>
      </c>
      <c r="I2469">
        <v>2</v>
      </c>
      <c r="J2469" t="s">
        <v>13806</v>
      </c>
      <c r="K2469" t="s">
        <v>13853</v>
      </c>
      <c r="L2469">
        <v>270107</v>
      </c>
      <c r="M2469" t="s">
        <v>13588</v>
      </c>
      <c r="N2469">
        <v>270107007</v>
      </c>
      <c r="O2469" t="s">
        <v>13618</v>
      </c>
      <c r="P2469">
        <v>0</v>
      </c>
      <c r="Q2469">
        <v>1916.1902199502254</v>
      </c>
      <c r="R2469">
        <v>25763.774796977254</v>
      </c>
    </row>
    <row r="2470" spans="1:18" x14ac:dyDescent="0.25">
      <c r="A2470">
        <v>9</v>
      </c>
      <c r="B2470">
        <v>9119</v>
      </c>
      <c r="C2470" t="s">
        <v>762</v>
      </c>
      <c r="D2470" t="s">
        <v>1631</v>
      </c>
      <c r="E2470">
        <v>4</v>
      </c>
      <c r="F2470" t="s">
        <v>13858</v>
      </c>
      <c r="G2470">
        <v>2</v>
      </c>
      <c r="H2470" t="s">
        <v>13768</v>
      </c>
      <c r="I2470">
        <v>2</v>
      </c>
      <c r="J2470" t="s">
        <v>13806</v>
      </c>
      <c r="K2470" t="s">
        <v>13857</v>
      </c>
      <c r="L2470">
        <v>270107</v>
      </c>
      <c r="M2470" t="s">
        <v>13588</v>
      </c>
      <c r="N2470">
        <v>270107007</v>
      </c>
      <c r="O2470" t="s">
        <v>13618</v>
      </c>
      <c r="P2470">
        <v>0</v>
      </c>
      <c r="Q2470">
        <v>13470.920705623965</v>
      </c>
      <c r="R2470">
        <v>13464.165071330504</v>
      </c>
    </row>
    <row r="2471" spans="1:18" x14ac:dyDescent="0.25">
      <c r="A2471">
        <v>9</v>
      </c>
      <c r="B2471">
        <v>9120</v>
      </c>
      <c r="C2471" t="s">
        <v>762</v>
      </c>
      <c r="D2471" t="s">
        <v>1634</v>
      </c>
      <c r="E2471">
        <v>4</v>
      </c>
      <c r="F2471" t="s">
        <v>13858</v>
      </c>
      <c r="G2471">
        <v>1</v>
      </c>
      <c r="H2471" t="s">
        <v>8278</v>
      </c>
      <c r="I2471">
        <v>2</v>
      </c>
      <c r="J2471" t="s">
        <v>13806</v>
      </c>
      <c r="K2471" t="s">
        <v>13851</v>
      </c>
      <c r="L2471">
        <v>270107</v>
      </c>
      <c r="M2471" t="s">
        <v>13588</v>
      </c>
      <c r="N2471">
        <v>270107007</v>
      </c>
      <c r="O2471" t="s">
        <v>13618</v>
      </c>
      <c r="P2471">
        <v>23172.577854671279</v>
      </c>
      <c r="Q2471">
        <v>41298.257766380695</v>
      </c>
      <c r="R2471">
        <v>45667.080976091136</v>
      </c>
    </row>
    <row r="2472" spans="1:18" x14ac:dyDescent="0.25">
      <c r="A2472">
        <v>9</v>
      </c>
      <c r="B2472">
        <v>9120</v>
      </c>
      <c r="C2472" t="s">
        <v>762</v>
      </c>
      <c r="D2472" t="s">
        <v>1634</v>
      </c>
      <c r="E2472">
        <v>4</v>
      </c>
      <c r="F2472" t="s">
        <v>13858</v>
      </c>
      <c r="G2472">
        <v>1</v>
      </c>
      <c r="H2472" t="s">
        <v>8278</v>
      </c>
      <c r="I2472">
        <v>2</v>
      </c>
      <c r="J2472" t="s">
        <v>13806</v>
      </c>
      <c r="K2472" t="s">
        <v>13852</v>
      </c>
      <c r="L2472">
        <v>270107</v>
      </c>
      <c r="M2472" t="s">
        <v>13588</v>
      </c>
      <c r="N2472">
        <v>270107007</v>
      </c>
      <c r="O2472" t="s">
        <v>13618</v>
      </c>
      <c r="P2472">
        <v>13948.961937716263</v>
      </c>
      <c r="Q2472">
        <v>8878.6316034823576</v>
      </c>
      <c r="R2472">
        <v>26571.349737557473</v>
      </c>
    </row>
    <row r="2473" spans="1:18" x14ac:dyDescent="0.25">
      <c r="A2473">
        <v>9</v>
      </c>
      <c r="B2473">
        <v>9120</v>
      </c>
      <c r="C2473" t="s">
        <v>762</v>
      </c>
      <c r="D2473" t="s">
        <v>1634</v>
      </c>
      <c r="E2473">
        <v>4</v>
      </c>
      <c r="F2473" t="s">
        <v>13858</v>
      </c>
      <c r="G2473">
        <v>2</v>
      </c>
      <c r="H2473" t="s">
        <v>13768</v>
      </c>
      <c r="I2473">
        <v>2</v>
      </c>
      <c r="J2473" t="s">
        <v>13806</v>
      </c>
      <c r="K2473" t="s">
        <v>13853</v>
      </c>
      <c r="L2473">
        <v>270107</v>
      </c>
      <c r="M2473" t="s">
        <v>13588</v>
      </c>
      <c r="N2473">
        <v>270107007</v>
      </c>
      <c r="O2473" t="s">
        <v>13618</v>
      </c>
      <c r="P2473">
        <v>20069.204152249134</v>
      </c>
      <c r="Q2473">
        <v>33380.222180164383</v>
      </c>
      <c r="R2473">
        <v>28309.999964724713</v>
      </c>
    </row>
    <row r="2474" spans="1:18" x14ac:dyDescent="0.25">
      <c r="A2474">
        <v>9</v>
      </c>
      <c r="B2474">
        <v>9120</v>
      </c>
      <c r="C2474" t="s">
        <v>762</v>
      </c>
      <c r="D2474" t="s">
        <v>1634</v>
      </c>
      <c r="E2474">
        <v>4</v>
      </c>
      <c r="F2474" t="s">
        <v>13858</v>
      </c>
      <c r="G2474">
        <v>2</v>
      </c>
      <c r="H2474" t="s">
        <v>13768</v>
      </c>
      <c r="I2474">
        <v>2</v>
      </c>
      <c r="J2474" t="s">
        <v>13806</v>
      </c>
      <c r="K2474" t="s">
        <v>13857</v>
      </c>
      <c r="L2474">
        <v>270107</v>
      </c>
      <c r="M2474" t="s">
        <v>13588</v>
      </c>
      <c r="N2474">
        <v>270107007</v>
      </c>
      <c r="O2474" t="s">
        <v>13618</v>
      </c>
      <c r="P2474">
        <v>17052.335640138408</v>
      </c>
      <c r="Q2474">
        <v>16796.667189698677</v>
      </c>
      <c r="R2474">
        <v>43928.4307489239</v>
      </c>
    </row>
    <row r="2475" spans="1:18" x14ac:dyDescent="0.25">
      <c r="A2475">
        <v>9</v>
      </c>
      <c r="B2475">
        <v>9201</v>
      </c>
      <c r="C2475" t="s">
        <v>762</v>
      </c>
      <c r="D2475" t="s">
        <v>1640</v>
      </c>
      <c r="E2475">
        <v>4</v>
      </c>
      <c r="F2475" t="s">
        <v>13858</v>
      </c>
      <c r="G2475">
        <v>1</v>
      </c>
      <c r="H2475" t="s">
        <v>8278</v>
      </c>
      <c r="I2475">
        <v>2</v>
      </c>
      <c r="J2475" t="s">
        <v>13806</v>
      </c>
      <c r="K2475" t="s">
        <v>13851</v>
      </c>
      <c r="L2475">
        <v>270107</v>
      </c>
      <c r="M2475" t="s">
        <v>13588</v>
      </c>
      <c r="N2475">
        <v>270107007</v>
      </c>
      <c r="O2475" t="s">
        <v>13618</v>
      </c>
      <c r="P2475">
        <v>46866.43522748036</v>
      </c>
      <c r="Q2475">
        <v>38758.520825200809</v>
      </c>
      <c r="R2475">
        <v>0</v>
      </c>
    </row>
    <row r="2476" spans="1:18" x14ac:dyDescent="0.25">
      <c r="A2476">
        <v>9</v>
      </c>
      <c r="B2476">
        <v>9201</v>
      </c>
      <c r="C2476" t="s">
        <v>762</v>
      </c>
      <c r="D2476" t="s">
        <v>1640</v>
      </c>
      <c r="E2476">
        <v>4</v>
      </c>
      <c r="F2476" t="s">
        <v>13858</v>
      </c>
      <c r="G2476">
        <v>1</v>
      </c>
      <c r="H2476" t="s">
        <v>8278</v>
      </c>
      <c r="I2476">
        <v>2</v>
      </c>
      <c r="J2476" t="s">
        <v>13806</v>
      </c>
      <c r="K2476" t="s">
        <v>13852</v>
      </c>
      <c r="L2476">
        <v>270107</v>
      </c>
      <c r="M2476" t="s">
        <v>13588</v>
      </c>
      <c r="N2476">
        <v>270107007</v>
      </c>
      <c r="O2476" t="s">
        <v>13618</v>
      </c>
      <c r="P2476">
        <v>7670.3818746574088</v>
      </c>
      <c r="Q2476">
        <v>0</v>
      </c>
      <c r="R2476">
        <v>0</v>
      </c>
    </row>
    <row r="2477" spans="1:18" x14ac:dyDescent="0.25">
      <c r="A2477">
        <v>9</v>
      </c>
      <c r="B2477">
        <v>9201</v>
      </c>
      <c r="C2477" t="s">
        <v>762</v>
      </c>
      <c r="D2477" t="s">
        <v>1640</v>
      </c>
      <c r="E2477">
        <v>4</v>
      </c>
      <c r="F2477" t="s">
        <v>13858</v>
      </c>
      <c r="G2477">
        <v>2</v>
      </c>
      <c r="H2477" t="s">
        <v>13768</v>
      </c>
      <c r="I2477">
        <v>2</v>
      </c>
      <c r="J2477" t="s">
        <v>13806</v>
      </c>
      <c r="K2477" t="s">
        <v>13853</v>
      </c>
      <c r="L2477">
        <v>270107</v>
      </c>
      <c r="M2477" t="s">
        <v>13588</v>
      </c>
      <c r="N2477">
        <v>270107007</v>
      </c>
      <c r="O2477" t="s">
        <v>13618</v>
      </c>
      <c r="P2477">
        <v>28642.426457153299</v>
      </c>
      <c r="Q2477">
        <v>35591.287627226629</v>
      </c>
      <c r="R2477">
        <v>0</v>
      </c>
    </row>
    <row r="2478" spans="1:18" x14ac:dyDescent="0.25">
      <c r="A2478">
        <v>9</v>
      </c>
      <c r="B2478">
        <v>9201</v>
      </c>
      <c r="C2478" t="s">
        <v>762</v>
      </c>
      <c r="D2478" t="s">
        <v>1640</v>
      </c>
      <c r="E2478">
        <v>4</v>
      </c>
      <c r="F2478" t="s">
        <v>13858</v>
      </c>
      <c r="G2478">
        <v>2</v>
      </c>
      <c r="H2478" t="s">
        <v>13768</v>
      </c>
      <c r="I2478">
        <v>2</v>
      </c>
      <c r="J2478" t="s">
        <v>13806</v>
      </c>
      <c r="K2478" t="s">
        <v>13857</v>
      </c>
      <c r="L2478">
        <v>270107</v>
      </c>
      <c r="M2478" t="s">
        <v>13588</v>
      </c>
      <c r="N2478">
        <v>270107007</v>
      </c>
      <c r="O2478" t="s">
        <v>13618</v>
      </c>
      <c r="P2478">
        <v>25894.390644984469</v>
      </c>
      <c r="Q2478">
        <v>3167.2331979741766</v>
      </c>
      <c r="R2478">
        <v>0</v>
      </c>
    </row>
    <row r="2479" spans="1:18" x14ac:dyDescent="0.25">
      <c r="A2479">
        <v>9</v>
      </c>
      <c r="B2479">
        <v>9202</v>
      </c>
      <c r="C2479" t="s">
        <v>762</v>
      </c>
      <c r="D2479" t="s">
        <v>1643</v>
      </c>
      <c r="E2479">
        <v>4</v>
      </c>
      <c r="F2479" t="s">
        <v>13858</v>
      </c>
      <c r="G2479">
        <v>1</v>
      </c>
      <c r="H2479" t="s">
        <v>8278</v>
      </c>
      <c r="I2479">
        <v>2</v>
      </c>
      <c r="J2479" t="s">
        <v>13806</v>
      </c>
      <c r="K2479" t="s">
        <v>13851</v>
      </c>
      <c r="L2479">
        <v>270107</v>
      </c>
      <c r="M2479" t="s">
        <v>13588</v>
      </c>
      <c r="N2479">
        <v>270107007</v>
      </c>
      <c r="O2479" t="s">
        <v>13618</v>
      </c>
      <c r="P2479">
        <v>0</v>
      </c>
      <c r="Q2479">
        <v>103353.92893028025</v>
      </c>
      <c r="R2479">
        <v>0</v>
      </c>
    </row>
    <row r="2480" spans="1:18" x14ac:dyDescent="0.25">
      <c r="A2480">
        <v>9</v>
      </c>
      <c r="B2480">
        <v>9202</v>
      </c>
      <c r="C2480" t="s">
        <v>762</v>
      </c>
      <c r="D2480" t="s">
        <v>1643</v>
      </c>
      <c r="E2480">
        <v>4</v>
      </c>
      <c r="F2480" t="s">
        <v>13858</v>
      </c>
      <c r="G2480">
        <v>1</v>
      </c>
      <c r="H2480" t="s">
        <v>8278</v>
      </c>
      <c r="I2480">
        <v>2</v>
      </c>
      <c r="J2480" t="s">
        <v>13806</v>
      </c>
      <c r="K2480" t="s">
        <v>13852</v>
      </c>
      <c r="L2480">
        <v>270107</v>
      </c>
      <c r="M2480" t="s">
        <v>13588</v>
      </c>
      <c r="N2480">
        <v>270107007</v>
      </c>
      <c r="O2480" t="s">
        <v>13618</v>
      </c>
      <c r="P2480">
        <v>0</v>
      </c>
      <c r="Q2480">
        <v>6064.1546041714564</v>
      </c>
      <c r="R2480">
        <v>0</v>
      </c>
    </row>
    <row r="2481" spans="1:18" x14ac:dyDescent="0.25">
      <c r="A2481">
        <v>9</v>
      </c>
      <c r="B2481">
        <v>9202</v>
      </c>
      <c r="C2481" t="s">
        <v>762</v>
      </c>
      <c r="D2481" t="s">
        <v>1643</v>
      </c>
      <c r="E2481">
        <v>4</v>
      </c>
      <c r="F2481" t="s">
        <v>13858</v>
      </c>
      <c r="G2481">
        <v>2</v>
      </c>
      <c r="H2481" t="s">
        <v>13768</v>
      </c>
      <c r="I2481">
        <v>2</v>
      </c>
      <c r="J2481" t="s">
        <v>13806</v>
      </c>
      <c r="K2481" t="s">
        <v>13853</v>
      </c>
      <c r="L2481">
        <v>270107</v>
      </c>
      <c r="M2481" t="s">
        <v>13588</v>
      </c>
      <c r="N2481">
        <v>270107007</v>
      </c>
      <c r="O2481" t="s">
        <v>13618</v>
      </c>
      <c r="P2481">
        <v>0</v>
      </c>
      <c r="Q2481">
        <v>88938.239696843215</v>
      </c>
      <c r="R2481">
        <v>0</v>
      </c>
    </row>
    <row r="2482" spans="1:18" x14ac:dyDescent="0.25">
      <c r="A2482">
        <v>9</v>
      </c>
      <c r="B2482">
        <v>9202</v>
      </c>
      <c r="C2482" t="s">
        <v>762</v>
      </c>
      <c r="D2482" t="s">
        <v>1643</v>
      </c>
      <c r="E2482">
        <v>4</v>
      </c>
      <c r="F2482" t="s">
        <v>13858</v>
      </c>
      <c r="G2482">
        <v>2</v>
      </c>
      <c r="H2482" t="s">
        <v>13768</v>
      </c>
      <c r="I2482">
        <v>2</v>
      </c>
      <c r="J2482" t="s">
        <v>13806</v>
      </c>
      <c r="K2482" t="s">
        <v>13857</v>
      </c>
      <c r="L2482">
        <v>270107</v>
      </c>
      <c r="M2482" t="s">
        <v>13588</v>
      </c>
      <c r="N2482">
        <v>270107007</v>
      </c>
      <c r="O2482" t="s">
        <v>13618</v>
      </c>
      <c r="P2482">
        <v>0</v>
      </c>
      <c r="Q2482">
        <v>20479.843837608518</v>
      </c>
      <c r="R2482">
        <v>0</v>
      </c>
    </row>
    <row r="2483" spans="1:18" x14ac:dyDescent="0.25">
      <c r="A2483">
        <v>9</v>
      </c>
      <c r="B2483">
        <v>9203</v>
      </c>
      <c r="C2483" t="s">
        <v>762</v>
      </c>
      <c r="D2483" t="s">
        <v>1646</v>
      </c>
      <c r="E2483">
        <v>4</v>
      </c>
      <c r="F2483" t="s">
        <v>13858</v>
      </c>
      <c r="G2483">
        <v>1</v>
      </c>
      <c r="H2483" t="s">
        <v>8278</v>
      </c>
      <c r="I2483">
        <v>2</v>
      </c>
      <c r="J2483" t="s">
        <v>13806</v>
      </c>
      <c r="K2483" t="s">
        <v>13851</v>
      </c>
      <c r="L2483">
        <v>270107</v>
      </c>
      <c r="M2483" t="s">
        <v>13588</v>
      </c>
      <c r="N2483">
        <v>270107007</v>
      </c>
      <c r="O2483" t="s">
        <v>13618</v>
      </c>
      <c r="P2483">
        <v>0</v>
      </c>
      <c r="Q2483">
        <v>75068.730079918008</v>
      </c>
      <c r="R2483">
        <v>31741.3923160452</v>
      </c>
    </row>
    <row r="2484" spans="1:18" x14ac:dyDescent="0.25">
      <c r="A2484">
        <v>9</v>
      </c>
      <c r="B2484">
        <v>9203</v>
      </c>
      <c r="C2484" t="s">
        <v>762</v>
      </c>
      <c r="D2484" t="s">
        <v>1646</v>
      </c>
      <c r="E2484">
        <v>4</v>
      </c>
      <c r="F2484" t="s">
        <v>13858</v>
      </c>
      <c r="G2484">
        <v>2</v>
      </c>
      <c r="H2484" t="s">
        <v>13768</v>
      </c>
      <c r="I2484">
        <v>2</v>
      </c>
      <c r="J2484" t="s">
        <v>13806</v>
      </c>
      <c r="K2484" t="s">
        <v>13853</v>
      </c>
      <c r="L2484">
        <v>270107</v>
      </c>
      <c r="M2484" t="s">
        <v>13588</v>
      </c>
      <c r="N2484">
        <v>270107007</v>
      </c>
      <c r="O2484" t="s">
        <v>13618</v>
      </c>
      <c r="P2484">
        <v>0</v>
      </c>
      <c r="Q2484">
        <v>61013.390974578891</v>
      </c>
      <c r="R2484">
        <v>25086.140760643342</v>
      </c>
    </row>
    <row r="2485" spans="1:18" x14ac:dyDescent="0.25">
      <c r="A2485">
        <v>9</v>
      </c>
      <c r="B2485">
        <v>9203</v>
      </c>
      <c r="C2485" t="s">
        <v>762</v>
      </c>
      <c r="D2485" t="s">
        <v>1646</v>
      </c>
      <c r="E2485">
        <v>4</v>
      </c>
      <c r="F2485" t="s">
        <v>13858</v>
      </c>
      <c r="G2485">
        <v>2</v>
      </c>
      <c r="H2485" t="s">
        <v>13768</v>
      </c>
      <c r="I2485">
        <v>2</v>
      </c>
      <c r="J2485" t="s">
        <v>13806</v>
      </c>
      <c r="K2485" t="s">
        <v>13857</v>
      </c>
      <c r="L2485">
        <v>270107</v>
      </c>
      <c r="M2485" t="s">
        <v>13588</v>
      </c>
      <c r="N2485">
        <v>270107007</v>
      </c>
      <c r="O2485" t="s">
        <v>13618</v>
      </c>
      <c r="P2485">
        <v>0</v>
      </c>
      <c r="Q2485">
        <v>14055.339105339113</v>
      </c>
      <c r="R2485">
        <v>6655.2515554018664</v>
      </c>
    </row>
    <row r="2486" spans="1:18" x14ac:dyDescent="0.25">
      <c r="A2486">
        <v>9</v>
      </c>
      <c r="B2486">
        <v>9204</v>
      </c>
      <c r="C2486" t="s">
        <v>762</v>
      </c>
      <c r="D2486" t="s">
        <v>1649</v>
      </c>
      <c r="E2486">
        <v>4</v>
      </c>
      <c r="F2486" t="s">
        <v>13858</v>
      </c>
      <c r="G2486">
        <v>1</v>
      </c>
      <c r="H2486" t="s">
        <v>8278</v>
      </c>
      <c r="I2486">
        <v>2</v>
      </c>
      <c r="J2486" t="s">
        <v>13806</v>
      </c>
      <c r="K2486" t="s">
        <v>13851</v>
      </c>
      <c r="L2486">
        <v>270107</v>
      </c>
      <c r="M2486" t="s">
        <v>13588</v>
      </c>
      <c r="N2486">
        <v>270107007</v>
      </c>
      <c r="O2486" t="s">
        <v>13618</v>
      </c>
      <c r="P2486">
        <v>0</v>
      </c>
      <c r="Q2486">
        <v>19838.440111420612</v>
      </c>
      <c r="R2486">
        <v>0</v>
      </c>
    </row>
    <row r="2487" spans="1:18" x14ac:dyDescent="0.25">
      <c r="A2487">
        <v>9</v>
      </c>
      <c r="B2487">
        <v>9204</v>
      </c>
      <c r="C2487" t="s">
        <v>762</v>
      </c>
      <c r="D2487" t="s">
        <v>1649</v>
      </c>
      <c r="E2487">
        <v>4</v>
      </c>
      <c r="F2487" t="s">
        <v>13858</v>
      </c>
      <c r="G2487">
        <v>1</v>
      </c>
      <c r="H2487" t="s">
        <v>8278</v>
      </c>
      <c r="I2487">
        <v>2</v>
      </c>
      <c r="J2487" t="s">
        <v>13806</v>
      </c>
      <c r="K2487" t="s">
        <v>13852</v>
      </c>
      <c r="L2487">
        <v>270107</v>
      </c>
      <c r="M2487" t="s">
        <v>13588</v>
      </c>
      <c r="N2487">
        <v>270107007</v>
      </c>
      <c r="O2487" t="s">
        <v>13618</v>
      </c>
      <c r="P2487">
        <v>0</v>
      </c>
      <c r="Q2487">
        <v>20791.400844640139</v>
      </c>
      <c r="R2487">
        <v>0</v>
      </c>
    </row>
    <row r="2488" spans="1:18" x14ac:dyDescent="0.25">
      <c r="A2488">
        <v>9</v>
      </c>
      <c r="B2488">
        <v>9204</v>
      </c>
      <c r="C2488" t="s">
        <v>762</v>
      </c>
      <c r="D2488" t="s">
        <v>1649</v>
      </c>
      <c r="E2488">
        <v>4</v>
      </c>
      <c r="F2488" t="s">
        <v>13858</v>
      </c>
      <c r="G2488">
        <v>2</v>
      </c>
      <c r="H2488" t="s">
        <v>13768</v>
      </c>
      <c r="I2488">
        <v>2</v>
      </c>
      <c r="J2488" t="s">
        <v>13806</v>
      </c>
      <c r="K2488" t="s">
        <v>13853</v>
      </c>
      <c r="L2488">
        <v>270107</v>
      </c>
      <c r="M2488" t="s">
        <v>13588</v>
      </c>
      <c r="N2488">
        <v>270107007</v>
      </c>
      <c r="O2488" t="s">
        <v>13618</v>
      </c>
      <c r="P2488">
        <v>0</v>
      </c>
      <c r="Q2488">
        <v>19838.440111420612</v>
      </c>
      <c r="R2488">
        <v>0</v>
      </c>
    </row>
    <row r="2489" spans="1:18" x14ac:dyDescent="0.25">
      <c r="A2489">
        <v>9</v>
      </c>
      <c r="B2489">
        <v>9204</v>
      </c>
      <c r="C2489" t="s">
        <v>762</v>
      </c>
      <c r="D2489" t="s">
        <v>1649</v>
      </c>
      <c r="E2489">
        <v>4</v>
      </c>
      <c r="F2489" t="s">
        <v>13858</v>
      </c>
      <c r="G2489">
        <v>2</v>
      </c>
      <c r="H2489" t="s">
        <v>13768</v>
      </c>
      <c r="I2489">
        <v>2</v>
      </c>
      <c r="J2489" t="s">
        <v>13806</v>
      </c>
      <c r="K2489" t="s">
        <v>13857</v>
      </c>
      <c r="L2489">
        <v>270107</v>
      </c>
      <c r="M2489" t="s">
        <v>13588</v>
      </c>
      <c r="N2489">
        <v>270107007</v>
      </c>
      <c r="O2489" t="s">
        <v>13618</v>
      </c>
      <c r="P2489">
        <v>0</v>
      </c>
      <c r="Q2489">
        <v>20791.400844640139</v>
      </c>
      <c r="R2489">
        <v>0</v>
      </c>
    </row>
    <row r="2490" spans="1:18" x14ac:dyDescent="0.25">
      <c r="A2490">
        <v>9</v>
      </c>
      <c r="B2490">
        <v>9206</v>
      </c>
      <c r="C2490" t="s">
        <v>762</v>
      </c>
      <c r="D2490" t="s">
        <v>1655</v>
      </c>
      <c r="E2490">
        <v>4</v>
      </c>
      <c r="F2490" t="s">
        <v>13858</v>
      </c>
      <c r="G2490">
        <v>1</v>
      </c>
      <c r="H2490" t="s">
        <v>8278</v>
      </c>
      <c r="I2490">
        <v>2</v>
      </c>
      <c r="J2490" t="s">
        <v>13806</v>
      </c>
      <c r="K2490" t="s">
        <v>13851</v>
      </c>
      <c r="L2490">
        <v>270107</v>
      </c>
      <c r="M2490" t="s">
        <v>13588</v>
      </c>
      <c r="N2490">
        <v>270107007</v>
      </c>
      <c r="O2490" t="s">
        <v>13618</v>
      </c>
      <c r="P2490">
        <v>0</v>
      </c>
      <c r="Q2490">
        <v>76133.841074132186</v>
      </c>
      <c r="R2490">
        <v>0</v>
      </c>
    </row>
    <row r="2491" spans="1:18" x14ac:dyDescent="0.25">
      <c r="A2491">
        <v>9</v>
      </c>
      <c r="B2491">
        <v>9206</v>
      </c>
      <c r="C2491" t="s">
        <v>762</v>
      </c>
      <c r="D2491" t="s">
        <v>1655</v>
      </c>
      <c r="E2491">
        <v>4</v>
      </c>
      <c r="F2491" t="s">
        <v>13858</v>
      </c>
      <c r="G2491">
        <v>2</v>
      </c>
      <c r="H2491" t="s">
        <v>13768</v>
      </c>
      <c r="I2491">
        <v>2</v>
      </c>
      <c r="J2491" t="s">
        <v>13806</v>
      </c>
      <c r="K2491" t="s">
        <v>13853</v>
      </c>
      <c r="L2491">
        <v>270107</v>
      </c>
      <c r="M2491" t="s">
        <v>13588</v>
      </c>
      <c r="N2491">
        <v>270107007</v>
      </c>
      <c r="O2491" t="s">
        <v>13618</v>
      </c>
      <c r="P2491">
        <v>0</v>
      </c>
      <c r="Q2491">
        <v>76133.841074132186</v>
      </c>
      <c r="R2491">
        <v>0</v>
      </c>
    </row>
    <row r="2492" spans="1:18" x14ac:dyDescent="0.25">
      <c r="A2492">
        <v>9</v>
      </c>
      <c r="B2492">
        <v>9207</v>
      </c>
      <c r="C2492" t="s">
        <v>762</v>
      </c>
      <c r="D2492" t="s">
        <v>1658</v>
      </c>
      <c r="E2492">
        <v>4</v>
      </c>
      <c r="F2492" t="s">
        <v>13858</v>
      </c>
      <c r="G2492">
        <v>1</v>
      </c>
      <c r="H2492" t="s">
        <v>8278</v>
      </c>
      <c r="I2492">
        <v>2</v>
      </c>
      <c r="J2492" t="s">
        <v>13806</v>
      </c>
      <c r="K2492" t="s">
        <v>13851</v>
      </c>
      <c r="L2492">
        <v>270107</v>
      </c>
      <c r="M2492" t="s">
        <v>13588</v>
      </c>
      <c r="N2492">
        <v>270107007</v>
      </c>
      <c r="O2492" t="s">
        <v>13618</v>
      </c>
      <c r="P2492">
        <v>0</v>
      </c>
      <c r="Q2492">
        <v>27779.960686349059</v>
      </c>
      <c r="R2492">
        <v>0</v>
      </c>
    </row>
    <row r="2493" spans="1:18" x14ac:dyDescent="0.25">
      <c r="A2493">
        <v>9</v>
      </c>
      <c r="B2493">
        <v>9207</v>
      </c>
      <c r="C2493" t="s">
        <v>762</v>
      </c>
      <c r="D2493" t="s">
        <v>1658</v>
      </c>
      <c r="E2493">
        <v>4</v>
      </c>
      <c r="F2493" t="s">
        <v>13858</v>
      </c>
      <c r="G2493">
        <v>1</v>
      </c>
      <c r="H2493" t="s">
        <v>8278</v>
      </c>
      <c r="I2493">
        <v>2</v>
      </c>
      <c r="J2493" t="s">
        <v>13806</v>
      </c>
      <c r="K2493" t="s">
        <v>13852</v>
      </c>
      <c r="L2493">
        <v>270107</v>
      </c>
      <c r="M2493" t="s">
        <v>13588</v>
      </c>
      <c r="N2493">
        <v>270107007</v>
      </c>
      <c r="O2493" t="s">
        <v>13618</v>
      </c>
      <c r="P2493">
        <v>0</v>
      </c>
      <c r="Q2493">
        <v>15682.247309698298</v>
      </c>
      <c r="R2493">
        <v>0</v>
      </c>
    </row>
    <row r="2494" spans="1:18" x14ac:dyDescent="0.25">
      <c r="A2494">
        <v>9</v>
      </c>
      <c r="B2494">
        <v>9207</v>
      </c>
      <c r="C2494" t="s">
        <v>762</v>
      </c>
      <c r="D2494" t="s">
        <v>1658</v>
      </c>
      <c r="E2494">
        <v>4</v>
      </c>
      <c r="F2494" t="s">
        <v>13858</v>
      </c>
      <c r="G2494">
        <v>2</v>
      </c>
      <c r="H2494" t="s">
        <v>13768</v>
      </c>
      <c r="I2494">
        <v>2</v>
      </c>
      <c r="J2494" t="s">
        <v>13806</v>
      </c>
      <c r="K2494" t="s">
        <v>13853</v>
      </c>
      <c r="L2494">
        <v>270107</v>
      </c>
      <c r="M2494" t="s">
        <v>13588</v>
      </c>
      <c r="N2494">
        <v>270107007</v>
      </c>
      <c r="O2494" t="s">
        <v>13618</v>
      </c>
      <c r="P2494">
        <v>0</v>
      </c>
      <c r="Q2494">
        <v>27779.960686349059</v>
      </c>
      <c r="R2494">
        <v>0</v>
      </c>
    </row>
    <row r="2495" spans="1:18" x14ac:dyDescent="0.25">
      <c r="A2495">
        <v>9</v>
      </c>
      <c r="B2495">
        <v>9207</v>
      </c>
      <c r="C2495" t="s">
        <v>762</v>
      </c>
      <c r="D2495" t="s">
        <v>1658</v>
      </c>
      <c r="E2495">
        <v>4</v>
      </c>
      <c r="F2495" t="s">
        <v>13858</v>
      </c>
      <c r="G2495">
        <v>2</v>
      </c>
      <c r="H2495" t="s">
        <v>13768</v>
      </c>
      <c r="I2495">
        <v>2</v>
      </c>
      <c r="J2495" t="s">
        <v>13806</v>
      </c>
      <c r="K2495" t="s">
        <v>13857</v>
      </c>
      <c r="L2495">
        <v>270107</v>
      </c>
      <c r="M2495" t="s">
        <v>13588</v>
      </c>
      <c r="N2495">
        <v>270107007</v>
      </c>
      <c r="O2495" t="s">
        <v>13618</v>
      </c>
      <c r="P2495">
        <v>0</v>
      </c>
      <c r="Q2495">
        <v>15682.247309698298</v>
      </c>
      <c r="R2495">
        <v>0</v>
      </c>
    </row>
    <row r="2496" spans="1:18" x14ac:dyDescent="0.25">
      <c r="A2496">
        <v>9</v>
      </c>
      <c r="B2496">
        <v>9208</v>
      </c>
      <c r="C2496" t="s">
        <v>762</v>
      </c>
      <c r="D2496" t="s">
        <v>1661</v>
      </c>
      <c r="E2496">
        <v>4</v>
      </c>
      <c r="F2496" t="s">
        <v>13858</v>
      </c>
      <c r="G2496">
        <v>1</v>
      </c>
      <c r="H2496" t="s">
        <v>8278</v>
      </c>
      <c r="I2496">
        <v>2</v>
      </c>
      <c r="J2496" t="s">
        <v>13806</v>
      </c>
      <c r="K2496" t="s">
        <v>13851</v>
      </c>
      <c r="L2496">
        <v>270107</v>
      </c>
      <c r="M2496" t="s">
        <v>13588</v>
      </c>
      <c r="N2496">
        <v>270107007</v>
      </c>
      <c r="O2496" t="s">
        <v>13618</v>
      </c>
      <c r="P2496">
        <v>0</v>
      </c>
      <c r="Q2496">
        <v>80732.06774108221</v>
      </c>
      <c r="R2496">
        <v>0</v>
      </c>
    </row>
    <row r="2497" spans="1:18" x14ac:dyDescent="0.25">
      <c r="A2497">
        <v>9</v>
      </c>
      <c r="B2497">
        <v>9208</v>
      </c>
      <c r="C2497" t="s">
        <v>762</v>
      </c>
      <c r="D2497" t="s">
        <v>1661</v>
      </c>
      <c r="E2497">
        <v>4</v>
      </c>
      <c r="F2497" t="s">
        <v>13858</v>
      </c>
      <c r="G2497">
        <v>1</v>
      </c>
      <c r="H2497" t="s">
        <v>8278</v>
      </c>
      <c r="I2497">
        <v>2</v>
      </c>
      <c r="J2497" t="s">
        <v>13806</v>
      </c>
      <c r="K2497" t="s">
        <v>13852</v>
      </c>
      <c r="L2497">
        <v>270107</v>
      </c>
      <c r="M2497" t="s">
        <v>13588</v>
      </c>
      <c r="N2497">
        <v>270107007</v>
      </c>
      <c r="O2497" t="s">
        <v>13618</v>
      </c>
      <c r="P2497">
        <v>0</v>
      </c>
      <c r="Q2497">
        <v>38239.505325000726</v>
      </c>
      <c r="R2497">
        <v>0</v>
      </c>
    </row>
    <row r="2498" spans="1:18" x14ac:dyDescent="0.25">
      <c r="A2498">
        <v>9</v>
      </c>
      <c r="B2498">
        <v>9208</v>
      </c>
      <c r="C2498" t="s">
        <v>762</v>
      </c>
      <c r="D2498" t="s">
        <v>1661</v>
      </c>
      <c r="E2498">
        <v>4</v>
      </c>
      <c r="F2498" t="s">
        <v>13858</v>
      </c>
      <c r="G2498">
        <v>2</v>
      </c>
      <c r="H2498" t="s">
        <v>13768</v>
      </c>
      <c r="I2498">
        <v>2</v>
      </c>
      <c r="J2498" t="s">
        <v>13806</v>
      </c>
      <c r="K2498" t="s">
        <v>13853</v>
      </c>
      <c r="L2498">
        <v>270107</v>
      </c>
      <c r="M2498" t="s">
        <v>13588</v>
      </c>
      <c r="N2498">
        <v>270107007</v>
      </c>
      <c r="O2498" t="s">
        <v>13618</v>
      </c>
      <c r="P2498">
        <v>0</v>
      </c>
      <c r="Q2498">
        <v>52524.252610547504</v>
      </c>
      <c r="R2498">
        <v>0</v>
      </c>
    </row>
    <row r="2499" spans="1:18" x14ac:dyDescent="0.25">
      <c r="A2499">
        <v>9</v>
      </c>
      <c r="B2499">
        <v>9208</v>
      </c>
      <c r="C2499" t="s">
        <v>762</v>
      </c>
      <c r="D2499" t="s">
        <v>1661</v>
      </c>
      <c r="E2499">
        <v>4</v>
      </c>
      <c r="F2499" t="s">
        <v>13858</v>
      </c>
      <c r="G2499">
        <v>2</v>
      </c>
      <c r="H2499" t="s">
        <v>13768</v>
      </c>
      <c r="I2499">
        <v>2</v>
      </c>
      <c r="J2499" t="s">
        <v>13806</v>
      </c>
      <c r="K2499" t="s">
        <v>13857</v>
      </c>
      <c r="L2499">
        <v>270107</v>
      </c>
      <c r="M2499" t="s">
        <v>13588</v>
      </c>
      <c r="N2499">
        <v>270107007</v>
      </c>
      <c r="O2499" t="s">
        <v>13618</v>
      </c>
      <c r="P2499">
        <v>0</v>
      </c>
      <c r="Q2499">
        <v>66447.320455535417</v>
      </c>
      <c r="R2499">
        <v>0</v>
      </c>
    </row>
    <row r="2500" spans="1:18" x14ac:dyDescent="0.25">
      <c r="A2500">
        <v>9</v>
      </c>
      <c r="B2500">
        <v>9209</v>
      </c>
      <c r="C2500" t="s">
        <v>762</v>
      </c>
      <c r="D2500" t="s">
        <v>1664</v>
      </c>
      <c r="E2500">
        <v>4</v>
      </c>
      <c r="F2500" t="s">
        <v>13858</v>
      </c>
      <c r="G2500">
        <v>1</v>
      </c>
      <c r="H2500" t="s">
        <v>8278</v>
      </c>
      <c r="I2500">
        <v>2</v>
      </c>
      <c r="J2500" t="s">
        <v>13806</v>
      </c>
      <c r="K2500" t="s">
        <v>13851</v>
      </c>
      <c r="L2500">
        <v>270107</v>
      </c>
      <c r="M2500" t="s">
        <v>13588</v>
      </c>
      <c r="N2500">
        <v>270107007</v>
      </c>
      <c r="O2500" t="s">
        <v>13618</v>
      </c>
      <c r="P2500">
        <v>0</v>
      </c>
      <c r="Q2500">
        <v>113443.37492121985</v>
      </c>
      <c r="R2500">
        <v>0</v>
      </c>
    </row>
    <row r="2501" spans="1:18" x14ac:dyDescent="0.25">
      <c r="A2501">
        <v>9</v>
      </c>
      <c r="B2501">
        <v>9209</v>
      </c>
      <c r="C2501" t="s">
        <v>762</v>
      </c>
      <c r="D2501" t="s">
        <v>1664</v>
      </c>
      <c r="E2501">
        <v>4</v>
      </c>
      <c r="F2501" t="s">
        <v>13858</v>
      </c>
      <c r="G2501">
        <v>1</v>
      </c>
      <c r="H2501" t="s">
        <v>8278</v>
      </c>
      <c r="I2501">
        <v>2</v>
      </c>
      <c r="J2501" t="s">
        <v>13806</v>
      </c>
      <c r="K2501" t="s">
        <v>13852</v>
      </c>
      <c r="L2501">
        <v>270107</v>
      </c>
      <c r="M2501" t="s">
        <v>13588</v>
      </c>
      <c r="N2501">
        <v>270107007</v>
      </c>
      <c r="O2501" t="s">
        <v>13618</v>
      </c>
      <c r="P2501">
        <v>0</v>
      </c>
      <c r="Q2501">
        <v>9296.1061189559332</v>
      </c>
      <c r="R2501">
        <v>0</v>
      </c>
    </row>
    <row r="2502" spans="1:18" x14ac:dyDescent="0.25">
      <c r="A2502">
        <v>9</v>
      </c>
      <c r="B2502">
        <v>9209</v>
      </c>
      <c r="C2502" t="s">
        <v>762</v>
      </c>
      <c r="D2502" t="s">
        <v>1664</v>
      </c>
      <c r="E2502">
        <v>4</v>
      </c>
      <c r="F2502" t="s">
        <v>13858</v>
      </c>
      <c r="G2502">
        <v>2</v>
      </c>
      <c r="H2502" t="s">
        <v>13768</v>
      </c>
      <c r="I2502">
        <v>2</v>
      </c>
      <c r="J2502" t="s">
        <v>13806</v>
      </c>
      <c r="K2502" t="s">
        <v>13853</v>
      </c>
      <c r="L2502">
        <v>270107</v>
      </c>
      <c r="M2502" t="s">
        <v>13588</v>
      </c>
      <c r="N2502">
        <v>270107007</v>
      </c>
      <c r="O2502" t="s">
        <v>13618</v>
      </c>
      <c r="P2502">
        <v>0</v>
      </c>
      <c r="Q2502">
        <v>82497.286253444981</v>
      </c>
      <c r="R2502">
        <v>0</v>
      </c>
    </row>
    <row r="2503" spans="1:18" x14ac:dyDescent="0.25">
      <c r="A2503">
        <v>9</v>
      </c>
      <c r="B2503">
        <v>9209</v>
      </c>
      <c r="C2503" t="s">
        <v>762</v>
      </c>
      <c r="D2503" t="s">
        <v>1664</v>
      </c>
      <c r="E2503">
        <v>4</v>
      </c>
      <c r="F2503" t="s">
        <v>13858</v>
      </c>
      <c r="G2503">
        <v>2</v>
      </c>
      <c r="H2503" t="s">
        <v>13768</v>
      </c>
      <c r="I2503">
        <v>2</v>
      </c>
      <c r="J2503" t="s">
        <v>13806</v>
      </c>
      <c r="K2503" t="s">
        <v>13857</v>
      </c>
      <c r="L2503">
        <v>270107</v>
      </c>
      <c r="M2503" t="s">
        <v>13588</v>
      </c>
      <c r="N2503">
        <v>270107007</v>
      </c>
      <c r="O2503" t="s">
        <v>13618</v>
      </c>
      <c r="P2503">
        <v>0</v>
      </c>
      <c r="Q2503">
        <v>40242.194786730812</v>
      </c>
      <c r="R2503">
        <v>0</v>
      </c>
    </row>
    <row r="2504" spans="1:18" x14ac:dyDescent="0.25">
      <c r="A2504">
        <v>9</v>
      </c>
      <c r="B2504">
        <v>9210</v>
      </c>
      <c r="C2504" t="s">
        <v>762</v>
      </c>
      <c r="D2504" t="s">
        <v>13770</v>
      </c>
      <c r="E2504">
        <v>4</v>
      </c>
      <c r="F2504" t="s">
        <v>13858</v>
      </c>
      <c r="G2504">
        <v>1</v>
      </c>
      <c r="H2504" t="s">
        <v>8278</v>
      </c>
      <c r="I2504">
        <v>2</v>
      </c>
      <c r="J2504" t="s">
        <v>13806</v>
      </c>
      <c r="K2504" t="s">
        <v>13851</v>
      </c>
      <c r="L2504">
        <v>270107</v>
      </c>
      <c r="M2504" t="s">
        <v>13588</v>
      </c>
      <c r="N2504">
        <v>270107007</v>
      </c>
      <c r="O2504" t="s">
        <v>13618</v>
      </c>
      <c r="P2504">
        <v>0</v>
      </c>
      <c r="Q2504">
        <v>14616.130659886108</v>
      </c>
      <c r="R2504">
        <v>0</v>
      </c>
    </row>
    <row r="2505" spans="1:18" x14ac:dyDescent="0.25">
      <c r="A2505">
        <v>9</v>
      </c>
      <c r="B2505">
        <v>9210</v>
      </c>
      <c r="C2505" t="s">
        <v>762</v>
      </c>
      <c r="D2505" t="s">
        <v>13770</v>
      </c>
      <c r="E2505">
        <v>4</v>
      </c>
      <c r="F2505" t="s">
        <v>13858</v>
      </c>
      <c r="G2505">
        <v>1</v>
      </c>
      <c r="H2505" t="s">
        <v>8278</v>
      </c>
      <c r="I2505">
        <v>2</v>
      </c>
      <c r="J2505" t="s">
        <v>13806</v>
      </c>
      <c r="K2505" t="s">
        <v>13852</v>
      </c>
      <c r="L2505">
        <v>270107</v>
      </c>
      <c r="M2505" t="s">
        <v>13588</v>
      </c>
      <c r="N2505">
        <v>270107007</v>
      </c>
      <c r="O2505" t="s">
        <v>13618</v>
      </c>
      <c r="P2505">
        <v>0</v>
      </c>
      <c r="Q2505">
        <v>5874.2018308490333</v>
      </c>
      <c r="R2505">
        <v>0</v>
      </c>
    </row>
    <row r="2506" spans="1:18" x14ac:dyDescent="0.25">
      <c r="A2506">
        <v>9</v>
      </c>
      <c r="B2506">
        <v>9210</v>
      </c>
      <c r="C2506" t="s">
        <v>762</v>
      </c>
      <c r="D2506" t="s">
        <v>13770</v>
      </c>
      <c r="E2506">
        <v>4</v>
      </c>
      <c r="F2506" t="s">
        <v>13858</v>
      </c>
      <c r="G2506">
        <v>2</v>
      </c>
      <c r="H2506" t="s">
        <v>13768</v>
      </c>
      <c r="I2506">
        <v>2</v>
      </c>
      <c r="J2506" t="s">
        <v>13806</v>
      </c>
      <c r="K2506" t="s">
        <v>13853</v>
      </c>
      <c r="L2506">
        <v>270107</v>
      </c>
      <c r="M2506" t="s">
        <v>13588</v>
      </c>
      <c r="N2506">
        <v>270107007</v>
      </c>
      <c r="O2506" t="s">
        <v>13618</v>
      </c>
      <c r="P2506">
        <v>0</v>
      </c>
      <c r="Q2506">
        <v>14616.130659886108</v>
      </c>
      <c r="R2506">
        <v>0</v>
      </c>
    </row>
    <row r="2507" spans="1:18" x14ac:dyDescent="0.25">
      <c r="A2507">
        <v>9</v>
      </c>
      <c r="B2507">
        <v>9210</v>
      </c>
      <c r="C2507" t="s">
        <v>762</v>
      </c>
      <c r="D2507" t="s">
        <v>13770</v>
      </c>
      <c r="E2507">
        <v>4</v>
      </c>
      <c r="F2507" t="s">
        <v>13858</v>
      </c>
      <c r="G2507">
        <v>2</v>
      </c>
      <c r="H2507" t="s">
        <v>13768</v>
      </c>
      <c r="I2507">
        <v>2</v>
      </c>
      <c r="J2507" t="s">
        <v>13806</v>
      </c>
      <c r="K2507" t="s">
        <v>13857</v>
      </c>
      <c r="L2507">
        <v>270107</v>
      </c>
      <c r="M2507" t="s">
        <v>13588</v>
      </c>
      <c r="N2507">
        <v>270107007</v>
      </c>
      <c r="O2507" t="s">
        <v>13618</v>
      </c>
      <c r="P2507">
        <v>0</v>
      </c>
      <c r="Q2507">
        <v>5874.2018308490333</v>
      </c>
      <c r="R2507">
        <v>0</v>
      </c>
    </row>
    <row r="2508" spans="1:18" x14ac:dyDescent="0.25">
      <c r="A2508">
        <v>9</v>
      </c>
      <c r="B2508">
        <v>9211</v>
      </c>
      <c r="C2508" t="s">
        <v>762</v>
      </c>
      <c r="D2508" t="s">
        <v>1670</v>
      </c>
      <c r="E2508">
        <v>4</v>
      </c>
      <c r="F2508" t="s">
        <v>13858</v>
      </c>
      <c r="G2508">
        <v>1</v>
      </c>
      <c r="H2508" t="s">
        <v>8278</v>
      </c>
      <c r="I2508">
        <v>2</v>
      </c>
      <c r="J2508" t="s">
        <v>13806</v>
      </c>
      <c r="K2508" t="s">
        <v>13851</v>
      </c>
      <c r="L2508">
        <v>270107</v>
      </c>
      <c r="M2508" t="s">
        <v>13588</v>
      </c>
      <c r="N2508">
        <v>270107007</v>
      </c>
      <c r="O2508" t="s">
        <v>13618</v>
      </c>
      <c r="P2508">
        <v>42497.06589168949</v>
      </c>
      <c r="Q2508">
        <v>65892.273896887302</v>
      </c>
      <c r="R2508">
        <v>0</v>
      </c>
    </row>
    <row r="2509" spans="1:18" x14ac:dyDescent="0.25">
      <c r="A2509">
        <v>9</v>
      </c>
      <c r="B2509">
        <v>9211</v>
      </c>
      <c r="C2509" t="s">
        <v>762</v>
      </c>
      <c r="D2509" t="s">
        <v>1670</v>
      </c>
      <c r="E2509">
        <v>4</v>
      </c>
      <c r="F2509" t="s">
        <v>13858</v>
      </c>
      <c r="G2509">
        <v>1</v>
      </c>
      <c r="H2509" t="s">
        <v>8278</v>
      </c>
      <c r="I2509">
        <v>2</v>
      </c>
      <c r="J2509" t="s">
        <v>13806</v>
      </c>
      <c r="K2509" t="s">
        <v>13852</v>
      </c>
      <c r="L2509">
        <v>270107</v>
      </c>
      <c r="M2509" t="s">
        <v>13588</v>
      </c>
      <c r="N2509">
        <v>270107007</v>
      </c>
      <c r="O2509" t="s">
        <v>13618</v>
      </c>
      <c r="P2509">
        <v>2917.3419773095625</v>
      </c>
      <c r="Q2509">
        <v>4378.9219481620785</v>
      </c>
      <c r="R2509">
        <v>0</v>
      </c>
    </row>
    <row r="2510" spans="1:18" x14ac:dyDescent="0.25">
      <c r="A2510">
        <v>9</v>
      </c>
      <c r="B2510">
        <v>9211</v>
      </c>
      <c r="C2510" t="s">
        <v>762</v>
      </c>
      <c r="D2510" t="s">
        <v>1670</v>
      </c>
      <c r="E2510">
        <v>4</v>
      </c>
      <c r="F2510" t="s">
        <v>13858</v>
      </c>
      <c r="G2510">
        <v>2</v>
      </c>
      <c r="H2510" t="s">
        <v>13768</v>
      </c>
      <c r="I2510">
        <v>2</v>
      </c>
      <c r="J2510" t="s">
        <v>13806</v>
      </c>
      <c r="K2510" t="s">
        <v>13853</v>
      </c>
      <c r="L2510">
        <v>270107</v>
      </c>
      <c r="M2510" t="s">
        <v>13588</v>
      </c>
      <c r="N2510">
        <v>270107007</v>
      </c>
      <c r="O2510" t="s">
        <v>13618</v>
      </c>
      <c r="P2510">
        <v>36410.886939026437</v>
      </c>
      <c r="Q2510">
        <v>53332.637656812592</v>
      </c>
      <c r="R2510">
        <v>0</v>
      </c>
    </row>
    <row r="2511" spans="1:18" x14ac:dyDescent="0.25">
      <c r="A2511">
        <v>9</v>
      </c>
      <c r="B2511">
        <v>9211</v>
      </c>
      <c r="C2511" t="s">
        <v>762</v>
      </c>
      <c r="D2511" t="s">
        <v>1670</v>
      </c>
      <c r="E2511">
        <v>4</v>
      </c>
      <c r="F2511" t="s">
        <v>13858</v>
      </c>
      <c r="G2511">
        <v>2</v>
      </c>
      <c r="H2511" t="s">
        <v>13768</v>
      </c>
      <c r="I2511">
        <v>2</v>
      </c>
      <c r="J2511" t="s">
        <v>13806</v>
      </c>
      <c r="K2511" t="s">
        <v>13857</v>
      </c>
      <c r="L2511">
        <v>270107</v>
      </c>
      <c r="M2511" t="s">
        <v>13588</v>
      </c>
      <c r="N2511">
        <v>270107007</v>
      </c>
      <c r="O2511" t="s">
        <v>13618</v>
      </c>
      <c r="P2511">
        <v>9003.5209299726157</v>
      </c>
      <c r="Q2511">
        <v>16938.558188236777</v>
      </c>
      <c r="R2511">
        <v>0</v>
      </c>
    </row>
    <row r="2512" spans="1:18" x14ac:dyDescent="0.25">
      <c r="A2512">
        <v>10</v>
      </c>
      <c r="B2512">
        <v>10101</v>
      </c>
      <c r="C2512" t="s">
        <v>777</v>
      </c>
      <c r="D2512" t="s">
        <v>1673</v>
      </c>
      <c r="E2512">
        <v>4</v>
      </c>
      <c r="F2512" t="s">
        <v>13858</v>
      </c>
      <c r="G2512">
        <v>1</v>
      </c>
      <c r="H2512" t="s">
        <v>8278</v>
      </c>
      <c r="I2512">
        <v>2</v>
      </c>
      <c r="J2512" t="s">
        <v>13806</v>
      </c>
      <c r="K2512" t="s">
        <v>13851</v>
      </c>
      <c r="L2512">
        <v>270107</v>
      </c>
      <c r="M2512" t="s">
        <v>13588</v>
      </c>
      <c r="N2512">
        <v>270107007</v>
      </c>
      <c r="O2512" t="s">
        <v>13618</v>
      </c>
      <c r="P2512">
        <v>35682.663659164748</v>
      </c>
      <c r="Q2512">
        <v>39705.615510731724</v>
      </c>
      <c r="R2512">
        <v>58297.350012691131</v>
      </c>
    </row>
    <row r="2513" spans="1:18" x14ac:dyDescent="0.25">
      <c r="A2513">
        <v>10</v>
      </c>
      <c r="B2513">
        <v>10101</v>
      </c>
      <c r="C2513" t="s">
        <v>777</v>
      </c>
      <c r="D2513" t="s">
        <v>1673</v>
      </c>
      <c r="E2513">
        <v>4</v>
      </c>
      <c r="F2513" t="s">
        <v>13858</v>
      </c>
      <c r="G2513">
        <v>1</v>
      </c>
      <c r="H2513" t="s">
        <v>8278</v>
      </c>
      <c r="I2513">
        <v>2</v>
      </c>
      <c r="J2513" t="s">
        <v>13806</v>
      </c>
      <c r="K2513" t="s">
        <v>13852</v>
      </c>
      <c r="L2513">
        <v>270107</v>
      </c>
      <c r="M2513" t="s">
        <v>13588</v>
      </c>
      <c r="N2513">
        <v>270107007</v>
      </c>
      <c r="O2513" t="s">
        <v>13618</v>
      </c>
      <c r="P2513">
        <v>9167.2698503543361</v>
      </c>
      <c r="Q2513">
        <v>7751.2543783873143</v>
      </c>
      <c r="R2513">
        <v>3671.7053878864344</v>
      </c>
    </row>
    <row r="2514" spans="1:18" x14ac:dyDescent="0.25">
      <c r="A2514">
        <v>10</v>
      </c>
      <c r="B2514">
        <v>10101</v>
      </c>
      <c r="C2514" t="s">
        <v>777</v>
      </c>
      <c r="D2514" t="s">
        <v>1673</v>
      </c>
      <c r="E2514">
        <v>4</v>
      </c>
      <c r="F2514" t="s">
        <v>13858</v>
      </c>
      <c r="G2514">
        <v>2</v>
      </c>
      <c r="H2514" t="s">
        <v>13768</v>
      </c>
      <c r="I2514">
        <v>2</v>
      </c>
      <c r="J2514" t="s">
        <v>13806</v>
      </c>
      <c r="K2514" t="s">
        <v>13853</v>
      </c>
      <c r="L2514">
        <v>270107</v>
      </c>
      <c r="M2514" t="s">
        <v>13588</v>
      </c>
      <c r="N2514">
        <v>270107007</v>
      </c>
      <c r="O2514" t="s">
        <v>13618</v>
      </c>
      <c r="P2514">
        <v>26807.446933863012</v>
      </c>
      <c r="Q2514">
        <v>35877.727188809979</v>
      </c>
      <c r="R2514">
        <v>52192.70933737939</v>
      </c>
    </row>
    <row r="2515" spans="1:18" x14ac:dyDescent="0.25">
      <c r="A2515">
        <v>10</v>
      </c>
      <c r="B2515">
        <v>10101</v>
      </c>
      <c r="C2515" t="s">
        <v>777</v>
      </c>
      <c r="D2515" t="s">
        <v>1673</v>
      </c>
      <c r="E2515">
        <v>4</v>
      </c>
      <c r="F2515" t="s">
        <v>13858</v>
      </c>
      <c r="G2515">
        <v>2</v>
      </c>
      <c r="H2515" t="s">
        <v>13768</v>
      </c>
      <c r="I2515">
        <v>2</v>
      </c>
      <c r="J2515" t="s">
        <v>13806</v>
      </c>
      <c r="K2515" t="s">
        <v>13857</v>
      </c>
      <c r="L2515">
        <v>270107</v>
      </c>
      <c r="M2515" t="s">
        <v>13588</v>
      </c>
      <c r="N2515">
        <v>270107007</v>
      </c>
      <c r="O2515" t="s">
        <v>13618</v>
      </c>
      <c r="P2515">
        <v>18042.486575656068</v>
      </c>
      <c r="Q2515">
        <v>11579.142700309054</v>
      </c>
      <c r="R2515">
        <v>9776.3460631981816</v>
      </c>
    </row>
    <row r="2516" spans="1:18" x14ac:dyDescent="0.25">
      <c r="A2516">
        <v>10</v>
      </c>
      <c r="B2516">
        <v>10102</v>
      </c>
      <c r="C2516" t="s">
        <v>777</v>
      </c>
      <c r="D2516" t="s">
        <v>1676</v>
      </c>
      <c r="E2516">
        <v>4</v>
      </c>
      <c r="F2516" t="s">
        <v>13858</v>
      </c>
      <c r="G2516">
        <v>1</v>
      </c>
      <c r="H2516" t="s">
        <v>8278</v>
      </c>
      <c r="I2516">
        <v>2</v>
      </c>
      <c r="J2516" t="s">
        <v>13806</v>
      </c>
      <c r="K2516" t="s">
        <v>13851</v>
      </c>
      <c r="L2516">
        <v>270107</v>
      </c>
      <c r="M2516" t="s">
        <v>13588</v>
      </c>
      <c r="N2516">
        <v>270107007</v>
      </c>
      <c r="O2516" t="s">
        <v>13618</v>
      </c>
      <c r="P2516">
        <v>0</v>
      </c>
      <c r="Q2516">
        <v>23540.305705962473</v>
      </c>
      <c r="R2516">
        <v>0</v>
      </c>
    </row>
    <row r="2517" spans="1:18" x14ac:dyDescent="0.25">
      <c r="A2517">
        <v>10</v>
      </c>
      <c r="B2517">
        <v>10102</v>
      </c>
      <c r="C2517" t="s">
        <v>777</v>
      </c>
      <c r="D2517" t="s">
        <v>1676</v>
      </c>
      <c r="E2517">
        <v>4</v>
      </c>
      <c r="F2517" t="s">
        <v>13858</v>
      </c>
      <c r="G2517">
        <v>1</v>
      </c>
      <c r="H2517" t="s">
        <v>8278</v>
      </c>
      <c r="I2517">
        <v>2</v>
      </c>
      <c r="J2517" t="s">
        <v>13806</v>
      </c>
      <c r="K2517" t="s">
        <v>13852</v>
      </c>
      <c r="L2517">
        <v>270107</v>
      </c>
      <c r="M2517" t="s">
        <v>13588</v>
      </c>
      <c r="N2517">
        <v>270107007</v>
      </c>
      <c r="O2517" t="s">
        <v>13618</v>
      </c>
      <c r="P2517">
        <v>0</v>
      </c>
      <c r="Q2517">
        <v>7749.4921823404702</v>
      </c>
      <c r="R2517">
        <v>0</v>
      </c>
    </row>
    <row r="2518" spans="1:18" x14ac:dyDescent="0.25">
      <c r="A2518">
        <v>10</v>
      </c>
      <c r="B2518">
        <v>10102</v>
      </c>
      <c r="C2518" t="s">
        <v>777</v>
      </c>
      <c r="D2518" t="s">
        <v>1676</v>
      </c>
      <c r="E2518">
        <v>4</v>
      </c>
      <c r="F2518" t="s">
        <v>13858</v>
      </c>
      <c r="G2518">
        <v>2</v>
      </c>
      <c r="H2518" t="s">
        <v>13768</v>
      </c>
      <c r="I2518">
        <v>2</v>
      </c>
      <c r="J2518" t="s">
        <v>13806</v>
      </c>
      <c r="K2518" t="s">
        <v>13853</v>
      </c>
      <c r="L2518">
        <v>270107</v>
      </c>
      <c r="M2518" t="s">
        <v>13588</v>
      </c>
      <c r="N2518">
        <v>270107007</v>
      </c>
      <c r="O2518" t="s">
        <v>13618</v>
      </c>
      <c r="P2518">
        <v>0</v>
      </c>
      <c r="Q2518">
        <v>18960.718479972918</v>
      </c>
      <c r="R2518">
        <v>0</v>
      </c>
    </row>
    <row r="2519" spans="1:18" x14ac:dyDescent="0.25">
      <c r="A2519">
        <v>10</v>
      </c>
      <c r="B2519">
        <v>10102</v>
      </c>
      <c r="C2519" t="s">
        <v>777</v>
      </c>
      <c r="D2519" t="s">
        <v>1676</v>
      </c>
      <c r="E2519">
        <v>4</v>
      </c>
      <c r="F2519" t="s">
        <v>13858</v>
      </c>
      <c r="G2519">
        <v>2</v>
      </c>
      <c r="H2519" t="s">
        <v>13768</v>
      </c>
      <c r="I2519">
        <v>2</v>
      </c>
      <c r="J2519" t="s">
        <v>13806</v>
      </c>
      <c r="K2519" t="s">
        <v>13857</v>
      </c>
      <c r="L2519">
        <v>270107</v>
      </c>
      <c r="M2519" t="s">
        <v>13588</v>
      </c>
      <c r="N2519">
        <v>270107007</v>
      </c>
      <c r="O2519" t="s">
        <v>13618</v>
      </c>
      <c r="P2519">
        <v>0</v>
      </c>
      <c r="Q2519">
        <v>12329.07940833003</v>
      </c>
      <c r="R2519">
        <v>0</v>
      </c>
    </row>
    <row r="2520" spans="1:18" x14ac:dyDescent="0.25">
      <c r="A2520">
        <v>10</v>
      </c>
      <c r="B2520">
        <v>10104</v>
      </c>
      <c r="C2520" t="s">
        <v>777</v>
      </c>
      <c r="D2520" t="s">
        <v>1682</v>
      </c>
      <c r="E2520">
        <v>4</v>
      </c>
      <c r="F2520" t="s">
        <v>13858</v>
      </c>
      <c r="G2520">
        <v>1</v>
      </c>
      <c r="H2520" t="s">
        <v>8278</v>
      </c>
      <c r="I2520">
        <v>2</v>
      </c>
      <c r="J2520" t="s">
        <v>13806</v>
      </c>
      <c r="K2520" t="s">
        <v>13851</v>
      </c>
      <c r="L2520">
        <v>270107</v>
      </c>
      <c r="M2520" t="s">
        <v>13588</v>
      </c>
      <c r="N2520">
        <v>270107007</v>
      </c>
      <c r="O2520" t="s">
        <v>13618</v>
      </c>
      <c r="P2520">
        <v>0</v>
      </c>
      <c r="Q2520">
        <v>26026.508457590149</v>
      </c>
      <c r="R2520">
        <v>0</v>
      </c>
    </row>
    <row r="2521" spans="1:18" x14ac:dyDescent="0.25">
      <c r="A2521">
        <v>10</v>
      </c>
      <c r="B2521">
        <v>10104</v>
      </c>
      <c r="C2521" t="s">
        <v>777</v>
      </c>
      <c r="D2521" t="s">
        <v>1682</v>
      </c>
      <c r="E2521">
        <v>4</v>
      </c>
      <c r="F2521" t="s">
        <v>13858</v>
      </c>
      <c r="G2521">
        <v>2</v>
      </c>
      <c r="H2521" t="s">
        <v>13768</v>
      </c>
      <c r="I2521">
        <v>2</v>
      </c>
      <c r="J2521" t="s">
        <v>13806</v>
      </c>
      <c r="K2521" t="s">
        <v>13853</v>
      </c>
      <c r="L2521">
        <v>270107</v>
      </c>
      <c r="M2521" t="s">
        <v>13588</v>
      </c>
      <c r="N2521">
        <v>270107007</v>
      </c>
      <c r="O2521" t="s">
        <v>13618</v>
      </c>
      <c r="P2521">
        <v>0</v>
      </c>
      <c r="Q2521">
        <v>26026.508457590149</v>
      </c>
      <c r="R2521">
        <v>0</v>
      </c>
    </row>
    <row r="2522" spans="1:18" x14ac:dyDescent="0.25">
      <c r="A2522">
        <v>10</v>
      </c>
      <c r="B2522">
        <v>10105</v>
      </c>
      <c r="C2522" t="s">
        <v>777</v>
      </c>
      <c r="D2522" t="s">
        <v>1685</v>
      </c>
      <c r="E2522">
        <v>4</v>
      </c>
      <c r="F2522" t="s">
        <v>13858</v>
      </c>
      <c r="G2522">
        <v>1</v>
      </c>
      <c r="H2522" t="s">
        <v>8278</v>
      </c>
      <c r="I2522">
        <v>2</v>
      </c>
      <c r="J2522" t="s">
        <v>13806</v>
      </c>
      <c r="K2522" t="s">
        <v>13851</v>
      </c>
      <c r="L2522">
        <v>270107</v>
      </c>
      <c r="M2522" t="s">
        <v>13588</v>
      </c>
      <c r="N2522">
        <v>270107007</v>
      </c>
      <c r="O2522" t="s">
        <v>13618</v>
      </c>
      <c r="P2522">
        <v>0</v>
      </c>
      <c r="Q2522">
        <v>19011.602351589703</v>
      </c>
      <c r="R2522">
        <v>42774.0155381308</v>
      </c>
    </row>
    <row r="2523" spans="1:18" x14ac:dyDescent="0.25">
      <c r="A2523">
        <v>10</v>
      </c>
      <c r="B2523">
        <v>10105</v>
      </c>
      <c r="C2523" t="s">
        <v>777</v>
      </c>
      <c r="D2523" t="s">
        <v>1685</v>
      </c>
      <c r="E2523">
        <v>4</v>
      </c>
      <c r="F2523" t="s">
        <v>13858</v>
      </c>
      <c r="G2523">
        <v>1</v>
      </c>
      <c r="H2523" t="s">
        <v>8278</v>
      </c>
      <c r="I2523">
        <v>2</v>
      </c>
      <c r="J2523" t="s">
        <v>13806</v>
      </c>
      <c r="K2523" t="s">
        <v>13852</v>
      </c>
      <c r="L2523">
        <v>270107</v>
      </c>
      <c r="M2523" t="s">
        <v>13588</v>
      </c>
      <c r="N2523">
        <v>270107007</v>
      </c>
      <c r="O2523" t="s">
        <v>13618</v>
      </c>
      <c r="P2523">
        <v>0</v>
      </c>
      <c r="Q2523">
        <v>0</v>
      </c>
      <c r="R2523">
        <v>18790.934587028776</v>
      </c>
    </row>
    <row r="2524" spans="1:18" x14ac:dyDescent="0.25">
      <c r="A2524">
        <v>10</v>
      </c>
      <c r="B2524">
        <v>10105</v>
      </c>
      <c r="C2524" t="s">
        <v>777</v>
      </c>
      <c r="D2524" t="s">
        <v>1685</v>
      </c>
      <c r="E2524">
        <v>4</v>
      </c>
      <c r="F2524" t="s">
        <v>13858</v>
      </c>
      <c r="G2524">
        <v>2</v>
      </c>
      <c r="H2524" t="s">
        <v>13768</v>
      </c>
      <c r="I2524">
        <v>2</v>
      </c>
      <c r="J2524" t="s">
        <v>13806</v>
      </c>
      <c r="K2524" t="s">
        <v>13853</v>
      </c>
      <c r="L2524">
        <v>270107</v>
      </c>
      <c r="M2524" t="s">
        <v>13588</v>
      </c>
      <c r="N2524">
        <v>270107007</v>
      </c>
      <c r="O2524" t="s">
        <v>13618</v>
      </c>
      <c r="P2524">
        <v>0</v>
      </c>
      <c r="Q2524">
        <v>19011.602351589703</v>
      </c>
      <c r="R2524">
        <v>28501.143140971562</v>
      </c>
    </row>
    <row r="2525" spans="1:18" x14ac:dyDescent="0.25">
      <c r="A2525">
        <v>10</v>
      </c>
      <c r="B2525">
        <v>10105</v>
      </c>
      <c r="C2525" t="s">
        <v>777</v>
      </c>
      <c r="D2525" t="s">
        <v>1685</v>
      </c>
      <c r="E2525">
        <v>4</v>
      </c>
      <c r="F2525" t="s">
        <v>13858</v>
      </c>
      <c r="G2525">
        <v>2</v>
      </c>
      <c r="H2525" t="s">
        <v>13768</v>
      </c>
      <c r="I2525">
        <v>2</v>
      </c>
      <c r="J2525" t="s">
        <v>13806</v>
      </c>
      <c r="K2525" t="s">
        <v>13857</v>
      </c>
      <c r="L2525">
        <v>270107</v>
      </c>
      <c r="M2525" t="s">
        <v>13588</v>
      </c>
      <c r="N2525">
        <v>270107007</v>
      </c>
      <c r="O2525" t="s">
        <v>13618</v>
      </c>
      <c r="P2525">
        <v>0</v>
      </c>
      <c r="Q2525">
        <v>0</v>
      </c>
      <c r="R2525">
        <v>33063.806984188013</v>
      </c>
    </row>
    <row r="2526" spans="1:18" x14ac:dyDescent="0.25">
      <c r="A2526">
        <v>10</v>
      </c>
      <c r="B2526">
        <v>10107</v>
      </c>
      <c r="C2526" t="s">
        <v>777</v>
      </c>
      <c r="D2526" t="s">
        <v>1691</v>
      </c>
      <c r="E2526">
        <v>4</v>
      </c>
      <c r="F2526" t="s">
        <v>13858</v>
      </c>
      <c r="G2526">
        <v>1</v>
      </c>
      <c r="H2526" t="s">
        <v>8278</v>
      </c>
      <c r="I2526">
        <v>2</v>
      </c>
      <c r="J2526" t="s">
        <v>13806</v>
      </c>
      <c r="K2526" t="s">
        <v>13851</v>
      </c>
      <c r="L2526">
        <v>270107</v>
      </c>
      <c r="M2526" t="s">
        <v>13588</v>
      </c>
      <c r="N2526">
        <v>270107007</v>
      </c>
      <c r="O2526" t="s">
        <v>13618</v>
      </c>
      <c r="P2526">
        <v>0</v>
      </c>
      <c r="Q2526">
        <v>68917.059778676616</v>
      </c>
      <c r="R2526">
        <v>63711.703784515637</v>
      </c>
    </row>
    <row r="2527" spans="1:18" x14ac:dyDescent="0.25">
      <c r="A2527">
        <v>10</v>
      </c>
      <c r="B2527">
        <v>10107</v>
      </c>
      <c r="C2527" t="s">
        <v>777</v>
      </c>
      <c r="D2527" t="s">
        <v>1691</v>
      </c>
      <c r="E2527">
        <v>4</v>
      </c>
      <c r="F2527" t="s">
        <v>13858</v>
      </c>
      <c r="G2527">
        <v>1</v>
      </c>
      <c r="H2527" t="s">
        <v>8278</v>
      </c>
      <c r="I2527">
        <v>2</v>
      </c>
      <c r="J2527" t="s">
        <v>13806</v>
      </c>
      <c r="K2527" t="s">
        <v>13852</v>
      </c>
      <c r="L2527">
        <v>270107</v>
      </c>
      <c r="M2527" t="s">
        <v>13588</v>
      </c>
      <c r="N2527">
        <v>270107007</v>
      </c>
      <c r="O2527" t="s">
        <v>13618</v>
      </c>
      <c r="P2527">
        <v>0</v>
      </c>
      <c r="Q2527">
        <v>14682.269096692724</v>
      </c>
      <c r="R2527">
        <v>12971.452089158325</v>
      </c>
    </row>
    <row r="2528" spans="1:18" x14ac:dyDescent="0.25">
      <c r="A2528">
        <v>10</v>
      </c>
      <c r="B2528">
        <v>10107</v>
      </c>
      <c r="C2528" t="s">
        <v>777</v>
      </c>
      <c r="D2528" t="s">
        <v>1691</v>
      </c>
      <c r="E2528">
        <v>4</v>
      </c>
      <c r="F2528" t="s">
        <v>13858</v>
      </c>
      <c r="G2528">
        <v>2</v>
      </c>
      <c r="H2528" t="s">
        <v>13768</v>
      </c>
      <c r="I2528">
        <v>2</v>
      </c>
      <c r="J2528" t="s">
        <v>13806</v>
      </c>
      <c r="K2528" t="s">
        <v>13853</v>
      </c>
      <c r="L2528">
        <v>270107</v>
      </c>
      <c r="M2528" t="s">
        <v>13588</v>
      </c>
      <c r="N2528">
        <v>270107007</v>
      </c>
      <c r="O2528" t="s">
        <v>13618</v>
      </c>
      <c r="P2528">
        <v>0</v>
      </c>
      <c r="Q2528">
        <v>61287.932262575079</v>
      </c>
      <c r="R2528">
        <v>32902.290950287264</v>
      </c>
    </row>
    <row r="2529" spans="1:18" x14ac:dyDescent="0.25">
      <c r="A2529">
        <v>10</v>
      </c>
      <c r="B2529">
        <v>10107</v>
      </c>
      <c r="C2529" t="s">
        <v>777</v>
      </c>
      <c r="D2529" t="s">
        <v>1691</v>
      </c>
      <c r="E2529">
        <v>4</v>
      </c>
      <c r="F2529" t="s">
        <v>13858</v>
      </c>
      <c r="G2529">
        <v>2</v>
      </c>
      <c r="H2529" t="s">
        <v>13768</v>
      </c>
      <c r="I2529">
        <v>2</v>
      </c>
      <c r="J2529" t="s">
        <v>13806</v>
      </c>
      <c r="K2529" t="s">
        <v>13857</v>
      </c>
      <c r="L2529">
        <v>270107</v>
      </c>
      <c r="M2529" t="s">
        <v>13588</v>
      </c>
      <c r="N2529">
        <v>270107007</v>
      </c>
      <c r="O2529" t="s">
        <v>13618</v>
      </c>
      <c r="P2529">
        <v>0</v>
      </c>
      <c r="Q2529">
        <v>22311.396612794262</v>
      </c>
      <c r="R2529">
        <v>43780.864923386725</v>
      </c>
    </row>
    <row r="2530" spans="1:18" x14ac:dyDescent="0.25">
      <c r="A2530">
        <v>10</v>
      </c>
      <c r="B2530">
        <v>10108</v>
      </c>
      <c r="C2530" t="s">
        <v>777</v>
      </c>
      <c r="D2530" t="s">
        <v>1694</v>
      </c>
      <c r="E2530">
        <v>4</v>
      </c>
      <c r="F2530" t="s">
        <v>13858</v>
      </c>
      <c r="G2530">
        <v>1</v>
      </c>
      <c r="H2530" t="s">
        <v>8278</v>
      </c>
      <c r="I2530">
        <v>2</v>
      </c>
      <c r="J2530" t="s">
        <v>13806</v>
      </c>
      <c r="K2530" t="s">
        <v>13851</v>
      </c>
      <c r="L2530">
        <v>270107</v>
      </c>
      <c r="M2530" t="s">
        <v>13588</v>
      </c>
      <c r="N2530">
        <v>270107007</v>
      </c>
      <c r="O2530" t="s">
        <v>13618</v>
      </c>
      <c r="P2530">
        <v>0</v>
      </c>
      <c r="Q2530">
        <v>17374.589751751548</v>
      </c>
      <c r="R2530">
        <v>0</v>
      </c>
    </row>
    <row r="2531" spans="1:18" x14ac:dyDescent="0.25">
      <c r="A2531">
        <v>10</v>
      </c>
      <c r="B2531">
        <v>10108</v>
      </c>
      <c r="C2531" t="s">
        <v>777</v>
      </c>
      <c r="D2531" t="s">
        <v>1694</v>
      </c>
      <c r="E2531">
        <v>4</v>
      </c>
      <c r="F2531" t="s">
        <v>13858</v>
      </c>
      <c r="G2531">
        <v>1</v>
      </c>
      <c r="H2531" t="s">
        <v>8278</v>
      </c>
      <c r="I2531">
        <v>2</v>
      </c>
      <c r="J2531" t="s">
        <v>13806</v>
      </c>
      <c r="K2531" t="s">
        <v>13852</v>
      </c>
      <c r="L2531">
        <v>270107</v>
      </c>
      <c r="M2531" t="s">
        <v>13588</v>
      </c>
      <c r="N2531">
        <v>270107007</v>
      </c>
      <c r="O2531" t="s">
        <v>13618</v>
      </c>
      <c r="P2531">
        <v>0</v>
      </c>
      <c r="Q2531">
        <v>6270.8604645145651</v>
      </c>
      <c r="R2531">
        <v>0</v>
      </c>
    </row>
    <row r="2532" spans="1:18" x14ac:dyDescent="0.25">
      <c r="A2532">
        <v>10</v>
      </c>
      <c r="B2532">
        <v>10108</v>
      </c>
      <c r="C2532" t="s">
        <v>777</v>
      </c>
      <c r="D2532" t="s">
        <v>1694</v>
      </c>
      <c r="E2532">
        <v>4</v>
      </c>
      <c r="F2532" t="s">
        <v>13858</v>
      </c>
      <c r="G2532">
        <v>2</v>
      </c>
      <c r="H2532" t="s">
        <v>13768</v>
      </c>
      <c r="I2532">
        <v>2</v>
      </c>
      <c r="J2532" t="s">
        <v>13806</v>
      </c>
      <c r="K2532" t="s">
        <v>13853</v>
      </c>
      <c r="L2532">
        <v>270107</v>
      </c>
      <c r="M2532" t="s">
        <v>13588</v>
      </c>
      <c r="N2532">
        <v>270107007</v>
      </c>
      <c r="O2532" t="s">
        <v>13618</v>
      </c>
      <c r="P2532">
        <v>0</v>
      </c>
      <c r="Q2532">
        <v>11016.131790878542</v>
      </c>
      <c r="R2532">
        <v>0</v>
      </c>
    </row>
    <row r="2533" spans="1:18" x14ac:dyDescent="0.25">
      <c r="A2533">
        <v>10</v>
      </c>
      <c r="B2533">
        <v>10108</v>
      </c>
      <c r="C2533" t="s">
        <v>777</v>
      </c>
      <c r="D2533" t="s">
        <v>1694</v>
      </c>
      <c r="E2533">
        <v>4</v>
      </c>
      <c r="F2533" t="s">
        <v>13858</v>
      </c>
      <c r="G2533">
        <v>2</v>
      </c>
      <c r="H2533" t="s">
        <v>13768</v>
      </c>
      <c r="I2533">
        <v>2</v>
      </c>
      <c r="J2533" t="s">
        <v>13806</v>
      </c>
      <c r="K2533" t="s">
        <v>13857</v>
      </c>
      <c r="L2533">
        <v>270107</v>
      </c>
      <c r="M2533" t="s">
        <v>13588</v>
      </c>
      <c r="N2533">
        <v>270107007</v>
      </c>
      <c r="O2533" t="s">
        <v>13618</v>
      </c>
      <c r="P2533">
        <v>0</v>
      </c>
      <c r="Q2533">
        <v>12629.31842538757</v>
      </c>
      <c r="R2533">
        <v>0</v>
      </c>
    </row>
    <row r="2534" spans="1:18" x14ac:dyDescent="0.25">
      <c r="A2534">
        <v>10</v>
      </c>
      <c r="B2534">
        <v>10109</v>
      </c>
      <c r="C2534" t="s">
        <v>777</v>
      </c>
      <c r="D2534" t="s">
        <v>1697</v>
      </c>
      <c r="E2534">
        <v>4</v>
      </c>
      <c r="F2534" t="s">
        <v>13858</v>
      </c>
      <c r="G2534">
        <v>1</v>
      </c>
      <c r="H2534" t="s">
        <v>8278</v>
      </c>
      <c r="I2534">
        <v>2</v>
      </c>
      <c r="J2534" t="s">
        <v>13806</v>
      </c>
      <c r="K2534" t="s">
        <v>13851</v>
      </c>
      <c r="L2534">
        <v>270107</v>
      </c>
      <c r="M2534" t="s">
        <v>13588</v>
      </c>
      <c r="N2534">
        <v>270107007</v>
      </c>
      <c r="O2534" t="s">
        <v>13618</v>
      </c>
      <c r="P2534">
        <v>26453.884064773527</v>
      </c>
      <c r="Q2534">
        <v>27710.6881764274</v>
      </c>
      <c r="R2534">
        <v>84000.058820126549</v>
      </c>
    </row>
    <row r="2535" spans="1:18" x14ac:dyDescent="0.25">
      <c r="A2535">
        <v>10</v>
      </c>
      <c r="B2535">
        <v>10109</v>
      </c>
      <c r="C2535" t="s">
        <v>777</v>
      </c>
      <c r="D2535" t="s">
        <v>1697</v>
      </c>
      <c r="E2535">
        <v>4</v>
      </c>
      <c r="F2535" t="s">
        <v>13858</v>
      </c>
      <c r="G2535">
        <v>1</v>
      </c>
      <c r="H2535" t="s">
        <v>8278</v>
      </c>
      <c r="I2535">
        <v>2</v>
      </c>
      <c r="J2535" t="s">
        <v>13806</v>
      </c>
      <c r="K2535" t="s">
        <v>13852</v>
      </c>
      <c r="L2535">
        <v>270107</v>
      </c>
      <c r="M2535" t="s">
        <v>13588</v>
      </c>
      <c r="N2535">
        <v>270107007</v>
      </c>
      <c r="O2535" t="s">
        <v>13618</v>
      </c>
      <c r="P2535">
        <v>11959.633888758508</v>
      </c>
      <c r="Q2535">
        <v>5888.8369607881732</v>
      </c>
      <c r="R2535">
        <v>14625.126147880825</v>
      </c>
    </row>
    <row r="2536" spans="1:18" x14ac:dyDescent="0.25">
      <c r="A2536">
        <v>10</v>
      </c>
      <c r="B2536">
        <v>10109</v>
      </c>
      <c r="C2536" t="s">
        <v>777</v>
      </c>
      <c r="D2536" t="s">
        <v>1697</v>
      </c>
      <c r="E2536">
        <v>4</v>
      </c>
      <c r="F2536" t="s">
        <v>13858</v>
      </c>
      <c r="G2536">
        <v>2</v>
      </c>
      <c r="H2536" t="s">
        <v>13768</v>
      </c>
      <c r="I2536">
        <v>2</v>
      </c>
      <c r="J2536" t="s">
        <v>13806</v>
      </c>
      <c r="K2536" t="s">
        <v>13853</v>
      </c>
      <c r="L2536">
        <v>270107</v>
      </c>
      <c r="M2536" t="s">
        <v>13588</v>
      </c>
      <c r="N2536">
        <v>270107007</v>
      </c>
      <c r="O2536" t="s">
        <v>13618</v>
      </c>
      <c r="P2536">
        <v>25186.575921145271</v>
      </c>
      <c r="Q2536">
        <v>23702.21465098382</v>
      </c>
      <c r="R2536">
        <v>65524.401302078717</v>
      </c>
    </row>
    <row r="2537" spans="1:18" x14ac:dyDescent="0.25">
      <c r="A2537">
        <v>10</v>
      </c>
      <c r="B2537">
        <v>10109</v>
      </c>
      <c r="C2537" t="s">
        <v>777</v>
      </c>
      <c r="D2537" t="s">
        <v>1697</v>
      </c>
      <c r="E2537">
        <v>4</v>
      </c>
      <c r="F2537" t="s">
        <v>13858</v>
      </c>
      <c r="G2537">
        <v>2</v>
      </c>
      <c r="H2537" t="s">
        <v>13768</v>
      </c>
      <c r="I2537">
        <v>2</v>
      </c>
      <c r="J2537" t="s">
        <v>13806</v>
      </c>
      <c r="K2537" t="s">
        <v>13857</v>
      </c>
      <c r="L2537">
        <v>270107</v>
      </c>
      <c r="M2537" t="s">
        <v>13588</v>
      </c>
      <c r="N2537">
        <v>270107007</v>
      </c>
      <c r="O2537" t="s">
        <v>13618</v>
      </c>
      <c r="P2537">
        <v>13226.942032386763</v>
      </c>
      <c r="Q2537">
        <v>9897.3104862317541</v>
      </c>
      <c r="R2537">
        <v>33100.783665928655</v>
      </c>
    </row>
    <row r="2538" spans="1:18" x14ac:dyDescent="0.25">
      <c r="A2538">
        <v>10</v>
      </c>
      <c r="B2538">
        <v>10201</v>
      </c>
      <c r="C2538" t="s">
        <v>777</v>
      </c>
      <c r="D2538" t="s">
        <v>1700</v>
      </c>
      <c r="E2538">
        <v>4</v>
      </c>
      <c r="F2538" t="s">
        <v>13858</v>
      </c>
      <c r="G2538">
        <v>1</v>
      </c>
      <c r="H2538" t="s">
        <v>8278</v>
      </c>
      <c r="I2538">
        <v>2</v>
      </c>
      <c r="J2538" t="s">
        <v>13806</v>
      </c>
      <c r="K2538" t="s">
        <v>13851</v>
      </c>
      <c r="L2538">
        <v>270107</v>
      </c>
      <c r="M2538" t="s">
        <v>13588</v>
      </c>
      <c r="N2538">
        <v>270107007</v>
      </c>
      <c r="O2538" t="s">
        <v>13618</v>
      </c>
      <c r="P2538">
        <v>33661.139530781446</v>
      </c>
      <c r="Q2538">
        <v>62602.604134099733</v>
      </c>
      <c r="R2538">
        <v>64655.90645272065</v>
      </c>
    </row>
    <row r="2539" spans="1:18" x14ac:dyDescent="0.25">
      <c r="A2539">
        <v>10</v>
      </c>
      <c r="B2539">
        <v>10201</v>
      </c>
      <c r="C2539" t="s">
        <v>777</v>
      </c>
      <c r="D2539" t="s">
        <v>1700</v>
      </c>
      <c r="E2539">
        <v>4</v>
      </c>
      <c r="F2539" t="s">
        <v>13858</v>
      </c>
      <c r="G2539">
        <v>1</v>
      </c>
      <c r="H2539" t="s">
        <v>8278</v>
      </c>
      <c r="I2539">
        <v>2</v>
      </c>
      <c r="J2539" t="s">
        <v>13806</v>
      </c>
      <c r="K2539" t="s">
        <v>13852</v>
      </c>
      <c r="L2539">
        <v>270107</v>
      </c>
      <c r="M2539" t="s">
        <v>13588</v>
      </c>
      <c r="N2539">
        <v>270107007</v>
      </c>
      <c r="O2539" t="s">
        <v>13618</v>
      </c>
      <c r="P2539">
        <v>10341.330040571529</v>
      </c>
      <c r="Q2539">
        <v>7994.3196772402835</v>
      </c>
      <c r="R2539">
        <v>19409.198090747966</v>
      </c>
    </row>
    <row r="2540" spans="1:18" x14ac:dyDescent="0.25">
      <c r="A2540">
        <v>10</v>
      </c>
      <c r="B2540">
        <v>10201</v>
      </c>
      <c r="C2540" t="s">
        <v>777</v>
      </c>
      <c r="D2540" t="s">
        <v>1700</v>
      </c>
      <c r="E2540">
        <v>4</v>
      </c>
      <c r="F2540" t="s">
        <v>13858</v>
      </c>
      <c r="G2540">
        <v>2</v>
      </c>
      <c r="H2540" t="s">
        <v>13768</v>
      </c>
      <c r="I2540">
        <v>2</v>
      </c>
      <c r="J2540" t="s">
        <v>13806</v>
      </c>
      <c r="K2540" t="s">
        <v>13853</v>
      </c>
      <c r="L2540">
        <v>270107</v>
      </c>
      <c r="M2540" t="s">
        <v>13588</v>
      </c>
      <c r="N2540">
        <v>270107007</v>
      </c>
      <c r="O2540" t="s">
        <v>13618</v>
      </c>
      <c r="P2540">
        <v>30530.075851120127</v>
      </c>
      <c r="Q2540">
        <v>62602.604134099733</v>
      </c>
      <c r="R2540">
        <v>45384.696059665141</v>
      </c>
    </row>
    <row r="2541" spans="1:18" x14ac:dyDescent="0.25">
      <c r="A2541">
        <v>10</v>
      </c>
      <c r="B2541">
        <v>10201</v>
      </c>
      <c r="C2541" t="s">
        <v>777</v>
      </c>
      <c r="D2541" t="s">
        <v>1700</v>
      </c>
      <c r="E2541">
        <v>4</v>
      </c>
      <c r="F2541" t="s">
        <v>13858</v>
      </c>
      <c r="G2541">
        <v>2</v>
      </c>
      <c r="H2541" t="s">
        <v>13768</v>
      </c>
      <c r="I2541">
        <v>2</v>
      </c>
      <c r="J2541" t="s">
        <v>13806</v>
      </c>
      <c r="K2541" t="s">
        <v>13857</v>
      </c>
      <c r="L2541">
        <v>270107</v>
      </c>
      <c r="M2541" t="s">
        <v>13588</v>
      </c>
      <c r="N2541">
        <v>270107007</v>
      </c>
      <c r="O2541" t="s">
        <v>13618</v>
      </c>
      <c r="P2541">
        <v>13472.393720232845</v>
      </c>
      <c r="Q2541">
        <v>7994.3196772402835</v>
      </c>
      <c r="R2541">
        <v>38680.408483803498</v>
      </c>
    </row>
    <row r="2542" spans="1:18" x14ac:dyDescent="0.25">
      <c r="A2542">
        <v>10</v>
      </c>
      <c r="B2542">
        <v>10202</v>
      </c>
      <c r="C2542" t="s">
        <v>777</v>
      </c>
      <c r="D2542" t="s">
        <v>1703</v>
      </c>
      <c r="E2542">
        <v>4</v>
      </c>
      <c r="F2542" t="s">
        <v>13858</v>
      </c>
      <c r="G2542">
        <v>1</v>
      </c>
      <c r="H2542" t="s">
        <v>8278</v>
      </c>
      <c r="I2542">
        <v>2</v>
      </c>
      <c r="J2542" t="s">
        <v>13806</v>
      </c>
      <c r="K2542" t="s">
        <v>13851</v>
      </c>
      <c r="L2542">
        <v>270107</v>
      </c>
      <c r="M2542" t="s">
        <v>13588</v>
      </c>
      <c r="N2542">
        <v>270107007</v>
      </c>
      <c r="O2542" t="s">
        <v>13618</v>
      </c>
      <c r="P2542">
        <v>36641.402179062054</v>
      </c>
      <c r="Q2542">
        <v>41631.146133878436</v>
      </c>
      <c r="R2542">
        <v>79168.542554803833</v>
      </c>
    </row>
    <row r="2543" spans="1:18" x14ac:dyDescent="0.25">
      <c r="A2543">
        <v>10</v>
      </c>
      <c r="B2543">
        <v>10202</v>
      </c>
      <c r="C2543" t="s">
        <v>777</v>
      </c>
      <c r="D2543" t="s">
        <v>1703</v>
      </c>
      <c r="E2543">
        <v>4</v>
      </c>
      <c r="F2543" t="s">
        <v>13858</v>
      </c>
      <c r="G2543">
        <v>1</v>
      </c>
      <c r="H2543" t="s">
        <v>8278</v>
      </c>
      <c r="I2543">
        <v>2</v>
      </c>
      <c r="J2543" t="s">
        <v>13806</v>
      </c>
      <c r="K2543" t="s">
        <v>13852</v>
      </c>
      <c r="L2543">
        <v>270107</v>
      </c>
      <c r="M2543" t="s">
        <v>13588</v>
      </c>
      <c r="N2543">
        <v>270107007</v>
      </c>
      <c r="O2543" t="s">
        <v>13618</v>
      </c>
      <c r="P2543">
        <v>7550.9237328280433</v>
      </c>
      <c r="Q2543">
        <v>2096.1333987805156</v>
      </c>
      <c r="R2543">
        <v>14648.254607880554</v>
      </c>
    </row>
    <row r="2544" spans="1:18" x14ac:dyDescent="0.25">
      <c r="A2544">
        <v>10</v>
      </c>
      <c r="B2544">
        <v>10202</v>
      </c>
      <c r="C2544" t="s">
        <v>777</v>
      </c>
      <c r="D2544" t="s">
        <v>1703</v>
      </c>
      <c r="E2544">
        <v>4</v>
      </c>
      <c r="F2544" t="s">
        <v>13858</v>
      </c>
      <c r="G2544">
        <v>2</v>
      </c>
      <c r="H2544" t="s">
        <v>13768</v>
      </c>
      <c r="I2544">
        <v>2</v>
      </c>
      <c r="J2544" t="s">
        <v>13806</v>
      </c>
      <c r="K2544" t="s">
        <v>13853</v>
      </c>
      <c r="L2544">
        <v>270107</v>
      </c>
      <c r="M2544" t="s">
        <v>13588</v>
      </c>
      <c r="N2544">
        <v>270107007</v>
      </c>
      <c r="O2544" t="s">
        <v>13618</v>
      </c>
      <c r="P2544">
        <v>34424.443391757464</v>
      </c>
      <c r="Q2544">
        <v>41631.146133878436</v>
      </c>
      <c r="R2544">
        <v>63755.511881785562</v>
      </c>
    </row>
    <row r="2545" spans="1:18" x14ac:dyDescent="0.25">
      <c r="A2545">
        <v>10</v>
      </c>
      <c r="B2545">
        <v>10202</v>
      </c>
      <c r="C2545" t="s">
        <v>777</v>
      </c>
      <c r="D2545" t="s">
        <v>1703</v>
      </c>
      <c r="E2545">
        <v>4</v>
      </c>
      <c r="F2545" t="s">
        <v>13858</v>
      </c>
      <c r="G2545">
        <v>2</v>
      </c>
      <c r="H2545" t="s">
        <v>13768</v>
      </c>
      <c r="I2545">
        <v>2</v>
      </c>
      <c r="J2545" t="s">
        <v>13806</v>
      </c>
      <c r="K2545" t="s">
        <v>13857</v>
      </c>
      <c r="L2545">
        <v>270107</v>
      </c>
      <c r="M2545" t="s">
        <v>13588</v>
      </c>
      <c r="N2545">
        <v>270107007</v>
      </c>
      <c r="O2545" t="s">
        <v>13618</v>
      </c>
      <c r="P2545">
        <v>9767.8825201326381</v>
      </c>
      <c r="Q2545">
        <v>2096.1333987805156</v>
      </c>
      <c r="R2545">
        <v>30061.285280898839</v>
      </c>
    </row>
    <row r="2546" spans="1:18" x14ac:dyDescent="0.25">
      <c r="A2546">
        <v>10</v>
      </c>
      <c r="B2546">
        <v>10203</v>
      </c>
      <c r="C2546" t="s">
        <v>777</v>
      </c>
      <c r="D2546" t="s">
        <v>1706</v>
      </c>
      <c r="E2546">
        <v>4</v>
      </c>
      <c r="F2546" t="s">
        <v>13858</v>
      </c>
      <c r="G2546">
        <v>1</v>
      </c>
      <c r="H2546" t="s">
        <v>8278</v>
      </c>
      <c r="I2546">
        <v>2</v>
      </c>
      <c r="J2546" t="s">
        <v>13806</v>
      </c>
      <c r="K2546" t="s">
        <v>13851</v>
      </c>
      <c r="L2546">
        <v>270107</v>
      </c>
      <c r="M2546" t="s">
        <v>13588</v>
      </c>
      <c r="N2546">
        <v>270107007</v>
      </c>
      <c r="O2546" t="s">
        <v>13618</v>
      </c>
      <c r="P2546">
        <v>0</v>
      </c>
      <c r="Q2546">
        <v>67821.593394606913</v>
      </c>
      <c r="R2546">
        <v>0</v>
      </c>
    </row>
    <row r="2547" spans="1:18" x14ac:dyDescent="0.25">
      <c r="A2547">
        <v>10</v>
      </c>
      <c r="B2547">
        <v>10203</v>
      </c>
      <c r="C2547" t="s">
        <v>777</v>
      </c>
      <c r="D2547" t="s">
        <v>1706</v>
      </c>
      <c r="E2547">
        <v>4</v>
      </c>
      <c r="F2547" t="s">
        <v>13858</v>
      </c>
      <c r="G2547">
        <v>1</v>
      </c>
      <c r="H2547" t="s">
        <v>8278</v>
      </c>
      <c r="I2547">
        <v>2</v>
      </c>
      <c r="J2547" t="s">
        <v>13806</v>
      </c>
      <c r="K2547" t="s">
        <v>13852</v>
      </c>
      <c r="L2547">
        <v>270107</v>
      </c>
      <c r="M2547" t="s">
        <v>13588</v>
      </c>
      <c r="N2547">
        <v>270107007</v>
      </c>
      <c r="O2547" t="s">
        <v>13618</v>
      </c>
      <c r="P2547">
        <v>0</v>
      </c>
      <c r="Q2547">
        <v>5909.1721795100966</v>
      </c>
      <c r="R2547">
        <v>0</v>
      </c>
    </row>
    <row r="2548" spans="1:18" x14ac:dyDescent="0.25">
      <c r="A2548">
        <v>10</v>
      </c>
      <c r="B2548">
        <v>10203</v>
      </c>
      <c r="C2548" t="s">
        <v>777</v>
      </c>
      <c r="D2548" t="s">
        <v>1706</v>
      </c>
      <c r="E2548">
        <v>4</v>
      </c>
      <c r="F2548" t="s">
        <v>13858</v>
      </c>
      <c r="G2548">
        <v>2</v>
      </c>
      <c r="H2548" t="s">
        <v>13768</v>
      </c>
      <c r="I2548">
        <v>2</v>
      </c>
      <c r="J2548" t="s">
        <v>13806</v>
      </c>
      <c r="K2548" t="s">
        <v>13853</v>
      </c>
      <c r="L2548">
        <v>270107</v>
      </c>
      <c r="M2548" t="s">
        <v>13588</v>
      </c>
      <c r="N2548">
        <v>270107007</v>
      </c>
      <c r="O2548" t="s">
        <v>13618</v>
      </c>
      <c r="P2548">
        <v>0</v>
      </c>
      <c r="Q2548">
        <v>67821.593394606913</v>
      </c>
      <c r="R2548">
        <v>0</v>
      </c>
    </row>
    <row r="2549" spans="1:18" x14ac:dyDescent="0.25">
      <c r="A2549">
        <v>10</v>
      </c>
      <c r="B2549">
        <v>10203</v>
      </c>
      <c r="C2549" t="s">
        <v>777</v>
      </c>
      <c r="D2549" t="s">
        <v>1706</v>
      </c>
      <c r="E2549">
        <v>4</v>
      </c>
      <c r="F2549" t="s">
        <v>13858</v>
      </c>
      <c r="G2549">
        <v>2</v>
      </c>
      <c r="H2549" t="s">
        <v>13768</v>
      </c>
      <c r="I2549">
        <v>2</v>
      </c>
      <c r="J2549" t="s">
        <v>13806</v>
      </c>
      <c r="K2549" t="s">
        <v>13857</v>
      </c>
      <c r="L2549">
        <v>270107</v>
      </c>
      <c r="M2549" t="s">
        <v>13588</v>
      </c>
      <c r="N2549">
        <v>270107007</v>
      </c>
      <c r="O2549" t="s">
        <v>13618</v>
      </c>
      <c r="P2549">
        <v>0</v>
      </c>
      <c r="Q2549">
        <v>5909.1721795100966</v>
      </c>
      <c r="R2549">
        <v>0</v>
      </c>
    </row>
    <row r="2550" spans="1:18" x14ac:dyDescent="0.25">
      <c r="A2550">
        <v>10</v>
      </c>
      <c r="B2550">
        <v>10205</v>
      </c>
      <c r="C2550" t="s">
        <v>777</v>
      </c>
      <c r="D2550" t="s">
        <v>1712</v>
      </c>
      <c r="E2550">
        <v>4</v>
      </c>
      <c r="F2550" t="s">
        <v>13858</v>
      </c>
      <c r="G2550">
        <v>1</v>
      </c>
      <c r="H2550" t="s">
        <v>8278</v>
      </c>
      <c r="I2550">
        <v>2</v>
      </c>
      <c r="J2550" t="s">
        <v>13806</v>
      </c>
      <c r="K2550" t="s">
        <v>13851</v>
      </c>
      <c r="L2550">
        <v>270107</v>
      </c>
      <c r="M2550" t="s">
        <v>13588</v>
      </c>
      <c r="N2550">
        <v>270107007</v>
      </c>
      <c r="O2550" t="s">
        <v>13618</v>
      </c>
      <c r="P2550">
        <v>0</v>
      </c>
      <c r="Q2550">
        <v>53795.97525747816</v>
      </c>
      <c r="R2550">
        <v>0</v>
      </c>
    </row>
    <row r="2551" spans="1:18" x14ac:dyDescent="0.25">
      <c r="A2551">
        <v>10</v>
      </c>
      <c r="B2551">
        <v>10205</v>
      </c>
      <c r="C2551" t="s">
        <v>777</v>
      </c>
      <c r="D2551" t="s">
        <v>1712</v>
      </c>
      <c r="E2551">
        <v>4</v>
      </c>
      <c r="F2551" t="s">
        <v>13858</v>
      </c>
      <c r="G2551">
        <v>2</v>
      </c>
      <c r="H2551" t="s">
        <v>13768</v>
      </c>
      <c r="I2551">
        <v>2</v>
      </c>
      <c r="J2551" t="s">
        <v>13806</v>
      </c>
      <c r="K2551" t="s">
        <v>13853</v>
      </c>
      <c r="L2551">
        <v>270107</v>
      </c>
      <c r="M2551" t="s">
        <v>13588</v>
      </c>
      <c r="N2551">
        <v>270107007</v>
      </c>
      <c r="O2551" t="s">
        <v>13618</v>
      </c>
      <c r="P2551">
        <v>0</v>
      </c>
      <c r="Q2551">
        <v>53795.97525747816</v>
      </c>
      <c r="R2551">
        <v>0</v>
      </c>
    </row>
    <row r="2552" spans="1:18" x14ac:dyDescent="0.25">
      <c r="A2552">
        <v>10</v>
      </c>
      <c r="B2552">
        <v>10208</v>
      </c>
      <c r="C2552" t="s">
        <v>777</v>
      </c>
      <c r="D2552" t="s">
        <v>10709</v>
      </c>
      <c r="E2552">
        <v>4</v>
      </c>
      <c r="F2552" t="s">
        <v>13858</v>
      </c>
      <c r="G2552">
        <v>1</v>
      </c>
      <c r="H2552" t="s">
        <v>8278</v>
      </c>
      <c r="I2552">
        <v>2</v>
      </c>
      <c r="J2552" t="s">
        <v>13806</v>
      </c>
      <c r="K2552" t="s">
        <v>13851</v>
      </c>
      <c r="L2552">
        <v>270107</v>
      </c>
      <c r="M2552" t="s">
        <v>13588</v>
      </c>
      <c r="N2552">
        <v>270107007</v>
      </c>
      <c r="O2552" t="s">
        <v>13618</v>
      </c>
      <c r="P2552">
        <v>0</v>
      </c>
      <c r="Q2552">
        <v>57259.742226437571</v>
      </c>
      <c r="R2552">
        <v>0</v>
      </c>
    </row>
    <row r="2553" spans="1:18" x14ac:dyDescent="0.25">
      <c r="A2553">
        <v>10</v>
      </c>
      <c r="B2553">
        <v>10208</v>
      </c>
      <c r="C2553" t="s">
        <v>777</v>
      </c>
      <c r="D2553" t="s">
        <v>10709</v>
      </c>
      <c r="E2553">
        <v>4</v>
      </c>
      <c r="F2553" t="s">
        <v>13858</v>
      </c>
      <c r="G2553">
        <v>1</v>
      </c>
      <c r="H2553" t="s">
        <v>8278</v>
      </c>
      <c r="I2553">
        <v>2</v>
      </c>
      <c r="J2553" t="s">
        <v>13806</v>
      </c>
      <c r="K2553" t="s">
        <v>13852</v>
      </c>
      <c r="L2553">
        <v>270107</v>
      </c>
      <c r="M2553" t="s">
        <v>13588</v>
      </c>
      <c r="N2553">
        <v>270107007</v>
      </c>
      <c r="O2553" t="s">
        <v>13618</v>
      </c>
      <c r="P2553">
        <v>0</v>
      </c>
      <c r="Q2553">
        <v>12316.444067557062</v>
      </c>
      <c r="R2553">
        <v>0</v>
      </c>
    </row>
    <row r="2554" spans="1:18" x14ac:dyDescent="0.25">
      <c r="A2554">
        <v>10</v>
      </c>
      <c r="B2554">
        <v>10208</v>
      </c>
      <c r="C2554" t="s">
        <v>777</v>
      </c>
      <c r="D2554" t="s">
        <v>10709</v>
      </c>
      <c r="E2554">
        <v>4</v>
      </c>
      <c r="F2554" t="s">
        <v>13858</v>
      </c>
      <c r="G2554">
        <v>2</v>
      </c>
      <c r="H2554" t="s">
        <v>13768</v>
      </c>
      <c r="I2554">
        <v>2</v>
      </c>
      <c r="J2554" t="s">
        <v>13806</v>
      </c>
      <c r="K2554" t="s">
        <v>13853</v>
      </c>
      <c r="L2554">
        <v>270107</v>
      </c>
      <c r="M2554" t="s">
        <v>13588</v>
      </c>
      <c r="N2554">
        <v>270107007</v>
      </c>
      <c r="O2554" t="s">
        <v>13618</v>
      </c>
      <c r="P2554">
        <v>0</v>
      </c>
      <c r="Q2554">
        <v>57259.742226437571</v>
      </c>
      <c r="R2554">
        <v>0</v>
      </c>
    </row>
    <row r="2555" spans="1:18" x14ac:dyDescent="0.25">
      <c r="A2555">
        <v>10</v>
      </c>
      <c r="B2555">
        <v>10208</v>
      </c>
      <c r="C2555" t="s">
        <v>777</v>
      </c>
      <c r="D2555" t="s">
        <v>10709</v>
      </c>
      <c r="E2555">
        <v>4</v>
      </c>
      <c r="F2555" t="s">
        <v>13858</v>
      </c>
      <c r="G2555">
        <v>2</v>
      </c>
      <c r="H2555" t="s">
        <v>13768</v>
      </c>
      <c r="I2555">
        <v>2</v>
      </c>
      <c r="J2555" t="s">
        <v>13806</v>
      </c>
      <c r="K2555" t="s">
        <v>13857</v>
      </c>
      <c r="L2555">
        <v>270107</v>
      </c>
      <c r="M2555" t="s">
        <v>13588</v>
      </c>
      <c r="N2555">
        <v>270107007</v>
      </c>
      <c r="O2555" t="s">
        <v>13618</v>
      </c>
      <c r="P2555">
        <v>0</v>
      </c>
      <c r="Q2555">
        <v>12316.444067557062</v>
      </c>
      <c r="R2555">
        <v>0</v>
      </c>
    </row>
    <row r="2556" spans="1:18" x14ac:dyDescent="0.25">
      <c r="A2556">
        <v>10</v>
      </c>
      <c r="B2556">
        <v>10209</v>
      </c>
      <c r="C2556" t="s">
        <v>777</v>
      </c>
      <c r="D2556" t="s">
        <v>1724</v>
      </c>
      <c r="E2556">
        <v>4</v>
      </c>
      <c r="F2556" t="s">
        <v>13858</v>
      </c>
      <c r="G2556">
        <v>1</v>
      </c>
      <c r="H2556" t="s">
        <v>8278</v>
      </c>
      <c r="I2556">
        <v>2</v>
      </c>
      <c r="J2556" t="s">
        <v>13806</v>
      </c>
      <c r="K2556" t="s">
        <v>13851</v>
      </c>
      <c r="L2556">
        <v>270107</v>
      </c>
      <c r="M2556" t="s">
        <v>13588</v>
      </c>
      <c r="N2556">
        <v>270107007</v>
      </c>
      <c r="O2556" t="s">
        <v>13618</v>
      </c>
      <c r="P2556">
        <v>0</v>
      </c>
      <c r="Q2556">
        <v>10216.905546708153</v>
      </c>
      <c r="R2556">
        <v>0</v>
      </c>
    </row>
    <row r="2557" spans="1:18" x14ac:dyDescent="0.25">
      <c r="A2557">
        <v>10</v>
      </c>
      <c r="B2557">
        <v>10209</v>
      </c>
      <c r="C2557" t="s">
        <v>777</v>
      </c>
      <c r="D2557" t="s">
        <v>1724</v>
      </c>
      <c r="E2557">
        <v>4</v>
      </c>
      <c r="F2557" t="s">
        <v>13858</v>
      </c>
      <c r="G2557">
        <v>1</v>
      </c>
      <c r="H2557" t="s">
        <v>8278</v>
      </c>
      <c r="I2557">
        <v>2</v>
      </c>
      <c r="J2557" t="s">
        <v>13806</v>
      </c>
      <c r="K2557" t="s">
        <v>13852</v>
      </c>
      <c r="L2557">
        <v>270107</v>
      </c>
      <c r="M2557" t="s">
        <v>13588</v>
      </c>
      <c r="N2557">
        <v>270107007</v>
      </c>
      <c r="O2557" t="s">
        <v>13618</v>
      </c>
      <c r="P2557">
        <v>0</v>
      </c>
      <c r="Q2557">
        <v>56149.14033819508</v>
      </c>
      <c r="R2557">
        <v>0</v>
      </c>
    </row>
    <row r="2558" spans="1:18" x14ac:dyDescent="0.25">
      <c r="A2558">
        <v>10</v>
      </c>
      <c r="B2558">
        <v>10209</v>
      </c>
      <c r="C2558" t="s">
        <v>777</v>
      </c>
      <c r="D2558" t="s">
        <v>1724</v>
      </c>
      <c r="E2558">
        <v>4</v>
      </c>
      <c r="F2558" t="s">
        <v>13858</v>
      </c>
      <c r="G2558">
        <v>2</v>
      </c>
      <c r="H2558" t="s">
        <v>13768</v>
      </c>
      <c r="I2558">
        <v>2</v>
      </c>
      <c r="J2558" t="s">
        <v>13806</v>
      </c>
      <c r="K2558" t="s">
        <v>13853</v>
      </c>
      <c r="L2558">
        <v>270107</v>
      </c>
      <c r="M2558" t="s">
        <v>13588</v>
      </c>
      <c r="N2558">
        <v>270107007</v>
      </c>
      <c r="O2558" t="s">
        <v>13618</v>
      </c>
      <c r="P2558">
        <v>0</v>
      </c>
      <c r="Q2558">
        <v>10216.905546708153</v>
      </c>
      <c r="R2558">
        <v>0</v>
      </c>
    </row>
    <row r="2559" spans="1:18" x14ac:dyDescent="0.25">
      <c r="A2559">
        <v>10</v>
      </c>
      <c r="B2559">
        <v>10209</v>
      </c>
      <c r="C2559" t="s">
        <v>777</v>
      </c>
      <c r="D2559" t="s">
        <v>1724</v>
      </c>
      <c r="E2559">
        <v>4</v>
      </c>
      <c r="F2559" t="s">
        <v>13858</v>
      </c>
      <c r="G2559">
        <v>2</v>
      </c>
      <c r="H2559" t="s">
        <v>13768</v>
      </c>
      <c r="I2559">
        <v>2</v>
      </c>
      <c r="J2559" t="s">
        <v>13806</v>
      </c>
      <c r="K2559" t="s">
        <v>13857</v>
      </c>
      <c r="L2559">
        <v>270107</v>
      </c>
      <c r="M2559" t="s">
        <v>13588</v>
      </c>
      <c r="N2559">
        <v>270107007</v>
      </c>
      <c r="O2559" t="s">
        <v>13618</v>
      </c>
      <c r="P2559">
        <v>0</v>
      </c>
      <c r="Q2559">
        <v>56149.14033819508</v>
      </c>
      <c r="R2559">
        <v>0</v>
      </c>
    </row>
    <row r="2560" spans="1:18" x14ac:dyDescent="0.25">
      <c r="A2560">
        <v>10</v>
      </c>
      <c r="B2560">
        <v>10210</v>
      </c>
      <c r="C2560" t="s">
        <v>777</v>
      </c>
      <c r="D2560" t="s">
        <v>1727</v>
      </c>
      <c r="E2560">
        <v>4</v>
      </c>
      <c r="F2560" t="s">
        <v>13858</v>
      </c>
      <c r="G2560">
        <v>1</v>
      </c>
      <c r="H2560" t="s">
        <v>8278</v>
      </c>
      <c r="I2560">
        <v>2</v>
      </c>
      <c r="J2560" t="s">
        <v>13806</v>
      </c>
      <c r="K2560" t="s">
        <v>13851</v>
      </c>
      <c r="L2560">
        <v>270107</v>
      </c>
      <c r="M2560" t="s">
        <v>13588</v>
      </c>
      <c r="N2560">
        <v>270107007</v>
      </c>
      <c r="O2560" t="s">
        <v>13618</v>
      </c>
      <c r="P2560">
        <v>0</v>
      </c>
      <c r="Q2560">
        <v>38158.744621975166</v>
      </c>
      <c r="R2560">
        <v>0</v>
      </c>
    </row>
    <row r="2561" spans="1:18" x14ac:dyDescent="0.25">
      <c r="A2561">
        <v>10</v>
      </c>
      <c r="B2561">
        <v>10210</v>
      </c>
      <c r="C2561" t="s">
        <v>777</v>
      </c>
      <c r="D2561" t="s">
        <v>1727</v>
      </c>
      <c r="E2561">
        <v>4</v>
      </c>
      <c r="F2561" t="s">
        <v>13858</v>
      </c>
      <c r="G2561">
        <v>2</v>
      </c>
      <c r="H2561" t="s">
        <v>13768</v>
      </c>
      <c r="I2561">
        <v>2</v>
      </c>
      <c r="J2561" t="s">
        <v>13806</v>
      </c>
      <c r="K2561" t="s">
        <v>13853</v>
      </c>
      <c r="L2561">
        <v>270107</v>
      </c>
      <c r="M2561" t="s">
        <v>13588</v>
      </c>
      <c r="N2561">
        <v>270107007</v>
      </c>
      <c r="O2561" t="s">
        <v>13618</v>
      </c>
      <c r="P2561">
        <v>0</v>
      </c>
      <c r="Q2561">
        <v>38158.744621975166</v>
      </c>
      <c r="R2561">
        <v>0</v>
      </c>
    </row>
    <row r="2562" spans="1:18" x14ac:dyDescent="0.25">
      <c r="A2562">
        <v>10</v>
      </c>
      <c r="B2562">
        <v>10301</v>
      </c>
      <c r="C2562" t="s">
        <v>777</v>
      </c>
      <c r="D2562" t="s">
        <v>1730</v>
      </c>
      <c r="E2562">
        <v>4</v>
      </c>
      <c r="F2562" t="s">
        <v>13858</v>
      </c>
      <c r="G2562">
        <v>1</v>
      </c>
      <c r="H2562" t="s">
        <v>8278</v>
      </c>
      <c r="I2562">
        <v>2</v>
      </c>
      <c r="J2562" t="s">
        <v>13806</v>
      </c>
      <c r="K2562" t="s">
        <v>13851</v>
      </c>
      <c r="L2562">
        <v>270107</v>
      </c>
      <c r="M2562" t="s">
        <v>13588</v>
      </c>
      <c r="N2562">
        <v>270107007</v>
      </c>
      <c r="O2562" t="s">
        <v>13618</v>
      </c>
      <c r="P2562">
        <v>44473.354419048759</v>
      </c>
      <c r="Q2562">
        <v>58115.96819681277</v>
      </c>
      <c r="R2562">
        <v>44806.194168759233</v>
      </c>
    </row>
    <row r="2563" spans="1:18" x14ac:dyDescent="0.25">
      <c r="A2563">
        <v>10</v>
      </c>
      <c r="B2563">
        <v>10301</v>
      </c>
      <c r="C2563" t="s">
        <v>777</v>
      </c>
      <c r="D2563" t="s">
        <v>1730</v>
      </c>
      <c r="E2563">
        <v>4</v>
      </c>
      <c r="F2563" t="s">
        <v>13858</v>
      </c>
      <c r="G2563">
        <v>1</v>
      </c>
      <c r="H2563" t="s">
        <v>8278</v>
      </c>
      <c r="I2563">
        <v>2</v>
      </c>
      <c r="J2563" t="s">
        <v>13806</v>
      </c>
      <c r="K2563" t="s">
        <v>13852</v>
      </c>
      <c r="L2563">
        <v>270107</v>
      </c>
      <c r="M2563" t="s">
        <v>13588</v>
      </c>
      <c r="N2563">
        <v>270107007</v>
      </c>
      <c r="O2563" t="s">
        <v>13618</v>
      </c>
      <c r="P2563">
        <v>10402.816733305484</v>
      </c>
      <c r="Q2563">
        <v>4561.3164724997405</v>
      </c>
      <c r="R2563">
        <v>15849.37604044931</v>
      </c>
    </row>
    <row r="2564" spans="1:18" x14ac:dyDescent="0.25">
      <c r="A2564">
        <v>10</v>
      </c>
      <c r="B2564">
        <v>10301</v>
      </c>
      <c r="C2564" t="s">
        <v>777</v>
      </c>
      <c r="D2564" t="s">
        <v>1730</v>
      </c>
      <c r="E2564">
        <v>4</v>
      </c>
      <c r="F2564" t="s">
        <v>13858</v>
      </c>
      <c r="G2564">
        <v>2</v>
      </c>
      <c r="H2564" t="s">
        <v>13768</v>
      </c>
      <c r="I2564">
        <v>2</v>
      </c>
      <c r="J2564" t="s">
        <v>13806</v>
      </c>
      <c r="K2564" t="s">
        <v>13853</v>
      </c>
      <c r="L2564">
        <v>270107</v>
      </c>
      <c r="M2564" t="s">
        <v>13588</v>
      </c>
      <c r="N2564">
        <v>270107007</v>
      </c>
      <c r="O2564" t="s">
        <v>13618</v>
      </c>
      <c r="P2564">
        <v>35727.158799307756</v>
      </c>
      <c r="Q2564">
        <v>56274.896666008513</v>
      </c>
      <c r="R2564">
        <v>37547.767576984603</v>
      </c>
    </row>
    <row r="2565" spans="1:18" x14ac:dyDescent="0.25">
      <c r="A2565">
        <v>10</v>
      </c>
      <c r="B2565">
        <v>10301</v>
      </c>
      <c r="C2565" t="s">
        <v>777</v>
      </c>
      <c r="D2565" t="s">
        <v>1730</v>
      </c>
      <c r="E2565">
        <v>4</v>
      </c>
      <c r="F2565" t="s">
        <v>13858</v>
      </c>
      <c r="G2565">
        <v>2</v>
      </c>
      <c r="H2565" t="s">
        <v>13768</v>
      </c>
      <c r="I2565">
        <v>2</v>
      </c>
      <c r="J2565" t="s">
        <v>13806</v>
      </c>
      <c r="K2565" t="s">
        <v>13857</v>
      </c>
      <c r="L2565">
        <v>270107</v>
      </c>
      <c r="M2565" t="s">
        <v>13588</v>
      </c>
      <c r="N2565">
        <v>270107007</v>
      </c>
      <c r="O2565" t="s">
        <v>13618</v>
      </c>
      <c r="P2565">
        <v>19149.012353046488</v>
      </c>
      <c r="Q2565">
        <v>6402.388003303995</v>
      </c>
      <c r="R2565">
        <v>23107.802632223938</v>
      </c>
    </row>
    <row r="2566" spans="1:18" x14ac:dyDescent="0.25">
      <c r="A2566">
        <v>10</v>
      </c>
      <c r="B2566">
        <v>10302</v>
      </c>
      <c r="C2566" t="s">
        <v>777</v>
      </c>
      <c r="D2566" t="s">
        <v>1733</v>
      </c>
      <c r="E2566">
        <v>4</v>
      </c>
      <c r="F2566" t="s">
        <v>13858</v>
      </c>
      <c r="G2566">
        <v>1</v>
      </c>
      <c r="H2566" t="s">
        <v>8278</v>
      </c>
      <c r="I2566">
        <v>2</v>
      </c>
      <c r="J2566" t="s">
        <v>13806</v>
      </c>
      <c r="K2566" t="s">
        <v>13851</v>
      </c>
      <c r="L2566">
        <v>270107</v>
      </c>
      <c r="M2566" t="s">
        <v>13588</v>
      </c>
      <c r="N2566">
        <v>270107007</v>
      </c>
      <c r="O2566" t="s">
        <v>13618</v>
      </c>
      <c r="P2566">
        <v>0</v>
      </c>
      <c r="Q2566">
        <v>36106.634646239414</v>
      </c>
      <c r="R2566">
        <v>0</v>
      </c>
    </row>
    <row r="2567" spans="1:18" x14ac:dyDescent="0.25">
      <c r="A2567">
        <v>10</v>
      </c>
      <c r="B2567">
        <v>10302</v>
      </c>
      <c r="C2567" t="s">
        <v>777</v>
      </c>
      <c r="D2567" t="s">
        <v>1733</v>
      </c>
      <c r="E2567">
        <v>4</v>
      </c>
      <c r="F2567" t="s">
        <v>13858</v>
      </c>
      <c r="G2567">
        <v>2</v>
      </c>
      <c r="H2567" t="s">
        <v>13768</v>
      </c>
      <c r="I2567">
        <v>2</v>
      </c>
      <c r="J2567" t="s">
        <v>13806</v>
      </c>
      <c r="K2567" t="s">
        <v>13853</v>
      </c>
      <c r="L2567">
        <v>270107</v>
      </c>
      <c r="M2567" t="s">
        <v>13588</v>
      </c>
      <c r="N2567">
        <v>270107007</v>
      </c>
      <c r="O2567" t="s">
        <v>13618</v>
      </c>
      <c r="P2567">
        <v>0</v>
      </c>
      <c r="Q2567">
        <v>36106.634646239414</v>
      </c>
      <c r="R2567">
        <v>0</v>
      </c>
    </row>
    <row r="2568" spans="1:18" x14ac:dyDescent="0.25">
      <c r="A2568">
        <v>10</v>
      </c>
      <c r="B2568">
        <v>10303</v>
      </c>
      <c r="C2568" t="s">
        <v>777</v>
      </c>
      <c r="D2568" t="s">
        <v>1736</v>
      </c>
      <c r="E2568">
        <v>4</v>
      </c>
      <c r="F2568" t="s">
        <v>13858</v>
      </c>
      <c r="G2568">
        <v>1</v>
      </c>
      <c r="H2568" t="s">
        <v>8278</v>
      </c>
      <c r="I2568">
        <v>2</v>
      </c>
      <c r="J2568" t="s">
        <v>13806</v>
      </c>
      <c r="K2568" t="s">
        <v>13851</v>
      </c>
      <c r="L2568">
        <v>270107</v>
      </c>
      <c r="M2568" t="s">
        <v>13588</v>
      </c>
      <c r="N2568">
        <v>270107007</v>
      </c>
      <c r="O2568" t="s">
        <v>13618</v>
      </c>
      <c r="P2568">
        <v>0</v>
      </c>
      <c r="Q2568">
        <v>9919.900127978477</v>
      </c>
      <c r="R2568">
        <v>0</v>
      </c>
    </row>
    <row r="2569" spans="1:18" x14ac:dyDescent="0.25">
      <c r="A2569">
        <v>10</v>
      </c>
      <c r="B2569">
        <v>10303</v>
      </c>
      <c r="C2569" t="s">
        <v>777</v>
      </c>
      <c r="D2569" t="s">
        <v>1736</v>
      </c>
      <c r="E2569">
        <v>4</v>
      </c>
      <c r="F2569" t="s">
        <v>13858</v>
      </c>
      <c r="G2569">
        <v>1</v>
      </c>
      <c r="H2569" t="s">
        <v>8278</v>
      </c>
      <c r="I2569">
        <v>2</v>
      </c>
      <c r="J2569" t="s">
        <v>13806</v>
      </c>
      <c r="K2569" t="s">
        <v>13852</v>
      </c>
      <c r="L2569">
        <v>270107</v>
      </c>
      <c r="M2569" t="s">
        <v>13588</v>
      </c>
      <c r="N2569">
        <v>270107007</v>
      </c>
      <c r="O2569" t="s">
        <v>13618</v>
      </c>
      <c r="P2569">
        <v>0</v>
      </c>
      <c r="Q2569">
        <v>4430.7454447247055</v>
      </c>
      <c r="R2569">
        <v>0</v>
      </c>
    </row>
    <row r="2570" spans="1:18" x14ac:dyDescent="0.25">
      <c r="A2570">
        <v>10</v>
      </c>
      <c r="B2570">
        <v>10303</v>
      </c>
      <c r="C2570" t="s">
        <v>777</v>
      </c>
      <c r="D2570" t="s">
        <v>1736</v>
      </c>
      <c r="E2570">
        <v>4</v>
      </c>
      <c r="F2570" t="s">
        <v>13858</v>
      </c>
      <c r="G2570">
        <v>2</v>
      </c>
      <c r="H2570" t="s">
        <v>13768</v>
      </c>
      <c r="I2570">
        <v>2</v>
      </c>
      <c r="J2570" t="s">
        <v>13806</v>
      </c>
      <c r="K2570" t="s">
        <v>13853</v>
      </c>
      <c r="L2570">
        <v>270107</v>
      </c>
      <c r="M2570" t="s">
        <v>13588</v>
      </c>
      <c r="N2570">
        <v>270107007</v>
      </c>
      <c r="O2570" t="s">
        <v>13618</v>
      </c>
      <c r="P2570">
        <v>0</v>
      </c>
      <c r="Q2570">
        <v>9919.900127978477</v>
      </c>
      <c r="R2570">
        <v>0</v>
      </c>
    </row>
    <row r="2571" spans="1:18" x14ac:dyDescent="0.25">
      <c r="A2571">
        <v>10</v>
      </c>
      <c r="B2571">
        <v>10303</v>
      </c>
      <c r="C2571" t="s">
        <v>777</v>
      </c>
      <c r="D2571" t="s">
        <v>1736</v>
      </c>
      <c r="E2571">
        <v>4</v>
      </c>
      <c r="F2571" t="s">
        <v>13858</v>
      </c>
      <c r="G2571">
        <v>2</v>
      </c>
      <c r="H2571" t="s">
        <v>13768</v>
      </c>
      <c r="I2571">
        <v>2</v>
      </c>
      <c r="J2571" t="s">
        <v>13806</v>
      </c>
      <c r="K2571" t="s">
        <v>13857</v>
      </c>
      <c r="L2571">
        <v>270107</v>
      </c>
      <c r="M2571" t="s">
        <v>13588</v>
      </c>
      <c r="N2571">
        <v>270107007</v>
      </c>
      <c r="O2571" t="s">
        <v>13618</v>
      </c>
      <c r="P2571">
        <v>0</v>
      </c>
      <c r="Q2571">
        <v>4430.7454447247055</v>
      </c>
      <c r="R2571">
        <v>0</v>
      </c>
    </row>
    <row r="2572" spans="1:18" x14ac:dyDescent="0.25">
      <c r="A2572">
        <v>10</v>
      </c>
      <c r="B2572">
        <v>10305</v>
      </c>
      <c r="C2572" t="s">
        <v>777</v>
      </c>
      <c r="D2572" t="s">
        <v>13771</v>
      </c>
      <c r="E2572">
        <v>4</v>
      </c>
      <c r="F2572" t="s">
        <v>13858</v>
      </c>
      <c r="G2572">
        <v>1</v>
      </c>
      <c r="H2572" t="s">
        <v>8278</v>
      </c>
      <c r="I2572">
        <v>2</v>
      </c>
      <c r="J2572" t="s">
        <v>13806</v>
      </c>
      <c r="K2572" t="s">
        <v>13851</v>
      </c>
      <c r="L2572">
        <v>270107</v>
      </c>
      <c r="M2572" t="s">
        <v>13588</v>
      </c>
      <c r="N2572">
        <v>270107007</v>
      </c>
      <c r="O2572" t="s">
        <v>13618</v>
      </c>
      <c r="P2572">
        <v>0</v>
      </c>
      <c r="Q2572">
        <v>23839.547042711547</v>
      </c>
      <c r="R2572">
        <v>0</v>
      </c>
    </row>
    <row r="2573" spans="1:18" x14ac:dyDescent="0.25">
      <c r="A2573">
        <v>10</v>
      </c>
      <c r="B2573">
        <v>10305</v>
      </c>
      <c r="C2573" t="s">
        <v>777</v>
      </c>
      <c r="D2573" t="s">
        <v>13771</v>
      </c>
      <c r="E2573">
        <v>4</v>
      </c>
      <c r="F2573" t="s">
        <v>13858</v>
      </c>
      <c r="G2573">
        <v>2</v>
      </c>
      <c r="H2573" t="s">
        <v>13768</v>
      </c>
      <c r="I2573">
        <v>2</v>
      </c>
      <c r="J2573" t="s">
        <v>13806</v>
      </c>
      <c r="K2573" t="s">
        <v>13853</v>
      </c>
      <c r="L2573">
        <v>270107</v>
      </c>
      <c r="M2573" t="s">
        <v>13588</v>
      </c>
      <c r="N2573">
        <v>270107007</v>
      </c>
      <c r="O2573" t="s">
        <v>13618</v>
      </c>
      <c r="P2573">
        <v>0</v>
      </c>
      <c r="Q2573">
        <v>23839.547042711547</v>
      </c>
      <c r="R2573">
        <v>0</v>
      </c>
    </row>
    <row r="2574" spans="1:18" x14ac:dyDescent="0.25">
      <c r="A2574">
        <v>10</v>
      </c>
      <c r="B2574">
        <v>10306</v>
      </c>
      <c r="C2574" t="s">
        <v>777</v>
      </c>
      <c r="D2574" t="s">
        <v>13772</v>
      </c>
      <c r="E2574">
        <v>4</v>
      </c>
      <c r="F2574" t="s">
        <v>13858</v>
      </c>
      <c r="G2574">
        <v>1</v>
      </c>
      <c r="H2574" t="s">
        <v>8278</v>
      </c>
      <c r="I2574">
        <v>2</v>
      </c>
      <c r="J2574" t="s">
        <v>13806</v>
      </c>
      <c r="K2574" t="s">
        <v>13851</v>
      </c>
      <c r="L2574">
        <v>270107</v>
      </c>
      <c r="M2574" t="s">
        <v>13588</v>
      </c>
      <c r="N2574">
        <v>270107007</v>
      </c>
      <c r="O2574" t="s">
        <v>13618</v>
      </c>
      <c r="P2574">
        <v>0</v>
      </c>
      <c r="Q2574">
        <v>79662.076260125701</v>
      </c>
      <c r="R2574">
        <v>0</v>
      </c>
    </row>
    <row r="2575" spans="1:18" x14ac:dyDescent="0.25">
      <c r="A2575">
        <v>10</v>
      </c>
      <c r="B2575">
        <v>10306</v>
      </c>
      <c r="C2575" t="s">
        <v>777</v>
      </c>
      <c r="D2575" t="s">
        <v>13772</v>
      </c>
      <c r="E2575">
        <v>4</v>
      </c>
      <c r="F2575" t="s">
        <v>13858</v>
      </c>
      <c r="G2575">
        <v>2</v>
      </c>
      <c r="H2575" t="s">
        <v>13768</v>
      </c>
      <c r="I2575">
        <v>2</v>
      </c>
      <c r="J2575" t="s">
        <v>13806</v>
      </c>
      <c r="K2575" t="s">
        <v>13853</v>
      </c>
      <c r="L2575">
        <v>270107</v>
      </c>
      <c r="M2575" t="s">
        <v>13588</v>
      </c>
      <c r="N2575">
        <v>270107007</v>
      </c>
      <c r="O2575" t="s">
        <v>13618</v>
      </c>
      <c r="P2575">
        <v>0</v>
      </c>
      <c r="Q2575">
        <v>79662.076260125701</v>
      </c>
      <c r="R2575">
        <v>0</v>
      </c>
    </row>
    <row r="2576" spans="1:18" x14ac:dyDescent="0.25">
      <c r="A2576">
        <v>10</v>
      </c>
      <c r="B2576">
        <v>10307</v>
      </c>
      <c r="C2576" t="s">
        <v>777</v>
      </c>
      <c r="D2576" t="s">
        <v>1748</v>
      </c>
      <c r="E2576">
        <v>4</v>
      </c>
      <c r="F2576" t="s">
        <v>13858</v>
      </c>
      <c r="G2576">
        <v>1</v>
      </c>
      <c r="H2576" t="s">
        <v>8278</v>
      </c>
      <c r="I2576">
        <v>2</v>
      </c>
      <c r="J2576" t="s">
        <v>13806</v>
      </c>
      <c r="K2576" t="s">
        <v>13851</v>
      </c>
      <c r="L2576">
        <v>270107</v>
      </c>
      <c r="M2576" t="s">
        <v>13588</v>
      </c>
      <c r="N2576">
        <v>270107007</v>
      </c>
      <c r="O2576" t="s">
        <v>13618</v>
      </c>
      <c r="P2576">
        <v>0</v>
      </c>
      <c r="Q2576">
        <v>72654.583492639562</v>
      </c>
      <c r="R2576">
        <v>28601.725397628281</v>
      </c>
    </row>
    <row r="2577" spans="1:18" x14ac:dyDescent="0.25">
      <c r="A2577">
        <v>10</v>
      </c>
      <c r="B2577">
        <v>10307</v>
      </c>
      <c r="C2577" t="s">
        <v>777</v>
      </c>
      <c r="D2577" t="s">
        <v>1748</v>
      </c>
      <c r="E2577">
        <v>4</v>
      </c>
      <c r="F2577" t="s">
        <v>13858</v>
      </c>
      <c r="G2577">
        <v>1</v>
      </c>
      <c r="H2577" t="s">
        <v>8278</v>
      </c>
      <c r="I2577">
        <v>2</v>
      </c>
      <c r="J2577" t="s">
        <v>13806</v>
      </c>
      <c r="K2577" t="s">
        <v>13852</v>
      </c>
      <c r="L2577">
        <v>270107</v>
      </c>
      <c r="M2577" t="s">
        <v>13588</v>
      </c>
      <c r="N2577">
        <v>270107007</v>
      </c>
      <c r="O2577" t="s">
        <v>13618</v>
      </c>
      <c r="P2577">
        <v>0</v>
      </c>
      <c r="Q2577">
        <v>0</v>
      </c>
      <c r="R2577">
        <v>23116.654021244311</v>
      </c>
    </row>
    <row r="2578" spans="1:18" x14ac:dyDescent="0.25">
      <c r="A2578">
        <v>10</v>
      </c>
      <c r="B2578">
        <v>10307</v>
      </c>
      <c r="C2578" t="s">
        <v>777</v>
      </c>
      <c r="D2578" t="s">
        <v>1748</v>
      </c>
      <c r="E2578">
        <v>4</v>
      </c>
      <c r="F2578" t="s">
        <v>13858</v>
      </c>
      <c r="G2578">
        <v>2</v>
      </c>
      <c r="H2578" t="s">
        <v>13768</v>
      </c>
      <c r="I2578">
        <v>2</v>
      </c>
      <c r="J2578" t="s">
        <v>13806</v>
      </c>
      <c r="K2578" t="s">
        <v>13853</v>
      </c>
      <c r="L2578">
        <v>270107</v>
      </c>
      <c r="M2578" t="s">
        <v>13588</v>
      </c>
      <c r="N2578">
        <v>270107007</v>
      </c>
      <c r="O2578" t="s">
        <v>13618</v>
      </c>
      <c r="P2578">
        <v>0</v>
      </c>
      <c r="Q2578">
        <v>72654.583492639562</v>
      </c>
      <c r="R2578">
        <v>17431.01219580734</v>
      </c>
    </row>
    <row r="2579" spans="1:18" x14ac:dyDescent="0.25">
      <c r="A2579">
        <v>10</v>
      </c>
      <c r="B2579">
        <v>10307</v>
      </c>
      <c r="C2579" t="s">
        <v>777</v>
      </c>
      <c r="D2579" t="s">
        <v>1748</v>
      </c>
      <c r="E2579">
        <v>4</v>
      </c>
      <c r="F2579" t="s">
        <v>13858</v>
      </c>
      <c r="G2579">
        <v>2</v>
      </c>
      <c r="H2579" t="s">
        <v>13768</v>
      </c>
      <c r="I2579">
        <v>2</v>
      </c>
      <c r="J2579" t="s">
        <v>13806</v>
      </c>
      <c r="K2579" t="s">
        <v>13857</v>
      </c>
      <c r="L2579">
        <v>270107</v>
      </c>
      <c r="M2579" t="s">
        <v>13588</v>
      </c>
      <c r="N2579">
        <v>270107007</v>
      </c>
      <c r="O2579" t="s">
        <v>13618</v>
      </c>
      <c r="P2579">
        <v>0</v>
      </c>
      <c r="Q2579">
        <v>0</v>
      </c>
      <c r="R2579">
        <v>34287.367223065252</v>
      </c>
    </row>
    <row r="2580" spans="1:18" x14ac:dyDescent="0.25">
      <c r="A2580">
        <v>10</v>
      </c>
      <c r="B2580">
        <v>10403</v>
      </c>
      <c r="C2580" t="s">
        <v>777</v>
      </c>
      <c r="D2580" t="s">
        <v>1757</v>
      </c>
      <c r="E2580">
        <v>4</v>
      </c>
      <c r="F2580" t="s">
        <v>13858</v>
      </c>
      <c r="G2580">
        <v>1</v>
      </c>
      <c r="H2580" t="s">
        <v>8278</v>
      </c>
      <c r="I2580">
        <v>2</v>
      </c>
      <c r="J2580" t="s">
        <v>13806</v>
      </c>
      <c r="K2580" t="s">
        <v>13851</v>
      </c>
      <c r="L2580">
        <v>270107</v>
      </c>
      <c r="M2580" t="s">
        <v>13588</v>
      </c>
      <c r="N2580">
        <v>270107007</v>
      </c>
      <c r="O2580" t="s">
        <v>13618</v>
      </c>
      <c r="P2580">
        <v>0</v>
      </c>
      <c r="Q2580">
        <v>42977.209283843258</v>
      </c>
      <c r="R2580">
        <v>0</v>
      </c>
    </row>
    <row r="2581" spans="1:18" x14ac:dyDescent="0.25">
      <c r="A2581">
        <v>10</v>
      </c>
      <c r="B2581">
        <v>10403</v>
      </c>
      <c r="C2581" t="s">
        <v>777</v>
      </c>
      <c r="D2581" t="s">
        <v>1757</v>
      </c>
      <c r="E2581">
        <v>4</v>
      </c>
      <c r="F2581" t="s">
        <v>13858</v>
      </c>
      <c r="G2581">
        <v>2</v>
      </c>
      <c r="H2581" t="s">
        <v>13768</v>
      </c>
      <c r="I2581">
        <v>2</v>
      </c>
      <c r="J2581" t="s">
        <v>13806</v>
      </c>
      <c r="K2581" t="s">
        <v>13853</v>
      </c>
      <c r="L2581">
        <v>270107</v>
      </c>
      <c r="M2581" t="s">
        <v>13588</v>
      </c>
      <c r="N2581">
        <v>270107007</v>
      </c>
      <c r="O2581" t="s">
        <v>13618</v>
      </c>
      <c r="P2581">
        <v>0</v>
      </c>
      <c r="Q2581">
        <v>42977.209283843258</v>
      </c>
      <c r="R2581">
        <v>0</v>
      </c>
    </row>
    <row r="2582" spans="1:18" x14ac:dyDescent="0.25">
      <c r="A2582">
        <v>11</v>
      </c>
      <c r="B2582">
        <v>11101</v>
      </c>
      <c r="C2582" t="s">
        <v>10708</v>
      </c>
      <c r="D2582" t="s">
        <v>1763</v>
      </c>
      <c r="E2582">
        <v>4</v>
      </c>
      <c r="F2582" t="s">
        <v>13858</v>
      </c>
      <c r="G2582">
        <v>1</v>
      </c>
      <c r="H2582" t="s">
        <v>8278</v>
      </c>
      <c r="I2582">
        <v>2</v>
      </c>
      <c r="J2582" t="s">
        <v>13806</v>
      </c>
      <c r="K2582" t="s">
        <v>13851</v>
      </c>
      <c r="L2582">
        <v>270107</v>
      </c>
      <c r="M2582" t="s">
        <v>13588</v>
      </c>
      <c r="N2582">
        <v>270107007</v>
      </c>
      <c r="O2582" t="s">
        <v>13618</v>
      </c>
      <c r="P2582">
        <v>47939.292676134784</v>
      </c>
      <c r="Q2582">
        <v>47493.837979261465</v>
      </c>
      <c r="R2582">
        <v>49275.507749987992</v>
      </c>
    </row>
    <row r="2583" spans="1:18" x14ac:dyDescent="0.25">
      <c r="A2583">
        <v>11</v>
      </c>
      <c r="B2583">
        <v>11101</v>
      </c>
      <c r="C2583" t="s">
        <v>10708</v>
      </c>
      <c r="D2583" t="s">
        <v>1763</v>
      </c>
      <c r="E2583">
        <v>4</v>
      </c>
      <c r="F2583" t="s">
        <v>13858</v>
      </c>
      <c r="G2583">
        <v>1</v>
      </c>
      <c r="H2583" t="s">
        <v>8278</v>
      </c>
      <c r="I2583">
        <v>2</v>
      </c>
      <c r="J2583" t="s">
        <v>13806</v>
      </c>
      <c r="K2583" t="s">
        <v>13852</v>
      </c>
      <c r="L2583">
        <v>270107</v>
      </c>
      <c r="M2583" t="s">
        <v>13588</v>
      </c>
      <c r="N2583">
        <v>270107007</v>
      </c>
      <c r="O2583" t="s">
        <v>13618</v>
      </c>
      <c r="P2583">
        <v>3567.9476468950152</v>
      </c>
      <c r="Q2583">
        <v>7184.430412915317</v>
      </c>
      <c r="R2583">
        <v>9718.0337709743544</v>
      </c>
    </row>
    <row r="2584" spans="1:18" x14ac:dyDescent="0.25">
      <c r="A2584">
        <v>11</v>
      </c>
      <c r="B2584">
        <v>11101</v>
      </c>
      <c r="C2584" t="s">
        <v>10708</v>
      </c>
      <c r="D2584" t="s">
        <v>1763</v>
      </c>
      <c r="E2584">
        <v>4</v>
      </c>
      <c r="F2584" t="s">
        <v>13858</v>
      </c>
      <c r="G2584">
        <v>2</v>
      </c>
      <c r="H2584" t="s">
        <v>13768</v>
      </c>
      <c r="I2584">
        <v>2</v>
      </c>
      <c r="J2584" t="s">
        <v>13806</v>
      </c>
      <c r="K2584" t="s">
        <v>13853</v>
      </c>
      <c r="L2584">
        <v>270107</v>
      </c>
      <c r="M2584" t="s">
        <v>13588</v>
      </c>
      <c r="N2584">
        <v>270107007</v>
      </c>
      <c r="O2584" t="s">
        <v>13618</v>
      </c>
      <c r="P2584">
        <v>44482.734614313558</v>
      </c>
      <c r="Q2584">
        <v>44181.389769304937</v>
      </c>
      <c r="R2584">
        <v>35287.005687531819</v>
      </c>
    </row>
    <row r="2585" spans="1:18" x14ac:dyDescent="0.25">
      <c r="A2585">
        <v>11</v>
      </c>
      <c r="B2585">
        <v>11101</v>
      </c>
      <c r="C2585" t="s">
        <v>10708</v>
      </c>
      <c r="D2585" t="s">
        <v>1763</v>
      </c>
      <c r="E2585">
        <v>4</v>
      </c>
      <c r="F2585" t="s">
        <v>13858</v>
      </c>
      <c r="G2585">
        <v>2</v>
      </c>
      <c r="H2585" t="s">
        <v>13768</v>
      </c>
      <c r="I2585">
        <v>2</v>
      </c>
      <c r="J2585" t="s">
        <v>13806</v>
      </c>
      <c r="K2585" t="s">
        <v>13857</v>
      </c>
      <c r="L2585">
        <v>270107</v>
      </c>
      <c r="M2585" t="s">
        <v>13588</v>
      </c>
      <c r="N2585">
        <v>270107007</v>
      </c>
      <c r="O2585" t="s">
        <v>13618</v>
      </c>
      <c r="P2585">
        <v>7024.5057087162349</v>
      </c>
      <c r="Q2585">
        <v>10496.878622871816</v>
      </c>
      <c r="R2585">
        <v>23706.535833430542</v>
      </c>
    </row>
    <row r="2586" spans="1:18" x14ac:dyDescent="0.25">
      <c r="A2586">
        <v>11</v>
      </c>
      <c r="B2586">
        <v>11201</v>
      </c>
      <c r="C2586" t="s">
        <v>10708</v>
      </c>
      <c r="D2586" t="s">
        <v>1769</v>
      </c>
      <c r="E2586">
        <v>4</v>
      </c>
      <c r="F2586" t="s">
        <v>13858</v>
      </c>
      <c r="G2586">
        <v>1</v>
      </c>
      <c r="H2586" t="s">
        <v>8278</v>
      </c>
      <c r="I2586">
        <v>2</v>
      </c>
      <c r="J2586" t="s">
        <v>13806</v>
      </c>
      <c r="K2586" t="s">
        <v>13851</v>
      </c>
      <c r="L2586">
        <v>270107</v>
      </c>
      <c r="M2586" t="s">
        <v>13588</v>
      </c>
      <c r="N2586">
        <v>270107007</v>
      </c>
      <c r="O2586" t="s">
        <v>13618</v>
      </c>
      <c r="P2586">
        <v>0</v>
      </c>
      <c r="Q2586">
        <v>69283.483464898309</v>
      </c>
      <c r="R2586">
        <v>61696.228975500002</v>
      </c>
    </row>
    <row r="2587" spans="1:18" x14ac:dyDescent="0.25">
      <c r="A2587">
        <v>11</v>
      </c>
      <c r="B2587">
        <v>11201</v>
      </c>
      <c r="C2587" t="s">
        <v>10708</v>
      </c>
      <c r="D2587" t="s">
        <v>1769</v>
      </c>
      <c r="E2587">
        <v>4</v>
      </c>
      <c r="F2587" t="s">
        <v>13858</v>
      </c>
      <c r="G2587">
        <v>1</v>
      </c>
      <c r="H2587" t="s">
        <v>8278</v>
      </c>
      <c r="I2587">
        <v>2</v>
      </c>
      <c r="J2587" t="s">
        <v>13806</v>
      </c>
      <c r="K2587" t="s">
        <v>13852</v>
      </c>
      <c r="L2587">
        <v>270107</v>
      </c>
      <c r="M2587" t="s">
        <v>13588</v>
      </c>
      <c r="N2587">
        <v>270107007</v>
      </c>
      <c r="O2587" t="s">
        <v>13618</v>
      </c>
      <c r="P2587">
        <v>0</v>
      </c>
      <c r="Q2587">
        <v>12198.662297737619</v>
      </c>
      <c r="R2587">
        <v>20700.053332530453</v>
      </c>
    </row>
    <row r="2588" spans="1:18" x14ac:dyDescent="0.25">
      <c r="A2588">
        <v>11</v>
      </c>
      <c r="B2588">
        <v>11201</v>
      </c>
      <c r="C2588" t="s">
        <v>10708</v>
      </c>
      <c r="D2588" t="s">
        <v>1769</v>
      </c>
      <c r="E2588">
        <v>4</v>
      </c>
      <c r="F2588" t="s">
        <v>13858</v>
      </c>
      <c r="G2588">
        <v>2</v>
      </c>
      <c r="H2588" t="s">
        <v>13768</v>
      </c>
      <c r="I2588">
        <v>2</v>
      </c>
      <c r="J2588" t="s">
        <v>13806</v>
      </c>
      <c r="K2588" t="s">
        <v>13853</v>
      </c>
      <c r="L2588">
        <v>270107</v>
      </c>
      <c r="M2588" t="s">
        <v>13588</v>
      </c>
      <c r="N2588">
        <v>270107007</v>
      </c>
      <c r="O2588" t="s">
        <v>13618</v>
      </c>
      <c r="P2588">
        <v>0</v>
      </c>
      <c r="Q2588">
        <v>55185.085792727878</v>
      </c>
      <c r="R2588">
        <v>48110.222933907236</v>
      </c>
    </row>
    <row r="2589" spans="1:18" x14ac:dyDescent="0.25">
      <c r="A2589">
        <v>11</v>
      </c>
      <c r="B2589">
        <v>11201</v>
      </c>
      <c r="C2589" t="s">
        <v>10708</v>
      </c>
      <c r="D2589" t="s">
        <v>1769</v>
      </c>
      <c r="E2589">
        <v>4</v>
      </c>
      <c r="F2589" t="s">
        <v>13858</v>
      </c>
      <c r="G2589">
        <v>2</v>
      </c>
      <c r="H2589" t="s">
        <v>13768</v>
      </c>
      <c r="I2589">
        <v>2</v>
      </c>
      <c r="J2589" t="s">
        <v>13806</v>
      </c>
      <c r="K2589" t="s">
        <v>13857</v>
      </c>
      <c r="L2589">
        <v>270107</v>
      </c>
      <c r="M2589" t="s">
        <v>13588</v>
      </c>
      <c r="N2589">
        <v>270107007</v>
      </c>
      <c r="O2589" t="s">
        <v>13618</v>
      </c>
      <c r="P2589">
        <v>0</v>
      </c>
      <c r="Q2589">
        <v>26297.059969908074</v>
      </c>
      <c r="R2589">
        <v>34286.059374123164</v>
      </c>
    </row>
    <row r="2590" spans="1:18" x14ac:dyDescent="0.25">
      <c r="A2590">
        <v>11</v>
      </c>
      <c r="B2590">
        <v>11202</v>
      </c>
      <c r="C2590" t="s">
        <v>10708</v>
      </c>
      <c r="D2590" t="s">
        <v>1772</v>
      </c>
      <c r="E2590">
        <v>4</v>
      </c>
      <c r="F2590" t="s">
        <v>13858</v>
      </c>
      <c r="G2590">
        <v>1</v>
      </c>
      <c r="H2590" t="s">
        <v>8278</v>
      </c>
      <c r="I2590">
        <v>2</v>
      </c>
      <c r="J2590" t="s">
        <v>13806</v>
      </c>
      <c r="K2590" t="s">
        <v>13851</v>
      </c>
      <c r="L2590">
        <v>270107</v>
      </c>
      <c r="M2590" t="s">
        <v>13588</v>
      </c>
      <c r="N2590">
        <v>270107007</v>
      </c>
      <c r="O2590" t="s">
        <v>13618</v>
      </c>
      <c r="P2590">
        <v>0</v>
      </c>
      <c r="Q2590">
        <v>59009.975648060747</v>
      </c>
      <c r="R2590">
        <v>0</v>
      </c>
    </row>
    <row r="2591" spans="1:18" x14ac:dyDescent="0.25">
      <c r="A2591">
        <v>11</v>
      </c>
      <c r="B2591">
        <v>11202</v>
      </c>
      <c r="C2591" t="s">
        <v>10708</v>
      </c>
      <c r="D2591" t="s">
        <v>1772</v>
      </c>
      <c r="E2591">
        <v>4</v>
      </c>
      <c r="F2591" t="s">
        <v>13858</v>
      </c>
      <c r="G2591">
        <v>1</v>
      </c>
      <c r="H2591" t="s">
        <v>8278</v>
      </c>
      <c r="I2591">
        <v>2</v>
      </c>
      <c r="J2591" t="s">
        <v>13806</v>
      </c>
      <c r="K2591" t="s">
        <v>13852</v>
      </c>
      <c r="L2591">
        <v>270107</v>
      </c>
      <c r="M2591" t="s">
        <v>13588</v>
      </c>
      <c r="N2591">
        <v>270107007</v>
      </c>
      <c r="O2591" t="s">
        <v>13618</v>
      </c>
      <c r="P2591">
        <v>0</v>
      </c>
      <c r="Q2591">
        <v>16751.566228054748</v>
      </c>
      <c r="R2591">
        <v>0</v>
      </c>
    </row>
    <row r="2592" spans="1:18" x14ac:dyDescent="0.25">
      <c r="A2592">
        <v>11</v>
      </c>
      <c r="B2592">
        <v>11202</v>
      </c>
      <c r="C2592" t="s">
        <v>10708</v>
      </c>
      <c r="D2592" t="s">
        <v>1772</v>
      </c>
      <c r="E2592">
        <v>4</v>
      </c>
      <c r="F2592" t="s">
        <v>13858</v>
      </c>
      <c r="G2592">
        <v>2</v>
      </c>
      <c r="H2592" t="s">
        <v>13768</v>
      </c>
      <c r="I2592">
        <v>2</v>
      </c>
      <c r="J2592" t="s">
        <v>13806</v>
      </c>
      <c r="K2592" t="s">
        <v>13853</v>
      </c>
      <c r="L2592">
        <v>270107</v>
      </c>
      <c r="M2592" t="s">
        <v>13588</v>
      </c>
      <c r="N2592">
        <v>270107007</v>
      </c>
      <c r="O2592" t="s">
        <v>13618</v>
      </c>
      <c r="P2592">
        <v>0</v>
      </c>
      <c r="Q2592">
        <v>52380.647595333488</v>
      </c>
      <c r="R2592">
        <v>0</v>
      </c>
    </row>
    <row r="2593" spans="1:18" x14ac:dyDescent="0.25">
      <c r="A2593">
        <v>11</v>
      </c>
      <c r="B2593">
        <v>11202</v>
      </c>
      <c r="C2593" t="s">
        <v>10708</v>
      </c>
      <c r="D2593" t="s">
        <v>1772</v>
      </c>
      <c r="E2593">
        <v>4</v>
      </c>
      <c r="F2593" t="s">
        <v>13858</v>
      </c>
      <c r="G2593">
        <v>2</v>
      </c>
      <c r="H2593" t="s">
        <v>13768</v>
      </c>
      <c r="I2593">
        <v>2</v>
      </c>
      <c r="J2593" t="s">
        <v>13806</v>
      </c>
      <c r="K2593" t="s">
        <v>13857</v>
      </c>
      <c r="L2593">
        <v>270107</v>
      </c>
      <c r="M2593" t="s">
        <v>13588</v>
      </c>
      <c r="N2593">
        <v>270107007</v>
      </c>
      <c r="O2593" t="s">
        <v>13618</v>
      </c>
      <c r="P2593">
        <v>0</v>
      </c>
      <c r="Q2593">
        <v>23380.894280781991</v>
      </c>
      <c r="R2593">
        <v>0</v>
      </c>
    </row>
    <row r="2594" spans="1:18" x14ac:dyDescent="0.25">
      <c r="A2594">
        <v>11</v>
      </c>
      <c r="B2594">
        <v>11203</v>
      </c>
      <c r="C2594" t="s">
        <v>10708</v>
      </c>
      <c r="D2594" t="s">
        <v>1775</v>
      </c>
      <c r="E2594">
        <v>4</v>
      </c>
      <c r="F2594" t="s">
        <v>13858</v>
      </c>
      <c r="G2594">
        <v>1</v>
      </c>
      <c r="H2594" t="s">
        <v>8278</v>
      </c>
      <c r="I2594">
        <v>2</v>
      </c>
      <c r="J2594" t="s">
        <v>13806</v>
      </c>
      <c r="K2594" t="s">
        <v>13851</v>
      </c>
      <c r="L2594">
        <v>270107</v>
      </c>
      <c r="M2594" t="s">
        <v>13588</v>
      </c>
      <c r="N2594">
        <v>270107007</v>
      </c>
      <c r="O2594" t="s">
        <v>13618</v>
      </c>
      <c r="P2594">
        <v>0</v>
      </c>
      <c r="Q2594">
        <v>89994.649669060658</v>
      </c>
      <c r="R2594">
        <v>0</v>
      </c>
    </row>
    <row r="2595" spans="1:18" x14ac:dyDescent="0.25">
      <c r="A2595">
        <v>11</v>
      </c>
      <c r="B2595">
        <v>11203</v>
      </c>
      <c r="C2595" t="s">
        <v>10708</v>
      </c>
      <c r="D2595" t="s">
        <v>1775</v>
      </c>
      <c r="E2595">
        <v>4</v>
      </c>
      <c r="F2595" t="s">
        <v>13858</v>
      </c>
      <c r="G2595">
        <v>1</v>
      </c>
      <c r="H2595" t="s">
        <v>8278</v>
      </c>
      <c r="I2595">
        <v>2</v>
      </c>
      <c r="J2595" t="s">
        <v>13806</v>
      </c>
      <c r="K2595" t="s">
        <v>13852</v>
      </c>
      <c r="L2595">
        <v>270107</v>
      </c>
      <c r="M2595" t="s">
        <v>13588</v>
      </c>
      <c r="N2595">
        <v>270107007</v>
      </c>
      <c r="O2595" t="s">
        <v>13618</v>
      </c>
      <c r="P2595">
        <v>0</v>
      </c>
      <c r="Q2595">
        <v>10473.383568303354</v>
      </c>
      <c r="R2595">
        <v>0</v>
      </c>
    </row>
    <row r="2596" spans="1:18" x14ac:dyDescent="0.25">
      <c r="A2596">
        <v>11</v>
      </c>
      <c r="B2596">
        <v>11203</v>
      </c>
      <c r="C2596" t="s">
        <v>10708</v>
      </c>
      <c r="D2596" t="s">
        <v>1775</v>
      </c>
      <c r="E2596">
        <v>4</v>
      </c>
      <c r="F2596" t="s">
        <v>13858</v>
      </c>
      <c r="G2596">
        <v>2</v>
      </c>
      <c r="H2596" t="s">
        <v>13768</v>
      </c>
      <c r="I2596">
        <v>2</v>
      </c>
      <c r="J2596" t="s">
        <v>13806</v>
      </c>
      <c r="K2596" t="s">
        <v>13853</v>
      </c>
      <c r="L2596">
        <v>270107</v>
      </c>
      <c r="M2596" t="s">
        <v>13588</v>
      </c>
      <c r="N2596">
        <v>270107007</v>
      </c>
      <c r="O2596" t="s">
        <v>13618</v>
      </c>
      <c r="P2596">
        <v>0</v>
      </c>
      <c r="Q2596">
        <v>79521.266100757304</v>
      </c>
      <c r="R2596">
        <v>0</v>
      </c>
    </row>
    <row r="2597" spans="1:18" x14ac:dyDescent="0.25">
      <c r="A2597">
        <v>11</v>
      </c>
      <c r="B2597">
        <v>11203</v>
      </c>
      <c r="C2597" t="s">
        <v>10708</v>
      </c>
      <c r="D2597" t="s">
        <v>1775</v>
      </c>
      <c r="E2597">
        <v>4</v>
      </c>
      <c r="F2597" t="s">
        <v>13858</v>
      </c>
      <c r="G2597">
        <v>2</v>
      </c>
      <c r="H2597" t="s">
        <v>13768</v>
      </c>
      <c r="I2597">
        <v>2</v>
      </c>
      <c r="J2597" t="s">
        <v>13806</v>
      </c>
      <c r="K2597" t="s">
        <v>13857</v>
      </c>
      <c r="L2597">
        <v>270107</v>
      </c>
      <c r="M2597" t="s">
        <v>13588</v>
      </c>
      <c r="N2597">
        <v>270107007</v>
      </c>
      <c r="O2597" t="s">
        <v>13618</v>
      </c>
      <c r="P2597">
        <v>0</v>
      </c>
      <c r="Q2597">
        <v>20946.767136606708</v>
      </c>
      <c r="R2597">
        <v>0</v>
      </c>
    </row>
    <row r="2598" spans="1:18" x14ac:dyDescent="0.25">
      <c r="A2598">
        <v>11</v>
      </c>
      <c r="B2598">
        <v>11301</v>
      </c>
      <c r="C2598" t="s">
        <v>10708</v>
      </c>
      <c r="D2598" t="s">
        <v>1778</v>
      </c>
      <c r="E2598">
        <v>4</v>
      </c>
      <c r="F2598" t="s">
        <v>13858</v>
      </c>
      <c r="G2598">
        <v>1</v>
      </c>
      <c r="H2598" t="s">
        <v>8278</v>
      </c>
      <c r="I2598">
        <v>2</v>
      </c>
      <c r="J2598" t="s">
        <v>13806</v>
      </c>
      <c r="K2598" t="s">
        <v>13851</v>
      </c>
      <c r="L2598">
        <v>270107</v>
      </c>
      <c r="M2598" t="s">
        <v>13588</v>
      </c>
      <c r="N2598">
        <v>270107007</v>
      </c>
      <c r="O2598" t="s">
        <v>13618</v>
      </c>
      <c r="P2598">
        <v>0</v>
      </c>
      <c r="Q2598">
        <v>30124.322439932548</v>
      </c>
      <c r="R2598">
        <v>0</v>
      </c>
    </row>
    <row r="2599" spans="1:18" x14ac:dyDescent="0.25">
      <c r="A2599">
        <v>11</v>
      </c>
      <c r="B2599">
        <v>11301</v>
      </c>
      <c r="C2599" t="s">
        <v>10708</v>
      </c>
      <c r="D2599" t="s">
        <v>1778</v>
      </c>
      <c r="E2599">
        <v>4</v>
      </c>
      <c r="F2599" t="s">
        <v>13858</v>
      </c>
      <c r="G2599">
        <v>1</v>
      </c>
      <c r="H2599" t="s">
        <v>8278</v>
      </c>
      <c r="I2599">
        <v>2</v>
      </c>
      <c r="J2599" t="s">
        <v>13806</v>
      </c>
      <c r="K2599" t="s">
        <v>13852</v>
      </c>
      <c r="L2599">
        <v>270107</v>
      </c>
      <c r="M2599" t="s">
        <v>13588</v>
      </c>
      <c r="N2599">
        <v>270107007</v>
      </c>
      <c r="O2599" t="s">
        <v>13618</v>
      </c>
      <c r="P2599">
        <v>0</v>
      </c>
      <c r="Q2599">
        <v>18688.978023921682</v>
      </c>
      <c r="R2599">
        <v>0</v>
      </c>
    </row>
    <row r="2600" spans="1:18" x14ac:dyDescent="0.25">
      <c r="A2600">
        <v>11</v>
      </c>
      <c r="B2600">
        <v>11301</v>
      </c>
      <c r="C2600" t="s">
        <v>10708</v>
      </c>
      <c r="D2600" t="s">
        <v>1778</v>
      </c>
      <c r="E2600">
        <v>4</v>
      </c>
      <c r="F2600" t="s">
        <v>13858</v>
      </c>
      <c r="G2600">
        <v>2</v>
      </c>
      <c r="H2600" t="s">
        <v>13768</v>
      </c>
      <c r="I2600">
        <v>2</v>
      </c>
      <c r="J2600" t="s">
        <v>13806</v>
      </c>
      <c r="K2600" t="s">
        <v>13853</v>
      </c>
      <c r="L2600">
        <v>270107</v>
      </c>
      <c r="M2600" t="s">
        <v>13588</v>
      </c>
      <c r="N2600">
        <v>270107007</v>
      </c>
      <c r="O2600" t="s">
        <v>13618</v>
      </c>
      <c r="P2600">
        <v>0</v>
      </c>
      <c r="Q2600">
        <v>30124.322439932548</v>
      </c>
      <c r="R2600">
        <v>0</v>
      </c>
    </row>
    <row r="2601" spans="1:18" x14ac:dyDescent="0.25">
      <c r="A2601">
        <v>11</v>
      </c>
      <c r="B2601">
        <v>11301</v>
      </c>
      <c r="C2601" t="s">
        <v>10708</v>
      </c>
      <c r="D2601" t="s">
        <v>1778</v>
      </c>
      <c r="E2601">
        <v>4</v>
      </c>
      <c r="F2601" t="s">
        <v>13858</v>
      </c>
      <c r="G2601">
        <v>2</v>
      </c>
      <c r="H2601" t="s">
        <v>13768</v>
      </c>
      <c r="I2601">
        <v>2</v>
      </c>
      <c r="J2601" t="s">
        <v>13806</v>
      </c>
      <c r="K2601" t="s">
        <v>13857</v>
      </c>
      <c r="L2601">
        <v>270107</v>
      </c>
      <c r="M2601" t="s">
        <v>13588</v>
      </c>
      <c r="N2601">
        <v>270107007</v>
      </c>
      <c r="O2601" t="s">
        <v>13618</v>
      </c>
      <c r="P2601">
        <v>0</v>
      </c>
      <c r="Q2601">
        <v>18688.978023921682</v>
      </c>
      <c r="R2601">
        <v>0</v>
      </c>
    </row>
    <row r="2602" spans="1:18" x14ac:dyDescent="0.25">
      <c r="A2602">
        <v>11</v>
      </c>
      <c r="B2602">
        <v>11401</v>
      </c>
      <c r="C2602" t="s">
        <v>10708</v>
      </c>
      <c r="D2602" t="s">
        <v>1787</v>
      </c>
      <c r="E2602">
        <v>4</v>
      </c>
      <c r="F2602" t="s">
        <v>13858</v>
      </c>
      <c r="G2602">
        <v>1</v>
      </c>
      <c r="H2602" t="s">
        <v>8278</v>
      </c>
      <c r="I2602">
        <v>2</v>
      </c>
      <c r="J2602" t="s">
        <v>13806</v>
      </c>
      <c r="K2602" t="s">
        <v>13851</v>
      </c>
      <c r="L2602">
        <v>270107</v>
      </c>
      <c r="M2602" t="s">
        <v>13588</v>
      </c>
      <c r="N2602">
        <v>270107007</v>
      </c>
      <c r="O2602" t="s">
        <v>13618</v>
      </c>
      <c r="P2602">
        <v>0</v>
      </c>
      <c r="Q2602">
        <v>40666.543679871371</v>
      </c>
      <c r="R2602">
        <v>0</v>
      </c>
    </row>
    <row r="2603" spans="1:18" x14ac:dyDescent="0.25">
      <c r="A2603">
        <v>11</v>
      </c>
      <c r="B2603">
        <v>11401</v>
      </c>
      <c r="C2603" t="s">
        <v>10708</v>
      </c>
      <c r="D2603" t="s">
        <v>1787</v>
      </c>
      <c r="E2603">
        <v>4</v>
      </c>
      <c r="F2603" t="s">
        <v>13858</v>
      </c>
      <c r="G2603">
        <v>1</v>
      </c>
      <c r="H2603" t="s">
        <v>8278</v>
      </c>
      <c r="I2603">
        <v>2</v>
      </c>
      <c r="J2603" t="s">
        <v>13806</v>
      </c>
      <c r="K2603" t="s">
        <v>13852</v>
      </c>
      <c r="L2603">
        <v>270107</v>
      </c>
      <c r="M2603" t="s">
        <v>13588</v>
      </c>
      <c r="N2603">
        <v>270107007</v>
      </c>
      <c r="O2603" t="s">
        <v>13618</v>
      </c>
      <c r="P2603">
        <v>0</v>
      </c>
      <c r="Q2603">
        <v>3212.3880939986984</v>
      </c>
      <c r="R2603">
        <v>0</v>
      </c>
    </row>
    <row r="2604" spans="1:18" x14ac:dyDescent="0.25">
      <c r="A2604">
        <v>11</v>
      </c>
      <c r="B2604">
        <v>11401</v>
      </c>
      <c r="C2604" t="s">
        <v>10708</v>
      </c>
      <c r="D2604" t="s">
        <v>1787</v>
      </c>
      <c r="E2604">
        <v>4</v>
      </c>
      <c r="F2604" t="s">
        <v>13858</v>
      </c>
      <c r="G2604">
        <v>2</v>
      </c>
      <c r="H2604" t="s">
        <v>13768</v>
      </c>
      <c r="I2604">
        <v>2</v>
      </c>
      <c r="J2604" t="s">
        <v>13806</v>
      </c>
      <c r="K2604" t="s">
        <v>13853</v>
      </c>
      <c r="L2604">
        <v>270107</v>
      </c>
      <c r="M2604" t="s">
        <v>13588</v>
      </c>
      <c r="N2604">
        <v>270107007</v>
      </c>
      <c r="O2604" t="s">
        <v>13618</v>
      </c>
      <c r="P2604">
        <v>0</v>
      </c>
      <c r="Q2604">
        <v>31410.481429355386</v>
      </c>
      <c r="R2604">
        <v>0</v>
      </c>
    </row>
    <row r="2605" spans="1:18" x14ac:dyDescent="0.25">
      <c r="A2605">
        <v>11</v>
      </c>
      <c r="B2605">
        <v>11401</v>
      </c>
      <c r="C2605" t="s">
        <v>10708</v>
      </c>
      <c r="D2605" t="s">
        <v>1787</v>
      </c>
      <c r="E2605">
        <v>4</v>
      </c>
      <c r="F2605" t="s">
        <v>13858</v>
      </c>
      <c r="G2605">
        <v>2</v>
      </c>
      <c r="H2605" t="s">
        <v>13768</v>
      </c>
      <c r="I2605">
        <v>2</v>
      </c>
      <c r="J2605" t="s">
        <v>13806</v>
      </c>
      <c r="K2605" t="s">
        <v>13857</v>
      </c>
      <c r="L2605">
        <v>270107</v>
      </c>
      <c r="M2605" t="s">
        <v>13588</v>
      </c>
      <c r="N2605">
        <v>270107007</v>
      </c>
      <c r="O2605" t="s">
        <v>13618</v>
      </c>
      <c r="P2605">
        <v>0</v>
      </c>
      <c r="Q2605">
        <v>12468.450344514684</v>
      </c>
      <c r="R2605">
        <v>0</v>
      </c>
    </row>
    <row r="2606" spans="1:18" x14ac:dyDescent="0.25">
      <c r="A2606">
        <v>12</v>
      </c>
      <c r="B2606">
        <v>12101</v>
      </c>
      <c r="C2606" t="s">
        <v>13773</v>
      </c>
      <c r="D2606" t="s">
        <v>1793</v>
      </c>
      <c r="E2606">
        <v>4</v>
      </c>
      <c r="F2606" t="s">
        <v>13858</v>
      </c>
      <c r="G2606">
        <v>1</v>
      </c>
      <c r="H2606" t="s">
        <v>8278</v>
      </c>
      <c r="I2606">
        <v>2</v>
      </c>
      <c r="J2606" t="s">
        <v>13806</v>
      </c>
      <c r="K2606" t="s">
        <v>13851</v>
      </c>
      <c r="L2606">
        <v>270107</v>
      </c>
      <c r="M2606" t="s">
        <v>13588</v>
      </c>
      <c r="N2606">
        <v>270107007</v>
      </c>
      <c r="O2606" t="s">
        <v>13618</v>
      </c>
      <c r="P2606">
        <v>56420.997310415187</v>
      </c>
      <c r="Q2606">
        <v>57983.799939756449</v>
      </c>
      <c r="R2606">
        <v>53261.80169563926</v>
      </c>
    </row>
    <row r="2607" spans="1:18" x14ac:dyDescent="0.25">
      <c r="A2607">
        <v>12</v>
      </c>
      <c r="B2607">
        <v>12101</v>
      </c>
      <c r="C2607" t="s">
        <v>13773</v>
      </c>
      <c r="D2607" t="s">
        <v>1793</v>
      </c>
      <c r="E2607">
        <v>4</v>
      </c>
      <c r="F2607" t="s">
        <v>13858</v>
      </c>
      <c r="G2607">
        <v>1</v>
      </c>
      <c r="H2607" t="s">
        <v>8278</v>
      </c>
      <c r="I2607">
        <v>2</v>
      </c>
      <c r="J2607" t="s">
        <v>13806</v>
      </c>
      <c r="K2607" t="s">
        <v>13852</v>
      </c>
      <c r="L2607">
        <v>270107</v>
      </c>
      <c r="M2607" t="s">
        <v>13588</v>
      </c>
      <c r="N2607">
        <v>270107007</v>
      </c>
      <c r="O2607" t="s">
        <v>13618</v>
      </c>
      <c r="P2607">
        <v>4037.4686987974155</v>
      </c>
      <c r="Q2607">
        <v>9551.2712157093392</v>
      </c>
      <c r="R2607">
        <v>7138.1882013422928</v>
      </c>
    </row>
    <row r="2608" spans="1:18" x14ac:dyDescent="0.25">
      <c r="A2608">
        <v>12</v>
      </c>
      <c r="B2608">
        <v>12101</v>
      </c>
      <c r="C2608" t="s">
        <v>13773</v>
      </c>
      <c r="D2608" t="s">
        <v>1793</v>
      </c>
      <c r="E2608">
        <v>4</v>
      </c>
      <c r="F2608" t="s">
        <v>13858</v>
      </c>
      <c r="G2608">
        <v>2</v>
      </c>
      <c r="H2608" t="s">
        <v>13768</v>
      </c>
      <c r="I2608">
        <v>2</v>
      </c>
      <c r="J2608" t="s">
        <v>13806</v>
      </c>
      <c r="K2608" t="s">
        <v>13853</v>
      </c>
      <c r="L2608">
        <v>270107</v>
      </c>
      <c r="M2608" t="s">
        <v>13588</v>
      </c>
      <c r="N2608">
        <v>270107007</v>
      </c>
      <c r="O2608" t="s">
        <v>13618</v>
      </c>
      <c r="P2608">
        <v>48423.346832782023</v>
      </c>
      <c r="Q2608">
        <v>52772.187011652844</v>
      </c>
      <c r="R2608">
        <v>41782.205325241302</v>
      </c>
    </row>
    <row r="2609" spans="1:18" x14ac:dyDescent="0.25">
      <c r="A2609">
        <v>12</v>
      </c>
      <c r="B2609">
        <v>12101</v>
      </c>
      <c r="C2609" t="s">
        <v>13773</v>
      </c>
      <c r="D2609" t="s">
        <v>1793</v>
      </c>
      <c r="E2609">
        <v>4</v>
      </c>
      <c r="F2609" t="s">
        <v>13858</v>
      </c>
      <c r="G2609">
        <v>2</v>
      </c>
      <c r="H2609" t="s">
        <v>13768</v>
      </c>
      <c r="I2609">
        <v>2</v>
      </c>
      <c r="J2609" t="s">
        <v>13806</v>
      </c>
      <c r="K2609" t="s">
        <v>13857</v>
      </c>
      <c r="L2609">
        <v>270107</v>
      </c>
      <c r="M2609" t="s">
        <v>13588</v>
      </c>
      <c r="N2609">
        <v>270107007</v>
      </c>
      <c r="O2609" t="s">
        <v>13618</v>
      </c>
      <c r="P2609">
        <v>12141.77512597768</v>
      </c>
      <c r="Q2609">
        <v>14762.884143812997</v>
      </c>
      <c r="R2609">
        <v>18617.78457174038</v>
      </c>
    </row>
    <row r="2610" spans="1:18" x14ac:dyDescent="0.25">
      <c r="A2610">
        <v>12</v>
      </c>
      <c r="B2610">
        <v>12301</v>
      </c>
      <c r="C2610" t="s">
        <v>13773</v>
      </c>
      <c r="D2610" t="s">
        <v>1810</v>
      </c>
      <c r="E2610">
        <v>4</v>
      </c>
      <c r="F2610" t="s">
        <v>13858</v>
      </c>
      <c r="G2610">
        <v>1</v>
      </c>
      <c r="H2610" t="s">
        <v>8278</v>
      </c>
      <c r="I2610">
        <v>2</v>
      </c>
      <c r="J2610" t="s">
        <v>13806</v>
      </c>
      <c r="K2610" t="s">
        <v>13851</v>
      </c>
      <c r="L2610">
        <v>270107</v>
      </c>
      <c r="M2610" t="s">
        <v>13588</v>
      </c>
      <c r="N2610">
        <v>270107007</v>
      </c>
      <c r="O2610" t="s">
        <v>13618</v>
      </c>
      <c r="P2610">
        <v>0</v>
      </c>
      <c r="Q2610">
        <v>54723.715035832465</v>
      </c>
      <c r="R2610">
        <v>0</v>
      </c>
    </row>
    <row r="2611" spans="1:18" x14ac:dyDescent="0.25">
      <c r="A2611">
        <v>12</v>
      </c>
      <c r="B2611">
        <v>12301</v>
      </c>
      <c r="C2611" t="s">
        <v>13773</v>
      </c>
      <c r="D2611" t="s">
        <v>1810</v>
      </c>
      <c r="E2611">
        <v>4</v>
      </c>
      <c r="F2611" t="s">
        <v>13858</v>
      </c>
      <c r="G2611">
        <v>1</v>
      </c>
      <c r="H2611" t="s">
        <v>8278</v>
      </c>
      <c r="I2611">
        <v>2</v>
      </c>
      <c r="J2611" t="s">
        <v>13806</v>
      </c>
      <c r="K2611" t="s">
        <v>13852</v>
      </c>
      <c r="L2611">
        <v>270107</v>
      </c>
      <c r="M2611" t="s">
        <v>13588</v>
      </c>
      <c r="N2611">
        <v>270107007</v>
      </c>
      <c r="O2611" t="s">
        <v>13618</v>
      </c>
      <c r="P2611">
        <v>0</v>
      </c>
      <c r="Q2611">
        <v>3845.4945431689507</v>
      </c>
      <c r="R2611">
        <v>0</v>
      </c>
    </row>
    <row r="2612" spans="1:18" x14ac:dyDescent="0.25">
      <c r="A2612">
        <v>12</v>
      </c>
      <c r="B2612">
        <v>12301</v>
      </c>
      <c r="C2612" t="s">
        <v>13773</v>
      </c>
      <c r="D2612" t="s">
        <v>1810</v>
      </c>
      <c r="E2612">
        <v>4</v>
      </c>
      <c r="F2612" t="s">
        <v>13858</v>
      </c>
      <c r="G2612">
        <v>2</v>
      </c>
      <c r="H2612" t="s">
        <v>13768</v>
      </c>
      <c r="I2612">
        <v>2</v>
      </c>
      <c r="J2612" t="s">
        <v>13806</v>
      </c>
      <c r="K2612" t="s">
        <v>13853</v>
      </c>
      <c r="L2612">
        <v>270107</v>
      </c>
      <c r="M2612" t="s">
        <v>13588</v>
      </c>
      <c r="N2612">
        <v>270107007</v>
      </c>
      <c r="O2612" t="s">
        <v>13618</v>
      </c>
      <c r="P2612">
        <v>0</v>
      </c>
      <c r="Q2612">
        <v>50878.220492663517</v>
      </c>
      <c r="R2612">
        <v>0</v>
      </c>
    </row>
    <row r="2613" spans="1:18" x14ac:dyDescent="0.25">
      <c r="A2613">
        <v>12</v>
      </c>
      <c r="B2613">
        <v>12301</v>
      </c>
      <c r="C2613" t="s">
        <v>13773</v>
      </c>
      <c r="D2613" t="s">
        <v>1810</v>
      </c>
      <c r="E2613">
        <v>4</v>
      </c>
      <c r="F2613" t="s">
        <v>13858</v>
      </c>
      <c r="G2613">
        <v>2</v>
      </c>
      <c r="H2613" t="s">
        <v>13768</v>
      </c>
      <c r="I2613">
        <v>2</v>
      </c>
      <c r="J2613" t="s">
        <v>13806</v>
      </c>
      <c r="K2613" t="s">
        <v>13857</v>
      </c>
      <c r="L2613">
        <v>270107</v>
      </c>
      <c r="M2613" t="s">
        <v>13588</v>
      </c>
      <c r="N2613">
        <v>270107007</v>
      </c>
      <c r="O2613" t="s">
        <v>13618</v>
      </c>
      <c r="P2613">
        <v>0</v>
      </c>
      <c r="Q2613">
        <v>7690.9890863379014</v>
      </c>
      <c r="R2613">
        <v>0</v>
      </c>
    </row>
    <row r="2614" spans="1:18" x14ac:dyDescent="0.25">
      <c r="A2614">
        <v>12</v>
      </c>
      <c r="B2614">
        <v>12401</v>
      </c>
      <c r="C2614" t="s">
        <v>13773</v>
      </c>
      <c r="D2614" t="s">
        <v>1819</v>
      </c>
      <c r="E2614">
        <v>4</v>
      </c>
      <c r="F2614" t="s">
        <v>13858</v>
      </c>
      <c r="G2614">
        <v>1</v>
      </c>
      <c r="H2614" t="s">
        <v>8278</v>
      </c>
      <c r="I2614">
        <v>2</v>
      </c>
      <c r="J2614" t="s">
        <v>13806</v>
      </c>
      <c r="K2614" t="s">
        <v>13851</v>
      </c>
      <c r="L2614">
        <v>270107</v>
      </c>
      <c r="M2614" t="s">
        <v>13588</v>
      </c>
      <c r="N2614">
        <v>270107007</v>
      </c>
      <c r="O2614" t="s">
        <v>13618</v>
      </c>
      <c r="P2614">
        <v>0</v>
      </c>
      <c r="Q2614">
        <v>43222.750283842077</v>
      </c>
      <c r="R2614">
        <v>67362.295993001127</v>
      </c>
    </row>
    <row r="2615" spans="1:18" x14ac:dyDescent="0.25">
      <c r="A2615">
        <v>12</v>
      </c>
      <c r="B2615">
        <v>12401</v>
      </c>
      <c r="C2615" t="s">
        <v>13773</v>
      </c>
      <c r="D2615" t="s">
        <v>1819</v>
      </c>
      <c r="E2615">
        <v>4</v>
      </c>
      <c r="F2615" t="s">
        <v>13858</v>
      </c>
      <c r="G2615">
        <v>1</v>
      </c>
      <c r="H2615" t="s">
        <v>8278</v>
      </c>
      <c r="I2615">
        <v>2</v>
      </c>
      <c r="J2615" t="s">
        <v>13806</v>
      </c>
      <c r="K2615" t="s">
        <v>13852</v>
      </c>
      <c r="L2615">
        <v>270107</v>
      </c>
      <c r="M2615" t="s">
        <v>13588</v>
      </c>
      <c r="N2615">
        <v>270107007</v>
      </c>
      <c r="O2615" t="s">
        <v>13618</v>
      </c>
      <c r="P2615">
        <v>0</v>
      </c>
      <c r="Q2615">
        <v>7139.6838454801045</v>
      </c>
      <c r="R2615">
        <v>23146.812089681727</v>
      </c>
    </row>
    <row r="2616" spans="1:18" x14ac:dyDescent="0.25">
      <c r="A2616">
        <v>12</v>
      </c>
      <c r="B2616">
        <v>12401</v>
      </c>
      <c r="C2616" t="s">
        <v>13773</v>
      </c>
      <c r="D2616" t="s">
        <v>1819</v>
      </c>
      <c r="E2616">
        <v>4</v>
      </c>
      <c r="F2616" t="s">
        <v>13858</v>
      </c>
      <c r="G2616">
        <v>2</v>
      </c>
      <c r="H2616" t="s">
        <v>13768</v>
      </c>
      <c r="I2616">
        <v>2</v>
      </c>
      <c r="J2616" t="s">
        <v>13806</v>
      </c>
      <c r="K2616" t="s">
        <v>13853</v>
      </c>
      <c r="L2616">
        <v>270107</v>
      </c>
      <c r="M2616" t="s">
        <v>13588</v>
      </c>
      <c r="N2616">
        <v>270107007</v>
      </c>
      <c r="O2616" t="s">
        <v>13618</v>
      </c>
      <c r="P2616">
        <v>0</v>
      </c>
      <c r="Q2616">
        <v>34792.409160272022</v>
      </c>
      <c r="R2616">
        <v>41670.700688143559</v>
      </c>
    </row>
    <row r="2617" spans="1:18" x14ac:dyDescent="0.25">
      <c r="A2617">
        <v>12</v>
      </c>
      <c r="B2617">
        <v>12401</v>
      </c>
      <c r="C2617" t="s">
        <v>13773</v>
      </c>
      <c r="D2617" t="s">
        <v>1819</v>
      </c>
      <c r="E2617">
        <v>4</v>
      </c>
      <c r="F2617" t="s">
        <v>13858</v>
      </c>
      <c r="G2617">
        <v>2</v>
      </c>
      <c r="H2617" t="s">
        <v>13768</v>
      </c>
      <c r="I2617">
        <v>2</v>
      </c>
      <c r="J2617" t="s">
        <v>13806</v>
      </c>
      <c r="K2617" t="s">
        <v>13857</v>
      </c>
      <c r="L2617">
        <v>270107</v>
      </c>
      <c r="M2617" t="s">
        <v>13588</v>
      </c>
      <c r="N2617">
        <v>270107007</v>
      </c>
      <c r="O2617" t="s">
        <v>13618</v>
      </c>
      <c r="P2617">
        <v>0</v>
      </c>
      <c r="Q2617">
        <v>15570.024969050162</v>
      </c>
      <c r="R2617">
        <v>48838.407394539274</v>
      </c>
    </row>
    <row r="2618" spans="1:18" x14ac:dyDescent="0.25">
      <c r="A2618">
        <v>13</v>
      </c>
      <c r="B2618">
        <v>13101</v>
      </c>
      <c r="C2618" t="s">
        <v>10678</v>
      </c>
      <c r="D2618" t="s">
        <v>892</v>
      </c>
      <c r="E2618">
        <v>4</v>
      </c>
      <c r="F2618" t="s">
        <v>13858</v>
      </c>
      <c r="G2618">
        <v>1</v>
      </c>
      <c r="H2618" t="s">
        <v>8278</v>
      </c>
      <c r="I2618">
        <v>2</v>
      </c>
      <c r="J2618" t="s">
        <v>13806</v>
      </c>
      <c r="K2618" t="s">
        <v>13851</v>
      </c>
      <c r="L2618">
        <v>270107</v>
      </c>
      <c r="M2618" t="s">
        <v>13588</v>
      </c>
      <c r="N2618">
        <v>270107007</v>
      </c>
      <c r="O2618" t="s">
        <v>13618</v>
      </c>
      <c r="P2618">
        <v>38991.030657061587</v>
      </c>
      <c r="Q2618">
        <v>51435.596327130974</v>
      </c>
      <c r="R2618">
        <v>69306.235350906165</v>
      </c>
    </row>
    <row r="2619" spans="1:18" x14ac:dyDescent="0.25">
      <c r="A2619">
        <v>13</v>
      </c>
      <c r="B2619">
        <v>13101</v>
      </c>
      <c r="C2619" t="s">
        <v>10678</v>
      </c>
      <c r="D2619" t="s">
        <v>892</v>
      </c>
      <c r="E2619">
        <v>4</v>
      </c>
      <c r="F2619" t="s">
        <v>13858</v>
      </c>
      <c r="G2619">
        <v>1</v>
      </c>
      <c r="H2619" t="s">
        <v>8278</v>
      </c>
      <c r="I2619">
        <v>2</v>
      </c>
      <c r="J2619" t="s">
        <v>13806</v>
      </c>
      <c r="K2619" t="s">
        <v>13852</v>
      </c>
      <c r="L2619">
        <v>270107</v>
      </c>
      <c r="M2619" t="s">
        <v>13588</v>
      </c>
      <c r="N2619">
        <v>270107007</v>
      </c>
      <c r="O2619" t="s">
        <v>13618</v>
      </c>
      <c r="P2619">
        <v>0</v>
      </c>
      <c r="Q2619">
        <v>18362.343576045103</v>
      </c>
      <c r="R2619">
        <v>7932.2183328137053</v>
      </c>
    </row>
    <row r="2620" spans="1:18" x14ac:dyDescent="0.25">
      <c r="A2620">
        <v>13</v>
      </c>
      <c r="B2620">
        <v>13101</v>
      </c>
      <c r="C2620" t="s">
        <v>10678</v>
      </c>
      <c r="D2620" t="s">
        <v>892</v>
      </c>
      <c r="E2620">
        <v>4</v>
      </c>
      <c r="F2620" t="s">
        <v>13858</v>
      </c>
      <c r="G2620">
        <v>2</v>
      </c>
      <c r="H2620" t="s">
        <v>13768</v>
      </c>
      <c r="I2620">
        <v>2</v>
      </c>
      <c r="J2620" t="s">
        <v>13806</v>
      </c>
      <c r="K2620" t="s">
        <v>13853</v>
      </c>
      <c r="L2620">
        <v>270107</v>
      </c>
      <c r="M2620" t="s">
        <v>13588</v>
      </c>
      <c r="N2620">
        <v>270107007</v>
      </c>
      <c r="O2620" t="s">
        <v>13618</v>
      </c>
      <c r="P2620">
        <v>30772.584108024457</v>
      </c>
      <c r="Q2620">
        <v>25992.119358380336</v>
      </c>
      <c r="R2620">
        <v>53724.324933980468</v>
      </c>
    </row>
    <row r="2621" spans="1:18" x14ac:dyDescent="0.25">
      <c r="A2621">
        <v>13</v>
      </c>
      <c r="B2621">
        <v>13101</v>
      </c>
      <c r="C2621" t="s">
        <v>10678</v>
      </c>
      <c r="D2621" t="s">
        <v>892</v>
      </c>
      <c r="E2621">
        <v>4</v>
      </c>
      <c r="F2621" t="s">
        <v>13858</v>
      </c>
      <c r="G2621">
        <v>2</v>
      </c>
      <c r="H2621" t="s">
        <v>13768</v>
      </c>
      <c r="I2621">
        <v>2</v>
      </c>
      <c r="J2621" t="s">
        <v>13806</v>
      </c>
      <c r="K2621" t="s">
        <v>13857</v>
      </c>
      <c r="L2621">
        <v>270107</v>
      </c>
      <c r="M2621" t="s">
        <v>13588</v>
      </c>
      <c r="N2621">
        <v>270107007</v>
      </c>
      <c r="O2621" t="s">
        <v>13618</v>
      </c>
      <c r="P2621">
        <v>8218.4465490371313</v>
      </c>
      <c r="Q2621">
        <v>43805.82054479573</v>
      </c>
      <c r="R2621">
        <v>23514.128749739331</v>
      </c>
    </row>
    <row r="2622" spans="1:18" x14ac:dyDescent="0.25">
      <c r="A2622">
        <v>13</v>
      </c>
      <c r="B2622">
        <v>13102</v>
      </c>
      <c r="C2622" t="s">
        <v>10678</v>
      </c>
      <c r="D2622" t="s">
        <v>1827</v>
      </c>
      <c r="E2622">
        <v>4</v>
      </c>
      <c r="F2622" t="s">
        <v>13858</v>
      </c>
      <c r="G2622">
        <v>1</v>
      </c>
      <c r="H2622" t="s">
        <v>8278</v>
      </c>
      <c r="I2622">
        <v>2</v>
      </c>
      <c r="J2622" t="s">
        <v>13806</v>
      </c>
      <c r="K2622" t="s">
        <v>13851</v>
      </c>
      <c r="L2622">
        <v>270107</v>
      </c>
      <c r="M2622" t="s">
        <v>13588</v>
      </c>
      <c r="N2622">
        <v>270107007</v>
      </c>
      <c r="O2622" t="s">
        <v>13618</v>
      </c>
      <c r="P2622">
        <v>42672.537570594432</v>
      </c>
      <c r="Q2622">
        <v>178518.55428212928</v>
      </c>
      <c r="R2622">
        <v>99333.822971147514</v>
      </c>
    </row>
    <row r="2623" spans="1:18" x14ac:dyDescent="0.25">
      <c r="A2623">
        <v>13</v>
      </c>
      <c r="B2623">
        <v>13102</v>
      </c>
      <c r="C2623" t="s">
        <v>10678</v>
      </c>
      <c r="D2623" t="s">
        <v>1827</v>
      </c>
      <c r="E2623">
        <v>4</v>
      </c>
      <c r="F2623" t="s">
        <v>13858</v>
      </c>
      <c r="G2623">
        <v>1</v>
      </c>
      <c r="H2623" t="s">
        <v>8278</v>
      </c>
      <c r="I2623">
        <v>2</v>
      </c>
      <c r="J2623" t="s">
        <v>13806</v>
      </c>
      <c r="K2623" t="s">
        <v>13852</v>
      </c>
      <c r="L2623">
        <v>270107</v>
      </c>
      <c r="M2623" t="s">
        <v>13588</v>
      </c>
      <c r="N2623">
        <v>270107007</v>
      </c>
      <c r="O2623" t="s">
        <v>13618</v>
      </c>
      <c r="P2623">
        <v>17158.035799751124</v>
      </c>
      <c r="Q2623">
        <v>15561.446257138339</v>
      </c>
      <c r="R2623">
        <v>44078.536972523543</v>
      </c>
    </row>
    <row r="2624" spans="1:18" x14ac:dyDescent="0.25">
      <c r="A2624">
        <v>13</v>
      </c>
      <c r="B2624">
        <v>13102</v>
      </c>
      <c r="C2624" t="s">
        <v>10678</v>
      </c>
      <c r="D2624" t="s">
        <v>1827</v>
      </c>
      <c r="E2624">
        <v>4</v>
      </c>
      <c r="F2624" t="s">
        <v>13858</v>
      </c>
      <c r="G2624">
        <v>2</v>
      </c>
      <c r="H2624" t="s">
        <v>13768</v>
      </c>
      <c r="I2624">
        <v>2</v>
      </c>
      <c r="J2624" t="s">
        <v>13806</v>
      </c>
      <c r="K2624" t="s">
        <v>13853</v>
      </c>
      <c r="L2624">
        <v>270107</v>
      </c>
      <c r="M2624" t="s">
        <v>13588</v>
      </c>
      <c r="N2624">
        <v>270107007</v>
      </c>
      <c r="O2624" t="s">
        <v>13618</v>
      </c>
      <c r="P2624">
        <v>37833.827893175076</v>
      </c>
      <c r="Q2624">
        <v>98448.008091495823</v>
      </c>
      <c r="R2624">
        <v>71980.143608551632</v>
      </c>
    </row>
    <row r="2625" spans="1:18" x14ac:dyDescent="0.25">
      <c r="A2625">
        <v>13</v>
      </c>
      <c r="B2625">
        <v>13102</v>
      </c>
      <c r="C2625" t="s">
        <v>10678</v>
      </c>
      <c r="D2625" t="s">
        <v>1827</v>
      </c>
      <c r="E2625">
        <v>4</v>
      </c>
      <c r="F2625" t="s">
        <v>13858</v>
      </c>
      <c r="G2625">
        <v>2</v>
      </c>
      <c r="H2625" t="s">
        <v>13768</v>
      </c>
      <c r="I2625">
        <v>2</v>
      </c>
      <c r="J2625" t="s">
        <v>13806</v>
      </c>
      <c r="K2625" t="s">
        <v>13857</v>
      </c>
      <c r="L2625">
        <v>270107</v>
      </c>
      <c r="M2625" t="s">
        <v>13588</v>
      </c>
      <c r="N2625">
        <v>270107007</v>
      </c>
      <c r="O2625" t="s">
        <v>13618</v>
      </c>
      <c r="P2625">
        <v>21996.74547717048</v>
      </c>
      <c r="Q2625">
        <v>95631.992447771743</v>
      </c>
      <c r="R2625">
        <v>71432.216335119447</v>
      </c>
    </row>
    <row r="2626" spans="1:18" x14ac:dyDescent="0.25">
      <c r="A2626">
        <v>13</v>
      </c>
      <c r="B2626">
        <v>13103</v>
      </c>
      <c r="C2626" t="s">
        <v>10678</v>
      </c>
      <c r="D2626" t="s">
        <v>1830</v>
      </c>
      <c r="E2626">
        <v>4</v>
      </c>
      <c r="F2626" t="s">
        <v>13858</v>
      </c>
      <c r="G2626">
        <v>1</v>
      </c>
      <c r="H2626" t="s">
        <v>8278</v>
      </c>
      <c r="I2626">
        <v>2</v>
      </c>
      <c r="J2626" t="s">
        <v>13806</v>
      </c>
      <c r="K2626" t="s">
        <v>13851</v>
      </c>
      <c r="L2626">
        <v>270107</v>
      </c>
      <c r="M2626" t="s">
        <v>13588</v>
      </c>
      <c r="N2626">
        <v>270107007</v>
      </c>
      <c r="O2626" t="s">
        <v>13618</v>
      </c>
      <c r="P2626">
        <v>58285.385500575372</v>
      </c>
      <c r="Q2626">
        <v>46196.719686280761</v>
      </c>
      <c r="R2626">
        <v>112324.90274785124</v>
      </c>
    </row>
    <row r="2627" spans="1:18" x14ac:dyDescent="0.25">
      <c r="A2627">
        <v>13</v>
      </c>
      <c r="B2627">
        <v>13103</v>
      </c>
      <c r="C2627" t="s">
        <v>10678</v>
      </c>
      <c r="D2627" t="s">
        <v>1830</v>
      </c>
      <c r="E2627">
        <v>4</v>
      </c>
      <c r="F2627" t="s">
        <v>13858</v>
      </c>
      <c r="G2627">
        <v>1</v>
      </c>
      <c r="H2627" t="s">
        <v>8278</v>
      </c>
      <c r="I2627">
        <v>2</v>
      </c>
      <c r="J2627" t="s">
        <v>13806</v>
      </c>
      <c r="K2627" t="s">
        <v>13852</v>
      </c>
      <c r="L2627">
        <v>270107</v>
      </c>
      <c r="M2627" t="s">
        <v>13588</v>
      </c>
      <c r="N2627">
        <v>270107007</v>
      </c>
      <c r="O2627" t="s">
        <v>13618</v>
      </c>
      <c r="P2627">
        <v>10884.15803605677</v>
      </c>
      <c r="Q2627">
        <v>43862.521333390992</v>
      </c>
      <c r="R2627">
        <v>50827.11630852204</v>
      </c>
    </row>
    <row r="2628" spans="1:18" x14ac:dyDescent="0.25">
      <c r="A2628">
        <v>13</v>
      </c>
      <c r="B2628">
        <v>13103</v>
      </c>
      <c r="C2628" t="s">
        <v>10678</v>
      </c>
      <c r="D2628" t="s">
        <v>1830</v>
      </c>
      <c r="E2628">
        <v>4</v>
      </c>
      <c r="F2628" t="s">
        <v>13858</v>
      </c>
      <c r="G2628">
        <v>2</v>
      </c>
      <c r="H2628" t="s">
        <v>13768</v>
      </c>
      <c r="I2628">
        <v>2</v>
      </c>
      <c r="J2628" t="s">
        <v>13806</v>
      </c>
      <c r="K2628" t="s">
        <v>13853</v>
      </c>
      <c r="L2628">
        <v>270107</v>
      </c>
      <c r="M2628" t="s">
        <v>13588</v>
      </c>
      <c r="N2628">
        <v>270107007</v>
      </c>
      <c r="O2628" t="s">
        <v>13618</v>
      </c>
      <c r="P2628">
        <v>25430.160556742834</v>
      </c>
      <c r="Q2628">
        <v>26634.023778417682</v>
      </c>
      <c r="R2628">
        <v>53461.004392558338</v>
      </c>
    </row>
    <row r="2629" spans="1:18" x14ac:dyDescent="0.25">
      <c r="A2629">
        <v>13</v>
      </c>
      <c r="B2629">
        <v>13103</v>
      </c>
      <c r="C2629" t="s">
        <v>10678</v>
      </c>
      <c r="D2629" t="s">
        <v>1830</v>
      </c>
      <c r="E2629">
        <v>4</v>
      </c>
      <c r="F2629" t="s">
        <v>13858</v>
      </c>
      <c r="G2629">
        <v>2</v>
      </c>
      <c r="H2629" t="s">
        <v>13768</v>
      </c>
      <c r="I2629">
        <v>2</v>
      </c>
      <c r="J2629" t="s">
        <v>13806</v>
      </c>
      <c r="K2629" t="s">
        <v>13857</v>
      </c>
      <c r="L2629">
        <v>270107</v>
      </c>
      <c r="M2629" t="s">
        <v>13588</v>
      </c>
      <c r="N2629">
        <v>270107007</v>
      </c>
      <c r="O2629" t="s">
        <v>13618</v>
      </c>
      <c r="P2629">
        <v>43739.382979889306</v>
      </c>
      <c r="Q2629">
        <v>63425.217241254075</v>
      </c>
      <c r="R2629">
        <v>109691.01466381497</v>
      </c>
    </row>
    <row r="2630" spans="1:18" x14ac:dyDescent="0.25">
      <c r="A2630">
        <v>13</v>
      </c>
      <c r="B2630">
        <v>13104</v>
      </c>
      <c r="C2630" t="s">
        <v>10678</v>
      </c>
      <c r="D2630" t="s">
        <v>1833</v>
      </c>
      <c r="E2630">
        <v>4</v>
      </c>
      <c r="F2630" t="s">
        <v>13858</v>
      </c>
      <c r="G2630">
        <v>1</v>
      </c>
      <c r="H2630" t="s">
        <v>8278</v>
      </c>
      <c r="I2630">
        <v>2</v>
      </c>
      <c r="J2630" t="s">
        <v>13806</v>
      </c>
      <c r="K2630" t="s">
        <v>13851</v>
      </c>
      <c r="L2630">
        <v>270107</v>
      </c>
      <c r="M2630" t="s">
        <v>13588</v>
      </c>
      <c r="N2630">
        <v>270107007</v>
      </c>
      <c r="O2630" t="s">
        <v>13618</v>
      </c>
      <c r="P2630">
        <v>47730.932934545039</v>
      </c>
      <c r="Q2630">
        <v>76583.048807836007</v>
      </c>
      <c r="R2630">
        <v>42021.570020153544</v>
      </c>
    </row>
    <row r="2631" spans="1:18" x14ac:dyDescent="0.25">
      <c r="A2631">
        <v>13</v>
      </c>
      <c r="B2631">
        <v>13104</v>
      </c>
      <c r="C2631" t="s">
        <v>10678</v>
      </c>
      <c r="D2631" t="s">
        <v>1833</v>
      </c>
      <c r="E2631">
        <v>4</v>
      </c>
      <c r="F2631" t="s">
        <v>13858</v>
      </c>
      <c r="G2631">
        <v>1</v>
      </c>
      <c r="H2631" t="s">
        <v>8278</v>
      </c>
      <c r="I2631">
        <v>2</v>
      </c>
      <c r="J2631" t="s">
        <v>13806</v>
      </c>
      <c r="K2631" t="s">
        <v>13852</v>
      </c>
      <c r="L2631">
        <v>270107</v>
      </c>
      <c r="M2631" t="s">
        <v>13588</v>
      </c>
      <c r="N2631">
        <v>270107007</v>
      </c>
      <c r="O2631" t="s">
        <v>13618</v>
      </c>
      <c r="P2631">
        <v>17643.50626941217</v>
      </c>
      <c r="Q2631">
        <v>28472.000453904107</v>
      </c>
      <c r="R2631">
        <v>9278.7079693046871</v>
      </c>
    </row>
    <row r="2632" spans="1:18" x14ac:dyDescent="0.25">
      <c r="A2632">
        <v>13</v>
      </c>
      <c r="B2632">
        <v>13104</v>
      </c>
      <c r="C2632" t="s">
        <v>10678</v>
      </c>
      <c r="D2632" t="s">
        <v>1833</v>
      </c>
      <c r="E2632">
        <v>4</v>
      </c>
      <c r="F2632" t="s">
        <v>13858</v>
      </c>
      <c r="G2632">
        <v>2</v>
      </c>
      <c r="H2632" t="s">
        <v>13768</v>
      </c>
      <c r="I2632">
        <v>2</v>
      </c>
      <c r="J2632" t="s">
        <v>13806</v>
      </c>
      <c r="K2632" t="s">
        <v>13853</v>
      </c>
      <c r="L2632">
        <v>270107</v>
      </c>
      <c r="M2632" t="s">
        <v>13588</v>
      </c>
      <c r="N2632">
        <v>270107007</v>
      </c>
      <c r="O2632" t="s">
        <v>13618</v>
      </c>
      <c r="P2632">
        <v>34371.045668929022</v>
      </c>
      <c r="Q2632">
        <v>53193.774317190349</v>
      </c>
      <c r="R2632">
        <v>38010.098783943904</v>
      </c>
    </row>
    <row r="2633" spans="1:18" x14ac:dyDescent="0.25">
      <c r="A2633">
        <v>13</v>
      </c>
      <c r="B2633">
        <v>13104</v>
      </c>
      <c r="C2633" t="s">
        <v>10678</v>
      </c>
      <c r="D2633" t="s">
        <v>1833</v>
      </c>
      <c r="E2633">
        <v>4</v>
      </c>
      <c r="F2633" t="s">
        <v>13858</v>
      </c>
      <c r="G2633">
        <v>2</v>
      </c>
      <c r="H2633" t="s">
        <v>13768</v>
      </c>
      <c r="I2633">
        <v>2</v>
      </c>
      <c r="J2633" t="s">
        <v>13806</v>
      </c>
      <c r="K2633" t="s">
        <v>13857</v>
      </c>
      <c r="L2633">
        <v>270107</v>
      </c>
      <c r="M2633" t="s">
        <v>13588</v>
      </c>
      <c r="N2633">
        <v>270107007</v>
      </c>
      <c r="O2633" t="s">
        <v>13618</v>
      </c>
      <c r="P2633">
        <v>31003.393535028183</v>
      </c>
      <c r="Q2633">
        <v>51861.274944549747</v>
      </c>
      <c r="R2633">
        <v>13290.179205514331</v>
      </c>
    </row>
    <row r="2634" spans="1:18" x14ac:dyDescent="0.25">
      <c r="A2634">
        <v>13</v>
      </c>
      <c r="B2634">
        <v>13105</v>
      </c>
      <c r="C2634" t="s">
        <v>10678</v>
      </c>
      <c r="D2634" t="s">
        <v>1836</v>
      </c>
      <c r="E2634">
        <v>4</v>
      </c>
      <c r="F2634" t="s">
        <v>13858</v>
      </c>
      <c r="G2634">
        <v>1</v>
      </c>
      <c r="H2634" t="s">
        <v>8278</v>
      </c>
      <c r="I2634">
        <v>2</v>
      </c>
      <c r="J2634" t="s">
        <v>13806</v>
      </c>
      <c r="K2634" t="s">
        <v>13851</v>
      </c>
      <c r="L2634">
        <v>270107</v>
      </c>
      <c r="M2634" t="s">
        <v>13588</v>
      </c>
      <c r="N2634">
        <v>270107007</v>
      </c>
      <c r="O2634" t="s">
        <v>13618</v>
      </c>
      <c r="P2634">
        <v>67588.375867977273</v>
      </c>
      <c r="Q2634">
        <v>14614.89249999335</v>
      </c>
      <c r="R2634">
        <v>33256.808952507643</v>
      </c>
    </row>
    <row r="2635" spans="1:18" x14ac:dyDescent="0.25">
      <c r="A2635">
        <v>13</v>
      </c>
      <c r="B2635">
        <v>13105</v>
      </c>
      <c r="C2635" t="s">
        <v>10678</v>
      </c>
      <c r="D2635" t="s">
        <v>1836</v>
      </c>
      <c r="E2635">
        <v>4</v>
      </c>
      <c r="F2635" t="s">
        <v>13858</v>
      </c>
      <c r="G2635">
        <v>1</v>
      </c>
      <c r="H2635" t="s">
        <v>8278</v>
      </c>
      <c r="I2635">
        <v>2</v>
      </c>
      <c r="J2635" t="s">
        <v>13806</v>
      </c>
      <c r="K2635" t="s">
        <v>13852</v>
      </c>
      <c r="L2635">
        <v>270107</v>
      </c>
      <c r="M2635" t="s">
        <v>13588</v>
      </c>
      <c r="N2635">
        <v>270107007</v>
      </c>
      <c r="O2635" t="s">
        <v>13618</v>
      </c>
      <c r="P2635">
        <v>0</v>
      </c>
      <c r="Q2635">
        <v>29065.267506480184</v>
      </c>
      <c r="R2635">
        <v>7274.2285550226916</v>
      </c>
    </row>
    <row r="2636" spans="1:18" x14ac:dyDescent="0.25">
      <c r="A2636">
        <v>13</v>
      </c>
      <c r="B2636">
        <v>13105</v>
      </c>
      <c r="C2636" t="s">
        <v>10678</v>
      </c>
      <c r="D2636" t="s">
        <v>1836</v>
      </c>
      <c r="E2636">
        <v>4</v>
      </c>
      <c r="F2636" t="s">
        <v>13858</v>
      </c>
      <c r="G2636">
        <v>2</v>
      </c>
      <c r="H2636" t="s">
        <v>13768</v>
      </c>
      <c r="I2636">
        <v>2</v>
      </c>
      <c r="J2636" t="s">
        <v>13806</v>
      </c>
      <c r="K2636" t="s">
        <v>13853</v>
      </c>
      <c r="L2636">
        <v>270107</v>
      </c>
      <c r="M2636" t="s">
        <v>13588</v>
      </c>
      <c r="N2636">
        <v>270107007</v>
      </c>
      <c r="O2636" t="s">
        <v>13618</v>
      </c>
      <c r="P2636">
        <v>49094.82369916133</v>
      </c>
      <c r="Q2636">
        <v>6873.0025850515576</v>
      </c>
      <c r="R2636">
        <v>21792.333771787387</v>
      </c>
    </row>
    <row r="2637" spans="1:18" x14ac:dyDescent="0.25">
      <c r="A2637">
        <v>13</v>
      </c>
      <c r="B2637">
        <v>13105</v>
      </c>
      <c r="C2637" t="s">
        <v>10678</v>
      </c>
      <c r="D2637" t="s">
        <v>1836</v>
      </c>
      <c r="E2637">
        <v>4</v>
      </c>
      <c r="F2637" t="s">
        <v>13858</v>
      </c>
      <c r="G2637">
        <v>2</v>
      </c>
      <c r="H2637" t="s">
        <v>13768</v>
      </c>
      <c r="I2637">
        <v>2</v>
      </c>
      <c r="J2637" t="s">
        <v>13806</v>
      </c>
      <c r="K2637" t="s">
        <v>13857</v>
      </c>
      <c r="L2637">
        <v>270107</v>
      </c>
      <c r="M2637" t="s">
        <v>13588</v>
      </c>
      <c r="N2637">
        <v>270107007</v>
      </c>
      <c r="O2637" t="s">
        <v>13618</v>
      </c>
      <c r="P2637">
        <v>18493.552168815942</v>
      </c>
      <c r="Q2637">
        <v>36807.15742142198</v>
      </c>
      <c r="R2637">
        <v>18738.703735742951</v>
      </c>
    </row>
    <row r="2638" spans="1:18" x14ac:dyDescent="0.25">
      <c r="A2638">
        <v>13</v>
      </c>
      <c r="B2638">
        <v>13106</v>
      </c>
      <c r="C2638" t="s">
        <v>10678</v>
      </c>
      <c r="D2638" t="s">
        <v>1839</v>
      </c>
      <c r="E2638">
        <v>4</v>
      </c>
      <c r="F2638" t="s">
        <v>13858</v>
      </c>
      <c r="G2638">
        <v>1</v>
      </c>
      <c r="H2638" t="s">
        <v>8278</v>
      </c>
      <c r="I2638">
        <v>2</v>
      </c>
      <c r="J2638" t="s">
        <v>13806</v>
      </c>
      <c r="K2638" t="s">
        <v>13851</v>
      </c>
      <c r="L2638">
        <v>270107</v>
      </c>
      <c r="M2638" t="s">
        <v>13588</v>
      </c>
      <c r="N2638">
        <v>270107007</v>
      </c>
      <c r="O2638" t="s">
        <v>13618</v>
      </c>
      <c r="P2638">
        <v>60465.317919075147</v>
      </c>
      <c r="Q2638">
        <v>39709.417145177074</v>
      </c>
      <c r="R2638">
        <v>45132.092804871667</v>
      </c>
    </row>
    <row r="2639" spans="1:18" x14ac:dyDescent="0.25">
      <c r="A2639">
        <v>13</v>
      </c>
      <c r="B2639">
        <v>13106</v>
      </c>
      <c r="C2639" t="s">
        <v>10678</v>
      </c>
      <c r="D2639" t="s">
        <v>1839</v>
      </c>
      <c r="E2639">
        <v>4</v>
      </c>
      <c r="F2639" t="s">
        <v>13858</v>
      </c>
      <c r="G2639">
        <v>1</v>
      </c>
      <c r="H2639" t="s">
        <v>8278</v>
      </c>
      <c r="I2639">
        <v>2</v>
      </c>
      <c r="J2639" t="s">
        <v>13806</v>
      </c>
      <c r="K2639" t="s">
        <v>13852</v>
      </c>
      <c r="L2639">
        <v>270107</v>
      </c>
      <c r="M2639" t="s">
        <v>13588</v>
      </c>
      <c r="N2639">
        <v>270107007</v>
      </c>
      <c r="O2639" t="s">
        <v>13618</v>
      </c>
      <c r="P2639">
        <v>4554.9132947976877</v>
      </c>
      <c r="Q2639">
        <v>0</v>
      </c>
      <c r="R2639">
        <v>0</v>
      </c>
    </row>
    <row r="2640" spans="1:18" x14ac:dyDescent="0.25">
      <c r="A2640">
        <v>13</v>
      </c>
      <c r="B2640">
        <v>13106</v>
      </c>
      <c r="C2640" t="s">
        <v>10678</v>
      </c>
      <c r="D2640" t="s">
        <v>1839</v>
      </c>
      <c r="E2640">
        <v>4</v>
      </c>
      <c r="F2640" t="s">
        <v>13858</v>
      </c>
      <c r="G2640">
        <v>2</v>
      </c>
      <c r="H2640" t="s">
        <v>13768</v>
      </c>
      <c r="I2640">
        <v>2</v>
      </c>
      <c r="J2640" t="s">
        <v>13806</v>
      </c>
      <c r="K2640" t="s">
        <v>13853</v>
      </c>
      <c r="L2640">
        <v>270107</v>
      </c>
      <c r="M2640" t="s">
        <v>13588</v>
      </c>
      <c r="N2640">
        <v>270107007</v>
      </c>
      <c r="O2640" t="s">
        <v>13618</v>
      </c>
      <c r="P2640">
        <v>52596.820809248558</v>
      </c>
      <c r="Q2640">
        <v>27292.245778696866</v>
      </c>
      <c r="R2640">
        <v>34573.436735447372</v>
      </c>
    </row>
    <row r="2641" spans="1:18" x14ac:dyDescent="0.25">
      <c r="A2641">
        <v>13</v>
      </c>
      <c r="B2641">
        <v>13106</v>
      </c>
      <c r="C2641" t="s">
        <v>10678</v>
      </c>
      <c r="D2641" t="s">
        <v>1839</v>
      </c>
      <c r="E2641">
        <v>4</v>
      </c>
      <c r="F2641" t="s">
        <v>13858</v>
      </c>
      <c r="G2641">
        <v>2</v>
      </c>
      <c r="H2641" t="s">
        <v>13768</v>
      </c>
      <c r="I2641">
        <v>2</v>
      </c>
      <c r="J2641" t="s">
        <v>13806</v>
      </c>
      <c r="K2641" t="s">
        <v>13857</v>
      </c>
      <c r="L2641">
        <v>270107</v>
      </c>
      <c r="M2641" t="s">
        <v>13588</v>
      </c>
      <c r="N2641">
        <v>270107007</v>
      </c>
      <c r="O2641" t="s">
        <v>13618</v>
      </c>
      <c r="P2641">
        <v>12423.410404624277</v>
      </c>
      <c r="Q2641">
        <v>12417.171366480208</v>
      </c>
      <c r="R2641">
        <v>10558.656069424307</v>
      </c>
    </row>
    <row r="2642" spans="1:18" x14ac:dyDescent="0.25">
      <c r="A2642">
        <v>13</v>
      </c>
      <c r="B2642">
        <v>13107</v>
      </c>
      <c r="C2642" t="s">
        <v>10678</v>
      </c>
      <c r="D2642" t="s">
        <v>1842</v>
      </c>
      <c r="E2642">
        <v>4</v>
      </c>
      <c r="F2642" t="s">
        <v>13858</v>
      </c>
      <c r="G2642">
        <v>1</v>
      </c>
      <c r="H2642" t="s">
        <v>8278</v>
      </c>
      <c r="I2642">
        <v>2</v>
      </c>
      <c r="J2642" t="s">
        <v>13806</v>
      </c>
      <c r="K2642" t="s">
        <v>13851</v>
      </c>
      <c r="L2642">
        <v>270107</v>
      </c>
      <c r="M2642" t="s">
        <v>13588</v>
      </c>
      <c r="N2642">
        <v>270107007</v>
      </c>
      <c r="O2642" t="s">
        <v>13618</v>
      </c>
      <c r="P2642">
        <v>48208.992094861664</v>
      </c>
      <c r="Q2642">
        <v>68446.174574792705</v>
      </c>
      <c r="R2642">
        <v>14319.322506316788</v>
      </c>
    </row>
    <row r="2643" spans="1:18" x14ac:dyDescent="0.25">
      <c r="A2643">
        <v>13</v>
      </c>
      <c r="B2643">
        <v>13107</v>
      </c>
      <c r="C2643" t="s">
        <v>10678</v>
      </c>
      <c r="D2643" t="s">
        <v>1842</v>
      </c>
      <c r="E2643">
        <v>4</v>
      </c>
      <c r="F2643" t="s">
        <v>13858</v>
      </c>
      <c r="G2643">
        <v>1</v>
      </c>
      <c r="H2643" t="s">
        <v>8278</v>
      </c>
      <c r="I2643">
        <v>2</v>
      </c>
      <c r="J2643" t="s">
        <v>13806</v>
      </c>
      <c r="K2643" t="s">
        <v>13852</v>
      </c>
      <c r="L2643">
        <v>270107</v>
      </c>
      <c r="M2643" t="s">
        <v>13588</v>
      </c>
      <c r="N2643">
        <v>270107007</v>
      </c>
      <c r="O2643" t="s">
        <v>13618</v>
      </c>
      <c r="P2643">
        <v>3882.5757575757575</v>
      </c>
      <c r="Q2643">
        <v>31420.401326574087</v>
      </c>
      <c r="R2643">
        <v>3984.9857765265369</v>
      </c>
    </row>
    <row r="2644" spans="1:18" x14ac:dyDescent="0.25">
      <c r="A2644">
        <v>13</v>
      </c>
      <c r="B2644">
        <v>13107</v>
      </c>
      <c r="C2644" t="s">
        <v>10678</v>
      </c>
      <c r="D2644" t="s">
        <v>1842</v>
      </c>
      <c r="E2644">
        <v>4</v>
      </c>
      <c r="F2644" t="s">
        <v>13858</v>
      </c>
      <c r="G2644">
        <v>2</v>
      </c>
      <c r="H2644" t="s">
        <v>13768</v>
      </c>
      <c r="I2644">
        <v>2</v>
      </c>
      <c r="J2644" t="s">
        <v>13806</v>
      </c>
      <c r="K2644" t="s">
        <v>13853</v>
      </c>
      <c r="L2644">
        <v>270107</v>
      </c>
      <c r="M2644" t="s">
        <v>13588</v>
      </c>
      <c r="N2644">
        <v>270107007</v>
      </c>
      <c r="O2644" t="s">
        <v>13618</v>
      </c>
      <c r="P2644">
        <v>37423.830698287224</v>
      </c>
      <c r="Q2644">
        <v>49531.732443296176</v>
      </c>
      <c r="R2644">
        <v>7969.9715530530739</v>
      </c>
    </row>
    <row r="2645" spans="1:18" x14ac:dyDescent="0.25">
      <c r="A2645">
        <v>13</v>
      </c>
      <c r="B2645">
        <v>13107</v>
      </c>
      <c r="C2645" t="s">
        <v>10678</v>
      </c>
      <c r="D2645" t="s">
        <v>1842</v>
      </c>
      <c r="E2645">
        <v>4</v>
      </c>
      <c r="F2645" t="s">
        <v>13858</v>
      </c>
      <c r="G2645">
        <v>2</v>
      </c>
      <c r="H2645" t="s">
        <v>13768</v>
      </c>
      <c r="I2645">
        <v>2</v>
      </c>
      <c r="J2645" t="s">
        <v>13806</v>
      </c>
      <c r="K2645" t="s">
        <v>13857</v>
      </c>
      <c r="L2645">
        <v>270107</v>
      </c>
      <c r="M2645" t="s">
        <v>13588</v>
      </c>
      <c r="N2645">
        <v>270107007</v>
      </c>
      <c r="O2645" t="s">
        <v>13618</v>
      </c>
      <c r="P2645">
        <v>14667.737154150198</v>
      </c>
      <c r="Q2645">
        <v>50334.843458070623</v>
      </c>
      <c r="R2645">
        <v>10334.336729790251</v>
      </c>
    </row>
    <row r="2646" spans="1:18" x14ac:dyDescent="0.25">
      <c r="A2646">
        <v>13</v>
      </c>
      <c r="B2646">
        <v>13108</v>
      </c>
      <c r="C2646" t="s">
        <v>10678</v>
      </c>
      <c r="D2646" t="s">
        <v>847</v>
      </c>
      <c r="E2646">
        <v>4</v>
      </c>
      <c r="F2646" t="s">
        <v>13858</v>
      </c>
      <c r="G2646">
        <v>1</v>
      </c>
      <c r="H2646" t="s">
        <v>8278</v>
      </c>
      <c r="I2646">
        <v>2</v>
      </c>
      <c r="J2646" t="s">
        <v>13806</v>
      </c>
      <c r="K2646" t="s">
        <v>13851</v>
      </c>
      <c r="L2646">
        <v>270107</v>
      </c>
      <c r="M2646" t="s">
        <v>13588</v>
      </c>
      <c r="N2646">
        <v>270107007</v>
      </c>
      <c r="O2646" t="s">
        <v>13618</v>
      </c>
      <c r="P2646">
        <v>26616.8938275892</v>
      </c>
      <c r="Q2646">
        <v>36907.949842913658</v>
      </c>
      <c r="R2646">
        <v>51192.872281013821</v>
      </c>
    </row>
    <row r="2647" spans="1:18" x14ac:dyDescent="0.25">
      <c r="A2647">
        <v>13</v>
      </c>
      <c r="B2647">
        <v>13108</v>
      </c>
      <c r="C2647" t="s">
        <v>10678</v>
      </c>
      <c r="D2647" t="s">
        <v>847</v>
      </c>
      <c r="E2647">
        <v>4</v>
      </c>
      <c r="F2647" t="s">
        <v>13858</v>
      </c>
      <c r="G2647">
        <v>1</v>
      </c>
      <c r="H2647" t="s">
        <v>8278</v>
      </c>
      <c r="I2647">
        <v>2</v>
      </c>
      <c r="J2647" t="s">
        <v>13806</v>
      </c>
      <c r="K2647" t="s">
        <v>13852</v>
      </c>
      <c r="L2647">
        <v>270107</v>
      </c>
      <c r="M2647" t="s">
        <v>13588</v>
      </c>
      <c r="N2647">
        <v>270107007</v>
      </c>
      <c r="O2647" t="s">
        <v>13618</v>
      </c>
      <c r="P2647">
        <v>22814.480423647885</v>
      </c>
      <c r="Q2647">
        <v>0</v>
      </c>
      <c r="R2647">
        <v>22500.142919285889</v>
      </c>
    </row>
    <row r="2648" spans="1:18" x14ac:dyDescent="0.25">
      <c r="A2648">
        <v>13</v>
      </c>
      <c r="B2648">
        <v>13108</v>
      </c>
      <c r="C2648" t="s">
        <v>10678</v>
      </c>
      <c r="D2648" t="s">
        <v>847</v>
      </c>
      <c r="E2648">
        <v>4</v>
      </c>
      <c r="F2648" t="s">
        <v>13858</v>
      </c>
      <c r="G2648">
        <v>2</v>
      </c>
      <c r="H2648" t="s">
        <v>13768</v>
      </c>
      <c r="I2648">
        <v>2</v>
      </c>
      <c r="J2648" t="s">
        <v>13806</v>
      </c>
      <c r="K2648" t="s">
        <v>13853</v>
      </c>
      <c r="L2648">
        <v>270107</v>
      </c>
      <c r="M2648" t="s">
        <v>13588</v>
      </c>
      <c r="N2648">
        <v>270107007</v>
      </c>
      <c r="O2648" t="s">
        <v>13618</v>
      </c>
      <c r="P2648">
        <v>7287.9590242208524</v>
      </c>
      <c r="Q2648">
        <v>32560.927299398438</v>
      </c>
      <c r="R2648">
        <v>26682.901554381777</v>
      </c>
    </row>
    <row r="2649" spans="1:18" x14ac:dyDescent="0.25">
      <c r="A2649">
        <v>13</v>
      </c>
      <c r="B2649">
        <v>13108</v>
      </c>
      <c r="C2649" t="s">
        <v>10678</v>
      </c>
      <c r="D2649" t="s">
        <v>847</v>
      </c>
      <c r="E2649">
        <v>4</v>
      </c>
      <c r="F2649" t="s">
        <v>13858</v>
      </c>
      <c r="G2649">
        <v>2</v>
      </c>
      <c r="H2649" t="s">
        <v>13768</v>
      </c>
      <c r="I2649">
        <v>2</v>
      </c>
      <c r="J2649" t="s">
        <v>13806</v>
      </c>
      <c r="K2649" t="s">
        <v>13857</v>
      </c>
      <c r="L2649">
        <v>270107</v>
      </c>
      <c r="M2649" t="s">
        <v>13588</v>
      </c>
      <c r="N2649">
        <v>270107007</v>
      </c>
      <c r="O2649" t="s">
        <v>13618</v>
      </c>
      <c r="P2649">
        <v>42143.415227016238</v>
      </c>
      <c r="Q2649">
        <v>4347.0225435152306</v>
      </c>
      <c r="R2649">
        <v>47010.11364591794</v>
      </c>
    </row>
    <row r="2650" spans="1:18" x14ac:dyDescent="0.25">
      <c r="A2650">
        <v>13</v>
      </c>
      <c r="B2650">
        <v>13109</v>
      </c>
      <c r="C2650" t="s">
        <v>10678</v>
      </c>
      <c r="D2650" t="s">
        <v>1847</v>
      </c>
      <c r="E2650">
        <v>4</v>
      </c>
      <c r="F2650" t="s">
        <v>13858</v>
      </c>
      <c r="G2650">
        <v>1</v>
      </c>
      <c r="H2650" t="s">
        <v>8278</v>
      </c>
      <c r="I2650">
        <v>2</v>
      </c>
      <c r="J2650" t="s">
        <v>13806</v>
      </c>
      <c r="K2650" t="s">
        <v>13851</v>
      </c>
      <c r="L2650">
        <v>270107</v>
      </c>
      <c r="M2650" t="s">
        <v>13588</v>
      </c>
      <c r="N2650">
        <v>270107007</v>
      </c>
      <c r="O2650" t="s">
        <v>13618</v>
      </c>
      <c r="P2650">
        <v>31681.231793591345</v>
      </c>
      <c r="Q2650">
        <v>0</v>
      </c>
      <c r="R2650">
        <v>44997.16447442909</v>
      </c>
    </row>
    <row r="2651" spans="1:18" x14ac:dyDescent="0.25">
      <c r="A2651">
        <v>13</v>
      </c>
      <c r="B2651">
        <v>13109</v>
      </c>
      <c r="C2651" t="s">
        <v>10678</v>
      </c>
      <c r="D2651" t="s">
        <v>1847</v>
      </c>
      <c r="E2651">
        <v>4</v>
      </c>
      <c r="F2651" t="s">
        <v>13858</v>
      </c>
      <c r="G2651">
        <v>1</v>
      </c>
      <c r="H2651" t="s">
        <v>8278</v>
      </c>
      <c r="I2651">
        <v>2</v>
      </c>
      <c r="J2651" t="s">
        <v>13806</v>
      </c>
      <c r="K2651" t="s">
        <v>13852</v>
      </c>
      <c r="L2651">
        <v>270107</v>
      </c>
      <c r="M2651" t="s">
        <v>13588</v>
      </c>
      <c r="N2651">
        <v>270107007</v>
      </c>
      <c r="O2651" t="s">
        <v>13618</v>
      </c>
      <c r="P2651">
        <v>30738.660008322931</v>
      </c>
      <c r="Q2651">
        <v>0</v>
      </c>
      <c r="R2651">
        <v>5694.1507709047273</v>
      </c>
    </row>
    <row r="2652" spans="1:18" x14ac:dyDescent="0.25">
      <c r="A2652">
        <v>13</v>
      </c>
      <c r="B2652">
        <v>13109</v>
      </c>
      <c r="C2652" t="s">
        <v>10678</v>
      </c>
      <c r="D2652" t="s">
        <v>1847</v>
      </c>
      <c r="E2652">
        <v>4</v>
      </c>
      <c r="F2652" t="s">
        <v>13858</v>
      </c>
      <c r="G2652">
        <v>2</v>
      </c>
      <c r="H2652" t="s">
        <v>13768</v>
      </c>
      <c r="I2652">
        <v>2</v>
      </c>
      <c r="J2652" t="s">
        <v>13806</v>
      </c>
      <c r="K2652" t="s">
        <v>13853</v>
      </c>
      <c r="L2652">
        <v>270107</v>
      </c>
      <c r="M2652" t="s">
        <v>13588</v>
      </c>
      <c r="N2652">
        <v>270107007</v>
      </c>
      <c r="O2652" t="s">
        <v>13618</v>
      </c>
      <c r="P2652">
        <v>31681.231793591345</v>
      </c>
      <c r="Q2652">
        <v>0</v>
      </c>
      <c r="R2652">
        <v>36805.478301814212</v>
      </c>
    </row>
    <row r="2653" spans="1:18" x14ac:dyDescent="0.25">
      <c r="A2653">
        <v>13</v>
      </c>
      <c r="B2653">
        <v>13109</v>
      </c>
      <c r="C2653" t="s">
        <v>10678</v>
      </c>
      <c r="D2653" t="s">
        <v>1847</v>
      </c>
      <c r="E2653">
        <v>4</v>
      </c>
      <c r="F2653" t="s">
        <v>13858</v>
      </c>
      <c r="G2653">
        <v>2</v>
      </c>
      <c r="H2653" t="s">
        <v>13768</v>
      </c>
      <c r="I2653">
        <v>2</v>
      </c>
      <c r="J2653" t="s">
        <v>13806</v>
      </c>
      <c r="K2653" t="s">
        <v>13857</v>
      </c>
      <c r="L2653">
        <v>270107</v>
      </c>
      <c r="M2653" t="s">
        <v>13588</v>
      </c>
      <c r="N2653">
        <v>270107007</v>
      </c>
      <c r="O2653" t="s">
        <v>13618</v>
      </c>
      <c r="P2653">
        <v>30738.660008322931</v>
      </c>
      <c r="Q2653">
        <v>0</v>
      </c>
      <c r="R2653">
        <v>13885.836943519613</v>
      </c>
    </row>
    <row r="2654" spans="1:18" x14ac:dyDescent="0.25">
      <c r="A2654">
        <v>13</v>
      </c>
      <c r="B2654">
        <v>13110</v>
      </c>
      <c r="C2654" t="s">
        <v>10678</v>
      </c>
      <c r="D2654" t="s">
        <v>1850</v>
      </c>
      <c r="E2654">
        <v>4</v>
      </c>
      <c r="F2654" t="s">
        <v>13858</v>
      </c>
      <c r="G2654">
        <v>1</v>
      </c>
      <c r="H2654" t="s">
        <v>8278</v>
      </c>
      <c r="I2654">
        <v>2</v>
      </c>
      <c r="J2654" t="s">
        <v>13806</v>
      </c>
      <c r="K2654" t="s">
        <v>13851</v>
      </c>
      <c r="L2654">
        <v>270107</v>
      </c>
      <c r="M2654" t="s">
        <v>13588</v>
      </c>
      <c r="N2654">
        <v>270107007</v>
      </c>
      <c r="O2654" t="s">
        <v>13618</v>
      </c>
      <c r="P2654">
        <v>57628.468181539778</v>
      </c>
      <c r="Q2654">
        <v>38511.274783753564</v>
      </c>
      <c r="R2654">
        <v>48335.350640191704</v>
      </c>
    </row>
    <row r="2655" spans="1:18" x14ac:dyDescent="0.25">
      <c r="A2655">
        <v>13</v>
      </c>
      <c r="B2655">
        <v>13110</v>
      </c>
      <c r="C2655" t="s">
        <v>10678</v>
      </c>
      <c r="D2655" t="s">
        <v>1850</v>
      </c>
      <c r="E2655">
        <v>4</v>
      </c>
      <c r="F2655" t="s">
        <v>13858</v>
      </c>
      <c r="G2655">
        <v>1</v>
      </c>
      <c r="H2655" t="s">
        <v>8278</v>
      </c>
      <c r="I2655">
        <v>2</v>
      </c>
      <c r="J2655" t="s">
        <v>13806</v>
      </c>
      <c r="K2655" t="s">
        <v>13852</v>
      </c>
      <c r="L2655">
        <v>270107</v>
      </c>
      <c r="M2655" t="s">
        <v>13588</v>
      </c>
      <c r="N2655">
        <v>270107007</v>
      </c>
      <c r="O2655" t="s">
        <v>13618</v>
      </c>
      <c r="P2655">
        <v>10661.787223617321</v>
      </c>
      <c r="Q2655">
        <v>11294.301582232447</v>
      </c>
      <c r="R2655">
        <v>12390.802282512635</v>
      </c>
    </row>
    <row r="2656" spans="1:18" x14ac:dyDescent="0.25">
      <c r="A2656">
        <v>13</v>
      </c>
      <c r="B2656">
        <v>13110</v>
      </c>
      <c r="C2656" t="s">
        <v>10678</v>
      </c>
      <c r="D2656" t="s">
        <v>1850</v>
      </c>
      <c r="E2656">
        <v>4</v>
      </c>
      <c r="F2656" t="s">
        <v>13858</v>
      </c>
      <c r="G2656">
        <v>2</v>
      </c>
      <c r="H2656" t="s">
        <v>13768</v>
      </c>
      <c r="I2656">
        <v>2</v>
      </c>
      <c r="J2656" t="s">
        <v>13806</v>
      </c>
      <c r="K2656" t="s">
        <v>13853</v>
      </c>
      <c r="L2656">
        <v>270107</v>
      </c>
      <c r="M2656" t="s">
        <v>13588</v>
      </c>
      <c r="N2656">
        <v>270107007</v>
      </c>
      <c r="O2656" t="s">
        <v>13618</v>
      </c>
      <c r="P2656">
        <v>48069.65966395133</v>
      </c>
      <c r="Q2656">
        <v>25316.203109097562</v>
      </c>
      <c r="R2656">
        <v>38022.159683755512</v>
      </c>
    </row>
    <row r="2657" spans="1:18" x14ac:dyDescent="0.25">
      <c r="A2657">
        <v>13</v>
      </c>
      <c r="B2657">
        <v>13110</v>
      </c>
      <c r="C2657" t="s">
        <v>10678</v>
      </c>
      <c r="D2657" t="s">
        <v>1850</v>
      </c>
      <c r="E2657">
        <v>4</v>
      </c>
      <c r="F2657" t="s">
        <v>13858</v>
      </c>
      <c r="G2657">
        <v>2</v>
      </c>
      <c r="H2657" t="s">
        <v>13768</v>
      </c>
      <c r="I2657">
        <v>2</v>
      </c>
      <c r="J2657" t="s">
        <v>13806</v>
      </c>
      <c r="K2657" t="s">
        <v>13857</v>
      </c>
      <c r="L2657">
        <v>270107</v>
      </c>
      <c r="M2657" t="s">
        <v>13588</v>
      </c>
      <c r="N2657">
        <v>270107007</v>
      </c>
      <c r="O2657" t="s">
        <v>13618</v>
      </c>
      <c r="P2657">
        <v>20220.595741205772</v>
      </c>
      <c r="Q2657">
        <v>24489.373256888459</v>
      </c>
      <c r="R2657">
        <v>22703.99323894882</v>
      </c>
    </row>
    <row r="2658" spans="1:18" x14ac:dyDescent="0.25">
      <c r="A2658">
        <v>13</v>
      </c>
      <c r="B2658">
        <v>13111</v>
      </c>
      <c r="C2658" t="s">
        <v>10678</v>
      </c>
      <c r="D2658" t="s">
        <v>1853</v>
      </c>
      <c r="E2658">
        <v>4</v>
      </c>
      <c r="F2658" t="s">
        <v>13858</v>
      </c>
      <c r="G2658">
        <v>1</v>
      </c>
      <c r="H2658" t="s">
        <v>8278</v>
      </c>
      <c r="I2658">
        <v>2</v>
      </c>
      <c r="J2658" t="s">
        <v>13806</v>
      </c>
      <c r="K2658" t="s">
        <v>13851</v>
      </c>
      <c r="L2658">
        <v>270107</v>
      </c>
      <c r="M2658" t="s">
        <v>13588</v>
      </c>
      <c r="N2658">
        <v>270107007</v>
      </c>
      <c r="O2658" t="s">
        <v>13618</v>
      </c>
      <c r="P2658">
        <v>48992.016275700502</v>
      </c>
      <c r="Q2658">
        <v>18445.567879569076</v>
      </c>
      <c r="R2658">
        <v>25427.289163115787</v>
      </c>
    </row>
    <row r="2659" spans="1:18" x14ac:dyDescent="0.25">
      <c r="A2659">
        <v>13</v>
      </c>
      <c r="B2659">
        <v>13111</v>
      </c>
      <c r="C2659" t="s">
        <v>10678</v>
      </c>
      <c r="D2659" t="s">
        <v>1853</v>
      </c>
      <c r="E2659">
        <v>4</v>
      </c>
      <c r="F2659" t="s">
        <v>13858</v>
      </c>
      <c r="G2659">
        <v>1</v>
      </c>
      <c r="H2659" t="s">
        <v>8278</v>
      </c>
      <c r="I2659">
        <v>2</v>
      </c>
      <c r="J2659" t="s">
        <v>13806</v>
      </c>
      <c r="K2659" t="s">
        <v>13852</v>
      </c>
      <c r="L2659">
        <v>270107</v>
      </c>
      <c r="M2659" t="s">
        <v>13588</v>
      </c>
      <c r="N2659">
        <v>270107007</v>
      </c>
      <c r="O2659" t="s">
        <v>13618</v>
      </c>
      <c r="P2659">
        <v>20837.828673592059</v>
      </c>
      <c r="Q2659">
        <v>9586.9750192343363</v>
      </c>
      <c r="R2659">
        <v>10838.566512729263</v>
      </c>
    </row>
    <row r="2660" spans="1:18" x14ac:dyDescent="0.25">
      <c r="A2660">
        <v>13</v>
      </c>
      <c r="B2660">
        <v>13111</v>
      </c>
      <c r="C2660" t="s">
        <v>10678</v>
      </c>
      <c r="D2660" t="s">
        <v>1853</v>
      </c>
      <c r="E2660">
        <v>4</v>
      </c>
      <c r="F2660" t="s">
        <v>13858</v>
      </c>
      <c r="G2660">
        <v>2</v>
      </c>
      <c r="H2660" t="s">
        <v>13768</v>
      </c>
      <c r="I2660">
        <v>2</v>
      </c>
      <c r="J2660" t="s">
        <v>13806</v>
      </c>
      <c r="K2660" t="s">
        <v>13853</v>
      </c>
      <c r="L2660">
        <v>270107</v>
      </c>
      <c r="M2660" t="s">
        <v>13588</v>
      </c>
      <c r="N2660">
        <v>270107007</v>
      </c>
      <c r="O2660" t="s">
        <v>13618</v>
      </c>
      <c r="P2660">
        <v>22268.117505625596</v>
      </c>
      <c r="Q2660">
        <v>6300.4629138974551</v>
      </c>
      <c r="R2660">
        <v>25427.289163115787</v>
      </c>
    </row>
    <row r="2661" spans="1:18" x14ac:dyDescent="0.25">
      <c r="A2661">
        <v>13</v>
      </c>
      <c r="B2661">
        <v>13111</v>
      </c>
      <c r="C2661" t="s">
        <v>10678</v>
      </c>
      <c r="D2661" t="s">
        <v>1853</v>
      </c>
      <c r="E2661">
        <v>4</v>
      </c>
      <c r="F2661" t="s">
        <v>13858</v>
      </c>
      <c r="G2661">
        <v>2</v>
      </c>
      <c r="H2661" t="s">
        <v>13768</v>
      </c>
      <c r="I2661">
        <v>2</v>
      </c>
      <c r="J2661" t="s">
        <v>13806</v>
      </c>
      <c r="K2661" t="s">
        <v>13857</v>
      </c>
      <c r="L2661">
        <v>270107</v>
      </c>
      <c r="M2661" t="s">
        <v>13588</v>
      </c>
      <c r="N2661">
        <v>270107007</v>
      </c>
      <c r="O2661" t="s">
        <v>13618</v>
      </c>
      <c r="P2661">
        <v>47561.727443666961</v>
      </c>
      <c r="Q2661">
        <v>21732.079984905959</v>
      </c>
      <c r="R2661">
        <v>10838.566512729263</v>
      </c>
    </row>
    <row r="2662" spans="1:18" x14ac:dyDescent="0.25">
      <c r="A2662">
        <v>13</v>
      </c>
      <c r="B2662">
        <v>13112</v>
      </c>
      <c r="C2662" t="s">
        <v>10678</v>
      </c>
      <c r="D2662" t="s">
        <v>1856</v>
      </c>
      <c r="E2662">
        <v>4</v>
      </c>
      <c r="F2662" t="s">
        <v>13858</v>
      </c>
      <c r="G2662">
        <v>1</v>
      </c>
      <c r="H2662" t="s">
        <v>8278</v>
      </c>
      <c r="I2662">
        <v>2</v>
      </c>
      <c r="J2662" t="s">
        <v>13806</v>
      </c>
      <c r="K2662" t="s">
        <v>13851</v>
      </c>
      <c r="L2662">
        <v>270107</v>
      </c>
      <c r="M2662" t="s">
        <v>13588</v>
      </c>
      <c r="N2662">
        <v>270107007</v>
      </c>
      <c r="O2662" t="s">
        <v>13618</v>
      </c>
      <c r="P2662">
        <v>66510.783907092497</v>
      </c>
      <c r="Q2662">
        <v>82521.953826891113</v>
      </c>
      <c r="R2662">
        <v>24884.436438842622</v>
      </c>
    </row>
    <row r="2663" spans="1:18" x14ac:dyDescent="0.25">
      <c r="A2663">
        <v>13</v>
      </c>
      <c r="B2663">
        <v>13112</v>
      </c>
      <c r="C2663" t="s">
        <v>10678</v>
      </c>
      <c r="D2663" t="s">
        <v>1856</v>
      </c>
      <c r="E2663">
        <v>4</v>
      </c>
      <c r="F2663" t="s">
        <v>13858</v>
      </c>
      <c r="G2663">
        <v>1</v>
      </c>
      <c r="H2663" t="s">
        <v>8278</v>
      </c>
      <c r="I2663">
        <v>2</v>
      </c>
      <c r="J2663" t="s">
        <v>13806</v>
      </c>
      <c r="K2663" t="s">
        <v>13852</v>
      </c>
      <c r="L2663">
        <v>270107</v>
      </c>
      <c r="M2663" t="s">
        <v>13588</v>
      </c>
      <c r="N2663">
        <v>270107007</v>
      </c>
      <c r="O2663" t="s">
        <v>13618</v>
      </c>
      <c r="P2663">
        <v>0</v>
      </c>
      <c r="Q2663">
        <v>21487.568453504871</v>
      </c>
      <c r="R2663">
        <v>23203.484060381001</v>
      </c>
    </row>
    <row r="2664" spans="1:18" x14ac:dyDescent="0.25">
      <c r="A2664">
        <v>13</v>
      </c>
      <c r="B2664">
        <v>13112</v>
      </c>
      <c r="C2664" t="s">
        <v>10678</v>
      </c>
      <c r="D2664" t="s">
        <v>1856</v>
      </c>
      <c r="E2664">
        <v>4</v>
      </c>
      <c r="F2664" t="s">
        <v>13858</v>
      </c>
      <c r="G2664">
        <v>2</v>
      </c>
      <c r="H2664" t="s">
        <v>13768</v>
      </c>
      <c r="I2664">
        <v>2</v>
      </c>
      <c r="J2664" t="s">
        <v>13806</v>
      </c>
      <c r="K2664" t="s">
        <v>13853</v>
      </c>
      <c r="L2664">
        <v>270107</v>
      </c>
      <c r="M2664" t="s">
        <v>13588</v>
      </c>
      <c r="N2664">
        <v>270107007</v>
      </c>
      <c r="O2664" t="s">
        <v>13618</v>
      </c>
      <c r="P2664">
        <v>46023.434259643298</v>
      </c>
      <c r="Q2664">
        <v>43271.102768466837</v>
      </c>
      <c r="R2664">
        <v>14282.196319936387</v>
      </c>
    </row>
    <row r="2665" spans="1:18" x14ac:dyDescent="0.25">
      <c r="A2665">
        <v>13</v>
      </c>
      <c r="B2665">
        <v>13112</v>
      </c>
      <c r="C2665" t="s">
        <v>10678</v>
      </c>
      <c r="D2665" t="s">
        <v>1856</v>
      </c>
      <c r="E2665">
        <v>4</v>
      </c>
      <c r="F2665" t="s">
        <v>13858</v>
      </c>
      <c r="G2665">
        <v>2</v>
      </c>
      <c r="H2665" t="s">
        <v>13768</v>
      </c>
      <c r="I2665">
        <v>2</v>
      </c>
      <c r="J2665" t="s">
        <v>13806</v>
      </c>
      <c r="K2665" t="s">
        <v>13857</v>
      </c>
      <c r="L2665">
        <v>270107</v>
      </c>
      <c r="M2665" t="s">
        <v>13588</v>
      </c>
      <c r="N2665">
        <v>270107007</v>
      </c>
      <c r="O2665" t="s">
        <v>13618</v>
      </c>
      <c r="P2665">
        <v>20487.349647449191</v>
      </c>
      <c r="Q2665">
        <v>60738.419511929183</v>
      </c>
      <c r="R2665">
        <v>33805.72417928723</v>
      </c>
    </row>
    <row r="2666" spans="1:18" x14ac:dyDescent="0.25">
      <c r="A2666">
        <v>13</v>
      </c>
      <c r="B2666">
        <v>13113</v>
      </c>
      <c r="C2666" t="s">
        <v>10678</v>
      </c>
      <c r="D2666" t="s">
        <v>1859</v>
      </c>
      <c r="E2666">
        <v>4</v>
      </c>
      <c r="F2666" t="s">
        <v>13858</v>
      </c>
      <c r="G2666">
        <v>1</v>
      </c>
      <c r="H2666" t="s">
        <v>8278</v>
      </c>
      <c r="I2666">
        <v>2</v>
      </c>
      <c r="J2666" t="s">
        <v>13806</v>
      </c>
      <c r="K2666" t="s">
        <v>13851</v>
      </c>
      <c r="L2666">
        <v>270107</v>
      </c>
      <c r="M2666" t="s">
        <v>13588</v>
      </c>
      <c r="N2666">
        <v>270107007</v>
      </c>
      <c r="O2666" t="s">
        <v>13618</v>
      </c>
      <c r="P2666">
        <v>64065.19199160346</v>
      </c>
      <c r="Q2666">
        <v>23992.818997155813</v>
      </c>
      <c r="R2666">
        <v>47655.994401529962</v>
      </c>
    </row>
    <row r="2667" spans="1:18" x14ac:dyDescent="0.25">
      <c r="A2667">
        <v>13</v>
      </c>
      <c r="B2667">
        <v>13113</v>
      </c>
      <c r="C2667" t="s">
        <v>10678</v>
      </c>
      <c r="D2667" t="s">
        <v>1859</v>
      </c>
      <c r="E2667">
        <v>4</v>
      </c>
      <c r="F2667" t="s">
        <v>13858</v>
      </c>
      <c r="G2667">
        <v>1</v>
      </c>
      <c r="H2667" t="s">
        <v>8278</v>
      </c>
      <c r="I2667">
        <v>2</v>
      </c>
      <c r="J2667" t="s">
        <v>13806</v>
      </c>
      <c r="K2667" t="s">
        <v>13852</v>
      </c>
      <c r="L2667">
        <v>270107</v>
      </c>
      <c r="M2667" t="s">
        <v>13588</v>
      </c>
      <c r="N2667">
        <v>270107007</v>
      </c>
      <c r="O2667" t="s">
        <v>13618</v>
      </c>
      <c r="P2667">
        <v>7891.5579143315445</v>
      </c>
      <c r="Q2667">
        <v>10876.006829342989</v>
      </c>
      <c r="R2667">
        <v>0</v>
      </c>
    </row>
    <row r="2668" spans="1:18" x14ac:dyDescent="0.25">
      <c r="A2668">
        <v>13</v>
      </c>
      <c r="B2668">
        <v>13113</v>
      </c>
      <c r="C2668" t="s">
        <v>10678</v>
      </c>
      <c r="D2668" t="s">
        <v>1859</v>
      </c>
      <c r="E2668">
        <v>4</v>
      </c>
      <c r="F2668" t="s">
        <v>13858</v>
      </c>
      <c r="G2668">
        <v>2</v>
      </c>
      <c r="H2668" t="s">
        <v>13768</v>
      </c>
      <c r="I2668">
        <v>2</v>
      </c>
      <c r="J2668" t="s">
        <v>13806</v>
      </c>
      <c r="K2668" t="s">
        <v>13853</v>
      </c>
      <c r="L2668">
        <v>270107</v>
      </c>
      <c r="M2668" t="s">
        <v>13588</v>
      </c>
      <c r="N2668">
        <v>270107007</v>
      </c>
      <c r="O2668" t="s">
        <v>13618</v>
      </c>
      <c r="P2668">
        <v>51664.455314177081</v>
      </c>
      <c r="Q2668">
        <v>15204.788421124331</v>
      </c>
      <c r="R2668">
        <v>39389.189416828114</v>
      </c>
    </row>
    <row r="2669" spans="1:18" x14ac:dyDescent="0.25">
      <c r="A2669">
        <v>13</v>
      </c>
      <c r="B2669">
        <v>13113</v>
      </c>
      <c r="C2669" t="s">
        <v>10678</v>
      </c>
      <c r="D2669" t="s">
        <v>1859</v>
      </c>
      <c r="E2669">
        <v>4</v>
      </c>
      <c r="F2669" t="s">
        <v>13858</v>
      </c>
      <c r="G2669">
        <v>2</v>
      </c>
      <c r="H2669" t="s">
        <v>13768</v>
      </c>
      <c r="I2669">
        <v>2</v>
      </c>
      <c r="J2669" t="s">
        <v>13806</v>
      </c>
      <c r="K2669" t="s">
        <v>13857</v>
      </c>
      <c r="L2669">
        <v>270107</v>
      </c>
      <c r="M2669" t="s">
        <v>13588</v>
      </c>
      <c r="N2669">
        <v>270107007</v>
      </c>
      <c r="O2669" t="s">
        <v>13618</v>
      </c>
      <c r="P2669">
        <v>20292.294591757927</v>
      </c>
      <c r="Q2669">
        <v>19664.037405374467</v>
      </c>
      <c r="R2669">
        <v>8266.8049847018519</v>
      </c>
    </row>
    <row r="2670" spans="1:18" x14ac:dyDescent="0.25">
      <c r="A2670">
        <v>13</v>
      </c>
      <c r="B2670">
        <v>13114</v>
      </c>
      <c r="C2670" t="s">
        <v>10678</v>
      </c>
      <c r="D2670" t="s">
        <v>1862</v>
      </c>
      <c r="E2670">
        <v>4</v>
      </c>
      <c r="F2670" t="s">
        <v>13858</v>
      </c>
      <c r="G2670">
        <v>1</v>
      </c>
      <c r="H2670" t="s">
        <v>8278</v>
      </c>
      <c r="I2670">
        <v>2</v>
      </c>
      <c r="J2670" t="s">
        <v>13806</v>
      </c>
      <c r="K2670" t="s">
        <v>13851</v>
      </c>
      <c r="L2670">
        <v>270107</v>
      </c>
      <c r="M2670" t="s">
        <v>13588</v>
      </c>
      <c r="N2670">
        <v>270107007</v>
      </c>
      <c r="O2670" t="s">
        <v>13618</v>
      </c>
      <c r="P2670">
        <v>65749.417288788303</v>
      </c>
      <c r="Q2670">
        <v>44056.153827094357</v>
      </c>
      <c r="R2670">
        <v>81492.352574673059</v>
      </c>
    </row>
    <row r="2671" spans="1:18" x14ac:dyDescent="0.25">
      <c r="A2671">
        <v>13</v>
      </c>
      <c r="B2671">
        <v>13114</v>
      </c>
      <c r="C2671" t="s">
        <v>10678</v>
      </c>
      <c r="D2671" t="s">
        <v>1862</v>
      </c>
      <c r="E2671">
        <v>4</v>
      </c>
      <c r="F2671" t="s">
        <v>13858</v>
      </c>
      <c r="G2671">
        <v>1</v>
      </c>
      <c r="H2671" t="s">
        <v>8278</v>
      </c>
      <c r="I2671">
        <v>2</v>
      </c>
      <c r="J2671" t="s">
        <v>13806</v>
      </c>
      <c r="K2671" t="s">
        <v>13852</v>
      </c>
      <c r="L2671">
        <v>270107</v>
      </c>
      <c r="M2671" t="s">
        <v>13588</v>
      </c>
      <c r="N2671">
        <v>270107007</v>
      </c>
      <c r="O2671" t="s">
        <v>13618</v>
      </c>
      <c r="P2671">
        <v>1103.9421680235112</v>
      </c>
      <c r="Q2671">
        <v>9476.6493239762549</v>
      </c>
      <c r="R2671">
        <v>5624.9322028339839</v>
      </c>
    </row>
    <row r="2672" spans="1:18" x14ac:dyDescent="0.25">
      <c r="A2672">
        <v>13</v>
      </c>
      <c r="B2672">
        <v>13114</v>
      </c>
      <c r="C2672" t="s">
        <v>10678</v>
      </c>
      <c r="D2672" t="s">
        <v>1862</v>
      </c>
      <c r="E2672">
        <v>4</v>
      </c>
      <c r="F2672" t="s">
        <v>13858</v>
      </c>
      <c r="G2672">
        <v>2</v>
      </c>
      <c r="H2672" t="s">
        <v>13768</v>
      </c>
      <c r="I2672">
        <v>2</v>
      </c>
      <c r="J2672" t="s">
        <v>13806</v>
      </c>
      <c r="K2672" t="s">
        <v>13853</v>
      </c>
      <c r="L2672">
        <v>270107</v>
      </c>
      <c r="M2672" t="s">
        <v>13588</v>
      </c>
      <c r="N2672">
        <v>270107007</v>
      </c>
      <c r="O2672" t="s">
        <v>13618</v>
      </c>
      <c r="P2672">
        <v>57743.471945410936</v>
      </c>
      <c r="Q2672">
        <v>34755.368720369144</v>
      </c>
      <c r="R2672">
        <v>77692.134568800699</v>
      </c>
    </row>
    <row r="2673" spans="1:18" x14ac:dyDescent="0.25">
      <c r="A2673">
        <v>13</v>
      </c>
      <c r="B2673">
        <v>13114</v>
      </c>
      <c r="C2673" t="s">
        <v>10678</v>
      </c>
      <c r="D2673" t="s">
        <v>1862</v>
      </c>
      <c r="E2673">
        <v>4</v>
      </c>
      <c r="F2673" t="s">
        <v>13858</v>
      </c>
      <c r="G2673">
        <v>2</v>
      </c>
      <c r="H2673" t="s">
        <v>13768</v>
      </c>
      <c r="I2673">
        <v>2</v>
      </c>
      <c r="J2673" t="s">
        <v>13806</v>
      </c>
      <c r="K2673" t="s">
        <v>13857</v>
      </c>
      <c r="L2673">
        <v>270107</v>
      </c>
      <c r="M2673" t="s">
        <v>13588</v>
      </c>
      <c r="N2673">
        <v>270107007</v>
      </c>
      <c r="O2673" t="s">
        <v>13618</v>
      </c>
      <c r="P2673">
        <v>9109.8875114008715</v>
      </c>
      <c r="Q2673">
        <v>18777.434430701462</v>
      </c>
      <c r="R2673">
        <v>9425.1502087063382</v>
      </c>
    </row>
    <row r="2674" spans="1:18" x14ac:dyDescent="0.25">
      <c r="A2674">
        <v>13</v>
      </c>
      <c r="B2674">
        <v>13115</v>
      </c>
      <c r="C2674" t="s">
        <v>10678</v>
      </c>
      <c r="D2674" t="s">
        <v>1865</v>
      </c>
      <c r="E2674">
        <v>4</v>
      </c>
      <c r="F2674" t="s">
        <v>13858</v>
      </c>
      <c r="G2674">
        <v>1</v>
      </c>
      <c r="H2674" t="s">
        <v>8278</v>
      </c>
      <c r="I2674">
        <v>2</v>
      </c>
      <c r="J2674" t="s">
        <v>13806</v>
      </c>
      <c r="K2674" t="s">
        <v>13851</v>
      </c>
      <c r="L2674">
        <v>270107</v>
      </c>
      <c r="M2674" t="s">
        <v>13588</v>
      </c>
      <c r="N2674">
        <v>270107007</v>
      </c>
      <c r="O2674" t="s">
        <v>13618</v>
      </c>
      <c r="P2674">
        <v>54103.128438924694</v>
      </c>
      <c r="Q2674">
        <v>36533.404288500176</v>
      </c>
      <c r="R2674">
        <v>22657.936024388666</v>
      </c>
    </row>
    <row r="2675" spans="1:18" x14ac:dyDescent="0.25">
      <c r="A2675">
        <v>13</v>
      </c>
      <c r="B2675">
        <v>13115</v>
      </c>
      <c r="C2675" t="s">
        <v>10678</v>
      </c>
      <c r="D2675" t="s">
        <v>1865</v>
      </c>
      <c r="E2675">
        <v>4</v>
      </c>
      <c r="F2675" t="s">
        <v>13858</v>
      </c>
      <c r="G2675">
        <v>1</v>
      </c>
      <c r="H2675" t="s">
        <v>8278</v>
      </c>
      <c r="I2675">
        <v>2</v>
      </c>
      <c r="J2675" t="s">
        <v>13806</v>
      </c>
      <c r="K2675" t="s">
        <v>13852</v>
      </c>
      <c r="L2675">
        <v>270107</v>
      </c>
      <c r="M2675" t="s">
        <v>13588</v>
      </c>
      <c r="N2675">
        <v>270107007</v>
      </c>
      <c r="O2675" t="s">
        <v>13618</v>
      </c>
      <c r="P2675">
        <v>0</v>
      </c>
      <c r="Q2675">
        <v>11929.22604700563</v>
      </c>
      <c r="R2675">
        <v>0</v>
      </c>
    </row>
    <row r="2676" spans="1:18" x14ac:dyDescent="0.25">
      <c r="A2676">
        <v>13</v>
      </c>
      <c r="B2676">
        <v>13115</v>
      </c>
      <c r="C2676" t="s">
        <v>10678</v>
      </c>
      <c r="D2676" t="s">
        <v>1865</v>
      </c>
      <c r="E2676">
        <v>4</v>
      </c>
      <c r="F2676" t="s">
        <v>13858</v>
      </c>
      <c r="G2676">
        <v>2</v>
      </c>
      <c r="H2676" t="s">
        <v>13768</v>
      </c>
      <c r="I2676">
        <v>2</v>
      </c>
      <c r="J2676" t="s">
        <v>13806</v>
      </c>
      <c r="K2676" t="s">
        <v>13853</v>
      </c>
      <c r="L2676">
        <v>270107</v>
      </c>
      <c r="M2676" t="s">
        <v>13588</v>
      </c>
      <c r="N2676">
        <v>270107007</v>
      </c>
      <c r="O2676" t="s">
        <v>13618</v>
      </c>
      <c r="P2676">
        <v>23730.545511711996</v>
      </c>
      <c r="Q2676">
        <v>20879.683069889168</v>
      </c>
      <c r="R2676">
        <v>22657.936024388666</v>
      </c>
    </row>
    <row r="2677" spans="1:18" x14ac:dyDescent="0.25">
      <c r="A2677">
        <v>13</v>
      </c>
      <c r="B2677">
        <v>13115</v>
      </c>
      <c r="C2677" t="s">
        <v>10678</v>
      </c>
      <c r="D2677" t="s">
        <v>1865</v>
      </c>
      <c r="E2677">
        <v>4</v>
      </c>
      <c r="F2677" t="s">
        <v>13858</v>
      </c>
      <c r="G2677">
        <v>2</v>
      </c>
      <c r="H2677" t="s">
        <v>13768</v>
      </c>
      <c r="I2677">
        <v>2</v>
      </c>
      <c r="J2677" t="s">
        <v>13806</v>
      </c>
      <c r="K2677" t="s">
        <v>13857</v>
      </c>
      <c r="L2677">
        <v>270107</v>
      </c>
      <c r="M2677" t="s">
        <v>13588</v>
      </c>
      <c r="N2677">
        <v>270107007</v>
      </c>
      <c r="O2677" t="s">
        <v>13618</v>
      </c>
      <c r="P2677">
        <v>30372.582927212701</v>
      </c>
      <c r="Q2677">
        <v>27582.947265616633</v>
      </c>
      <c r="R2677">
        <v>0</v>
      </c>
    </row>
    <row r="2678" spans="1:18" x14ac:dyDescent="0.25">
      <c r="A2678">
        <v>13</v>
      </c>
      <c r="B2678">
        <v>13116</v>
      </c>
      <c r="C2678" t="s">
        <v>10678</v>
      </c>
      <c r="D2678" t="s">
        <v>1868</v>
      </c>
      <c r="E2678">
        <v>4</v>
      </c>
      <c r="F2678" t="s">
        <v>13858</v>
      </c>
      <c r="G2678">
        <v>1</v>
      </c>
      <c r="H2678" t="s">
        <v>8278</v>
      </c>
      <c r="I2678">
        <v>2</v>
      </c>
      <c r="J2678" t="s">
        <v>13806</v>
      </c>
      <c r="K2678" t="s">
        <v>13851</v>
      </c>
      <c r="L2678">
        <v>270107</v>
      </c>
      <c r="M2678" t="s">
        <v>13588</v>
      </c>
      <c r="N2678">
        <v>270107007</v>
      </c>
      <c r="O2678" t="s">
        <v>13618</v>
      </c>
      <c r="P2678">
        <v>67276.971332701141</v>
      </c>
      <c r="Q2678">
        <v>78193.166858622382</v>
      </c>
      <c r="R2678">
        <v>15310.886222478277</v>
      </c>
    </row>
    <row r="2679" spans="1:18" x14ac:dyDescent="0.25">
      <c r="A2679">
        <v>13</v>
      </c>
      <c r="B2679">
        <v>13116</v>
      </c>
      <c r="C2679" t="s">
        <v>10678</v>
      </c>
      <c r="D2679" t="s">
        <v>1868</v>
      </c>
      <c r="E2679">
        <v>4</v>
      </c>
      <c r="F2679" t="s">
        <v>13858</v>
      </c>
      <c r="G2679">
        <v>1</v>
      </c>
      <c r="H2679" t="s">
        <v>8278</v>
      </c>
      <c r="I2679">
        <v>2</v>
      </c>
      <c r="J2679" t="s">
        <v>13806</v>
      </c>
      <c r="K2679" t="s">
        <v>13852</v>
      </c>
      <c r="L2679">
        <v>270107</v>
      </c>
      <c r="M2679" t="s">
        <v>13588</v>
      </c>
      <c r="N2679">
        <v>270107007</v>
      </c>
      <c r="O2679" t="s">
        <v>13618</v>
      </c>
      <c r="P2679">
        <v>0</v>
      </c>
      <c r="Q2679">
        <v>10331.967326779528</v>
      </c>
      <c r="R2679">
        <v>11672.867795180797</v>
      </c>
    </row>
    <row r="2680" spans="1:18" x14ac:dyDescent="0.25">
      <c r="A2680">
        <v>13</v>
      </c>
      <c r="B2680">
        <v>13116</v>
      </c>
      <c r="C2680" t="s">
        <v>10678</v>
      </c>
      <c r="D2680" t="s">
        <v>1868</v>
      </c>
      <c r="E2680">
        <v>4</v>
      </c>
      <c r="F2680" t="s">
        <v>13858</v>
      </c>
      <c r="G2680">
        <v>2</v>
      </c>
      <c r="H2680" t="s">
        <v>13768</v>
      </c>
      <c r="I2680">
        <v>2</v>
      </c>
      <c r="J2680" t="s">
        <v>13806</v>
      </c>
      <c r="K2680" t="s">
        <v>13853</v>
      </c>
      <c r="L2680">
        <v>270107</v>
      </c>
      <c r="M2680" t="s">
        <v>13588</v>
      </c>
      <c r="N2680">
        <v>270107007</v>
      </c>
      <c r="O2680" t="s">
        <v>13618</v>
      </c>
      <c r="P2680">
        <v>67276.971332701141</v>
      </c>
      <c r="Q2680">
        <v>78193.166858622382</v>
      </c>
      <c r="R2680">
        <v>15310.886222478277</v>
      </c>
    </row>
    <row r="2681" spans="1:18" x14ac:dyDescent="0.25">
      <c r="A2681">
        <v>13</v>
      </c>
      <c r="B2681">
        <v>13116</v>
      </c>
      <c r="C2681" t="s">
        <v>10678</v>
      </c>
      <c r="D2681" t="s">
        <v>1868</v>
      </c>
      <c r="E2681">
        <v>4</v>
      </c>
      <c r="F2681" t="s">
        <v>13858</v>
      </c>
      <c r="G2681">
        <v>2</v>
      </c>
      <c r="H2681" t="s">
        <v>13768</v>
      </c>
      <c r="I2681">
        <v>2</v>
      </c>
      <c r="J2681" t="s">
        <v>13806</v>
      </c>
      <c r="K2681" t="s">
        <v>13857</v>
      </c>
      <c r="L2681">
        <v>270107</v>
      </c>
      <c r="M2681" t="s">
        <v>13588</v>
      </c>
      <c r="N2681">
        <v>270107007</v>
      </c>
      <c r="O2681" t="s">
        <v>13618</v>
      </c>
      <c r="P2681">
        <v>0</v>
      </c>
      <c r="Q2681">
        <v>10331.967326779528</v>
      </c>
      <c r="R2681">
        <v>11672.867795180797</v>
      </c>
    </row>
    <row r="2682" spans="1:18" x14ac:dyDescent="0.25">
      <c r="A2682">
        <v>13</v>
      </c>
      <c r="B2682">
        <v>13117</v>
      </c>
      <c r="C2682" t="s">
        <v>10678</v>
      </c>
      <c r="D2682" t="s">
        <v>1871</v>
      </c>
      <c r="E2682">
        <v>4</v>
      </c>
      <c r="F2682" t="s">
        <v>13858</v>
      </c>
      <c r="G2682">
        <v>1</v>
      </c>
      <c r="H2682" t="s">
        <v>8278</v>
      </c>
      <c r="I2682">
        <v>2</v>
      </c>
      <c r="J2682" t="s">
        <v>13806</v>
      </c>
      <c r="K2682" t="s">
        <v>13851</v>
      </c>
      <c r="L2682">
        <v>270107</v>
      </c>
      <c r="M2682" t="s">
        <v>13588</v>
      </c>
      <c r="N2682">
        <v>270107007</v>
      </c>
      <c r="O2682" t="s">
        <v>13618</v>
      </c>
      <c r="P2682">
        <v>62360.624704212023</v>
      </c>
      <c r="Q2682">
        <v>38381.972222659322</v>
      </c>
      <c r="R2682">
        <v>34904.186385882575</v>
      </c>
    </row>
    <row r="2683" spans="1:18" x14ac:dyDescent="0.25">
      <c r="A2683">
        <v>13</v>
      </c>
      <c r="B2683">
        <v>13117</v>
      </c>
      <c r="C2683" t="s">
        <v>10678</v>
      </c>
      <c r="D2683" t="s">
        <v>1871</v>
      </c>
      <c r="E2683">
        <v>4</v>
      </c>
      <c r="F2683" t="s">
        <v>13858</v>
      </c>
      <c r="G2683">
        <v>1</v>
      </c>
      <c r="H2683" t="s">
        <v>8278</v>
      </c>
      <c r="I2683">
        <v>2</v>
      </c>
      <c r="J2683" t="s">
        <v>13806</v>
      </c>
      <c r="K2683" t="s">
        <v>13852</v>
      </c>
      <c r="L2683">
        <v>270107</v>
      </c>
      <c r="M2683" t="s">
        <v>13588</v>
      </c>
      <c r="N2683">
        <v>270107007</v>
      </c>
      <c r="O2683" t="s">
        <v>13618</v>
      </c>
      <c r="P2683">
        <v>7657.3592049219124</v>
      </c>
      <c r="Q2683">
        <v>0</v>
      </c>
      <c r="R2683">
        <v>12437.820243268077</v>
      </c>
    </row>
    <row r="2684" spans="1:18" x14ac:dyDescent="0.25">
      <c r="A2684">
        <v>13</v>
      </c>
      <c r="B2684">
        <v>13117</v>
      </c>
      <c r="C2684" t="s">
        <v>10678</v>
      </c>
      <c r="D2684" t="s">
        <v>1871</v>
      </c>
      <c r="E2684">
        <v>4</v>
      </c>
      <c r="F2684" t="s">
        <v>13858</v>
      </c>
      <c r="G2684">
        <v>2</v>
      </c>
      <c r="H2684" t="s">
        <v>13768</v>
      </c>
      <c r="I2684">
        <v>2</v>
      </c>
      <c r="J2684" t="s">
        <v>13806</v>
      </c>
      <c r="K2684" t="s">
        <v>13853</v>
      </c>
      <c r="L2684">
        <v>270107</v>
      </c>
      <c r="M2684" t="s">
        <v>13588</v>
      </c>
      <c r="N2684">
        <v>270107007</v>
      </c>
      <c r="O2684" t="s">
        <v>13618</v>
      </c>
      <c r="P2684">
        <v>58530.998580217703</v>
      </c>
      <c r="Q2684">
        <v>25328.935318127918</v>
      </c>
      <c r="R2684">
        <v>28044.394589502175</v>
      </c>
    </row>
    <row r="2685" spans="1:18" x14ac:dyDescent="0.25">
      <c r="A2685">
        <v>13</v>
      </c>
      <c r="B2685">
        <v>13117</v>
      </c>
      <c r="C2685" t="s">
        <v>10678</v>
      </c>
      <c r="D2685" t="s">
        <v>1871</v>
      </c>
      <c r="E2685">
        <v>4</v>
      </c>
      <c r="F2685" t="s">
        <v>13858</v>
      </c>
      <c r="G2685">
        <v>2</v>
      </c>
      <c r="H2685" t="s">
        <v>13768</v>
      </c>
      <c r="I2685">
        <v>2</v>
      </c>
      <c r="J2685" t="s">
        <v>13806</v>
      </c>
      <c r="K2685" t="s">
        <v>13857</v>
      </c>
      <c r="L2685">
        <v>270107</v>
      </c>
      <c r="M2685" t="s">
        <v>13588</v>
      </c>
      <c r="N2685">
        <v>270107007</v>
      </c>
      <c r="O2685" t="s">
        <v>13618</v>
      </c>
      <c r="P2685">
        <v>11486.985328916233</v>
      </c>
      <c r="Q2685">
        <v>13053.036904531409</v>
      </c>
      <c r="R2685">
        <v>19297.61203964848</v>
      </c>
    </row>
    <row r="2686" spans="1:18" x14ac:dyDescent="0.25">
      <c r="A2686">
        <v>13</v>
      </c>
      <c r="B2686">
        <v>13118</v>
      </c>
      <c r="C2686" t="s">
        <v>10678</v>
      </c>
      <c r="D2686" t="s">
        <v>1874</v>
      </c>
      <c r="E2686">
        <v>4</v>
      </c>
      <c r="F2686" t="s">
        <v>13858</v>
      </c>
      <c r="G2686">
        <v>1</v>
      </c>
      <c r="H2686" t="s">
        <v>8278</v>
      </c>
      <c r="I2686">
        <v>2</v>
      </c>
      <c r="J2686" t="s">
        <v>13806</v>
      </c>
      <c r="K2686" t="s">
        <v>13851</v>
      </c>
      <c r="L2686">
        <v>270107</v>
      </c>
      <c r="M2686" t="s">
        <v>13588</v>
      </c>
      <c r="N2686">
        <v>270107007</v>
      </c>
      <c r="O2686" t="s">
        <v>13618</v>
      </c>
      <c r="P2686">
        <v>65822.329716302789</v>
      </c>
      <c r="Q2686">
        <v>34066.728736636804</v>
      </c>
      <c r="R2686">
        <v>73224.752264798837</v>
      </c>
    </row>
    <row r="2687" spans="1:18" x14ac:dyDescent="0.25">
      <c r="A2687">
        <v>13</v>
      </c>
      <c r="B2687">
        <v>13118</v>
      </c>
      <c r="C2687" t="s">
        <v>10678</v>
      </c>
      <c r="D2687" t="s">
        <v>1874</v>
      </c>
      <c r="E2687">
        <v>4</v>
      </c>
      <c r="F2687" t="s">
        <v>13858</v>
      </c>
      <c r="G2687">
        <v>1</v>
      </c>
      <c r="H2687" t="s">
        <v>8278</v>
      </c>
      <c r="I2687">
        <v>2</v>
      </c>
      <c r="J2687" t="s">
        <v>13806</v>
      </c>
      <c r="K2687" t="s">
        <v>13852</v>
      </c>
      <c r="L2687">
        <v>270107</v>
      </c>
      <c r="M2687" t="s">
        <v>13588</v>
      </c>
      <c r="N2687">
        <v>270107007</v>
      </c>
      <c r="O2687" t="s">
        <v>13618</v>
      </c>
      <c r="P2687">
        <v>0</v>
      </c>
      <c r="Q2687">
        <v>36500.62948433256</v>
      </c>
      <c r="R2687">
        <v>17069.272390781603</v>
      </c>
    </row>
    <row r="2688" spans="1:18" x14ac:dyDescent="0.25">
      <c r="A2688">
        <v>13</v>
      </c>
      <c r="B2688">
        <v>13118</v>
      </c>
      <c r="C2688" t="s">
        <v>10678</v>
      </c>
      <c r="D2688" t="s">
        <v>1874</v>
      </c>
      <c r="E2688">
        <v>4</v>
      </c>
      <c r="F2688" t="s">
        <v>13858</v>
      </c>
      <c r="G2688">
        <v>2</v>
      </c>
      <c r="H2688" t="s">
        <v>13768</v>
      </c>
      <c r="I2688">
        <v>2</v>
      </c>
      <c r="J2688" t="s">
        <v>13806</v>
      </c>
      <c r="K2688" t="s">
        <v>13853</v>
      </c>
      <c r="L2688">
        <v>270107</v>
      </c>
      <c r="M2688" t="s">
        <v>13588</v>
      </c>
      <c r="N2688">
        <v>270107007</v>
      </c>
      <c r="O2688" t="s">
        <v>13618</v>
      </c>
      <c r="P2688">
        <v>48406.654464635903</v>
      </c>
      <c r="Q2688">
        <v>4871.3780192720851</v>
      </c>
      <c r="R2688">
        <v>57465.728465294778</v>
      </c>
    </row>
    <row r="2689" spans="1:18" x14ac:dyDescent="0.25">
      <c r="A2689">
        <v>13</v>
      </c>
      <c r="B2689">
        <v>13118</v>
      </c>
      <c r="C2689" t="s">
        <v>10678</v>
      </c>
      <c r="D2689" t="s">
        <v>1874</v>
      </c>
      <c r="E2689">
        <v>4</v>
      </c>
      <c r="F2689" t="s">
        <v>13858</v>
      </c>
      <c r="G2689">
        <v>2</v>
      </c>
      <c r="H2689" t="s">
        <v>13768</v>
      </c>
      <c r="I2689">
        <v>2</v>
      </c>
      <c r="J2689" t="s">
        <v>13806</v>
      </c>
      <c r="K2689" t="s">
        <v>13857</v>
      </c>
      <c r="L2689">
        <v>270107</v>
      </c>
      <c r="M2689" t="s">
        <v>13588</v>
      </c>
      <c r="N2689">
        <v>270107007</v>
      </c>
      <c r="O2689" t="s">
        <v>13618</v>
      </c>
      <c r="P2689">
        <v>17415.675251666886</v>
      </c>
      <c r="Q2689">
        <v>65695.980201697268</v>
      </c>
      <c r="R2689">
        <v>32828.296190285684</v>
      </c>
    </row>
    <row r="2690" spans="1:18" x14ac:dyDescent="0.25">
      <c r="A2690">
        <v>13</v>
      </c>
      <c r="B2690">
        <v>13119</v>
      </c>
      <c r="C2690" t="s">
        <v>10678</v>
      </c>
      <c r="D2690" t="s">
        <v>1877</v>
      </c>
      <c r="E2690">
        <v>4</v>
      </c>
      <c r="F2690" t="s">
        <v>13858</v>
      </c>
      <c r="G2690">
        <v>1</v>
      </c>
      <c r="H2690" t="s">
        <v>8278</v>
      </c>
      <c r="I2690">
        <v>2</v>
      </c>
      <c r="J2690" t="s">
        <v>13806</v>
      </c>
      <c r="K2690" t="s">
        <v>13851</v>
      </c>
      <c r="L2690">
        <v>270107</v>
      </c>
      <c r="M2690" t="s">
        <v>13588</v>
      </c>
      <c r="N2690">
        <v>270107007</v>
      </c>
      <c r="O2690" t="s">
        <v>13618</v>
      </c>
      <c r="P2690">
        <v>52797.486130819467</v>
      </c>
      <c r="Q2690">
        <v>49944.715487505659</v>
      </c>
      <c r="R2690">
        <v>65588.523207972597</v>
      </c>
    </row>
    <row r="2691" spans="1:18" x14ac:dyDescent="0.25">
      <c r="A2691">
        <v>13</v>
      </c>
      <c r="B2691">
        <v>13119</v>
      </c>
      <c r="C2691" t="s">
        <v>10678</v>
      </c>
      <c r="D2691" t="s">
        <v>1877</v>
      </c>
      <c r="E2691">
        <v>4</v>
      </c>
      <c r="F2691" t="s">
        <v>13858</v>
      </c>
      <c r="G2691">
        <v>1</v>
      </c>
      <c r="H2691" t="s">
        <v>8278</v>
      </c>
      <c r="I2691">
        <v>2</v>
      </c>
      <c r="J2691" t="s">
        <v>13806</v>
      </c>
      <c r="K2691" t="s">
        <v>13852</v>
      </c>
      <c r="L2691">
        <v>270107</v>
      </c>
      <c r="M2691" t="s">
        <v>13588</v>
      </c>
      <c r="N2691">
        <v>270107007</v>
      </c>
      <c r="O2691" t="s">
        <v>13618</v>
      </c>
      <c r="P2691">
        <v>7865.374532041199</v>
      </c>
      <c r="Q2691">
        <v>22424.29221603421</v>
      </c>
      <c r="R2691">
        <v>11245.003467641682</v>
      </c>
    </row>
    <row r="2692" spans="1:18" x14ac:dyDescent="0.25">
      <c r="A2692">
        <v>13</v>
      </c>
      <c r="B2692">
        <v>13119</v>
      </c>
      <c r="C2692" t="s">
        <v>10678</v>
      </c>
      <c r="D2692" t="s">
        <v>1877</v>
      </c>
      <c r="E2692">
        <v>4</v>
      </c>
      <c r="F2692" t="s">
        <v>13858</v>
      </c>
      <c r="G2692">
        <v>2</v>
      </c>
      <c r="H2692" t="s">
        <v>13768</v>
      </c>
      <c r="I2692">
        <v>2</v>
      </c>
      <c r="J2692" t="s">
        <v>13806</v>
      </c>
      <c r="K2692" t="s">
        <v>13853</v>
      </c>
      <c r="L2692">
        <v>270107</v>
      </c>
      <c r="M2692" t="s">
        <v>13588</v>
      </c>
      <c r="N2692">
        <v>270107007</v>
      </c>
      <c r="O2692" t="s">
        <v>13618</v>
      </c>
      <c r="P2692">
        <v>47587.880921214251</v>
      </c>
      <c r="Q2692">
        <v>37350.112778044437</v>
      </c>
      <c r="R2692">
        <v>52384.821295464913</v>
      </c>
    </row>
    <row r="2693" spans="1:18" x14ac:dyDescent="0.25">
      <c r="A2693">
        <v>13</v>
      </c>
      <c r="B2693">
        <v>13119</v>
      </c>
      <c r="C2693" t="s">
        <v>10678</v>
      </c>
      <c r="D2693" t="s">
        <v>1877</v>
      </c>
      <c r="E2693">
        <v>4</v>
      </c>
      <c r="F2693" t="s">
        <v>13858</v>
      </c>
      <c r="G2693">
        <v>2</v>
      </c>
      <c r="H2693" t="s">
        <v>13768</v>
      </c>
      <c r="I2693">
        <v>2</v>
      </c>
      <c r="J2693" t="s">
        <v>13806</v>
      </c>
      <c r="K2693" t="s">
        <v>13857</v>
      </c>
      <c r="L2693">
        <v>270107</v>
      </c>
      <c r="M2693" t="s">
        <v>13588</v>
      </c>
      <c r="N2693">
        <v>270107007</v>
      </c>
      <c r="O2693" t="s">
        <v>13618</v>
      </c>
      <c r="P2693">
        <v>13074.979741646408</v>
      </c>
      <c r="Q2693">
        <v>35018.894925495406</v>
      </c>
      <c r="R2693">
        <v>24448.705380149335</v>
      </c>
    </row>
    <row r="2694" spans="1:18" x14ac:dyDescent="0.25">
      <c r="A2694">
        <v>13</v>
      </c>
      <c r="B2694">
        <v>13120</v>
      </c>
      <c r="C2694" t="s">
        <v>10678</v>
      </c>
      <c r="D2694" t="s">
        <v>1880</v>
      </c>
      <c r="E2694">
        <v>4</v>
      </c>
      <c r="F2694" t="s">
        <v>13858</v>
      </c>
      <c r="G2694">
        <v>1</v>
      </c>
      <c r="H2694" t="s">
        <v>8278</v>
      </c>
      <c r="I2694">
        <v>2</v>
      </c>
      <c r="J2694" t="s">
        <v>13806</v>
      </c>
      <c r="K2694" t="s">
        <v>13851</v>
      </c>
      <c r="L2694">
        <v>270107</v>
      </c>
      <c r="M2694" t="s">
        <v>13588</v>
      </c>
      <c r="N2694">
        <v>270107007</v>
      </c>
      <c r="O2694" t="s">
        <v>13618</v>
      </c>
      <c r="P2694">
        <v>61755.727368691332</v>
      </c>
      <c r="Q2694">
        <v>32402.083692702596</v>
      </c>
      <c r="R2694">
        <v>41851.88342980943</v>
      </c>
    </row>
    <row r="2695" spans="1:18" x14ac:dyDescent="0.25">
      <c r="A2695">
        <v>13</v>
      </c>
      <c r="B2695">
        <v>13120</v>
      </c>
      <c r="C2695" t="s">
        <v>10678</v>
      </c>
      <c r="D2695" t="s">
        <v>1880</v>
      </c>
      <c r="E2695">
        <v>4</v>
      </c>
      <c r="F2695" t="s">
        <v>13858</v>
      </c>
      <c r="G2695">
        <v>1</v>
      </c>
      <c r="H2695" t="s">
        <v>8278</v>
      </c>
      <c r="I2695">
        <v>2</v>
      </c>
      <c r="J2695" t="s">
        <v>13806</v>
      </c>
      <c r="K2695" t="s">
        <v>13852</v>
      </c>
      <c r="L2695">
        <v>270107</v>
      </c>
      <c r="M2695" t="s">
        <v>13588</v>
      </c>
      <c r="N2695">
        <v>270107007</v>
      </c>
      <c r="O2695" t="s">
        <v>13618</v>
      </c>
      <c r="P2695">
        <v>0</v>
      </c>
      <c r="Q2695">
        <v>1391.5290077525294</v>
      </c>
      <c r="R2695">
        <v>20509.793120345719</v>
      </c>
    </row>
    <row r="2696" spans="1:18" x14ac:dyDescent="0.25">
      <c r="A2696">
        <v>13</v>
      </c>
      <c r="B2696">
        <v>13120</v>
      </c>
      <c r="C2696" t="s">
        <v>10678</v>
      </c>
      <c r="D2696" t="s">
        <v>1880</v>
      </c>
      <c r="E2696">
        <v>4</v>
      </c>
      <c r="F2696" t="s">
        <v>13858</v>
      </c>
      <c r="G2696">
        <v>2</v>
      </c>
      <c r="H2696" t="s">
        <v>13768</v>
      </c>
      <c r="I2696">
        <v>2</v>
      </c>
      <c r="J2696" t="s">
        <v>13806</v>
      </c>
      <c r="K2696" t="s">
        <v>13853</v>
      </c>
      <c r="L2696">
        <v>270107</v>
      </c>
      <c r="M2696" t="s">
        <v>13588</v>
      </c>
      <c r="N2696">
        <v>270107007</v>
      </c>
      <c r="O2696" t="s">
        <v>13618</v>
      </c>
      <c r="P2696">
        <v>54740.235656614648</v>
      </c>
      <c r="Q2696">
        <v>23387.51528544035</v>
      </c>
      <c r="R2696">
        <v>17254.63407394887</v>
      </c>
    </row>
    <row r="2697" spans="1:18" x14ac:dyDescent="0.25">
      <c r="A2697">
        <v>13</v>
      </c>
      <c r="B2697">
        <v>13120</v>
      </c>
      <c r="C2697" t="s">
        <v>10678</v>
      </c>
      <c r="D2697" t="s">
        <v>1880</v>
      </c>
      <c r="E2697">
        <v>4</v>
      </c>
      <c r="F2697" t="s">
        <v>13858</v>
      </c>
      <c r="G2697">
        <v>2</v>
      </c>
      <c r="H2697" t="s">
        <v>13768</v>
      </c>
      <c r="I2697">
        <v>2</v>
      </c>
      <c r="J2697" t="s">
        <v>13806</v>
      </c>
      <c r="K2697" t="s">
        <v>13857</v>
      </c>
      <c r="L2697">
        <v>270107</v>
      </c>
      <c r="M2697" t="s">
        <v>13588</v>
      </c>
      <c r="N2697">
        <v>270107007</v>
      </c>
      <c r="O2697" t="s">
        <v>13618</v>
      </c>
      <c r="P2697">
        <v>7015.4917120766886</v>
      </c>
      <c r="Q2697">
        <v>10406.097415014779</v>
      </c>
      <c r="R2697">
        <v>45107.042476206276</v>
      </c>
    </row>
    <row r="2698" spans="1:18" x14ac:dyDescent="0.25">
      <c r="A2698">
        <v>13</v>
      </c>
      <c r="B2698">
        <v>13121</v>
      </c>
      <c r="C2698" t="s">
        <v>10678</v>
      </c>
      <c r="D2698" t="s">
        <v>1883</v>
      </c>
      <c r="E2698">
        <v>4</v>
      </c>
      <c r="F2698" t="s">
        <v>13858</v>
      </c>
      <c r="G2698">
        <v>1</v>
      </c>
      <c r="H2698" t="s">
        <v>8278</v>
      </c>
      <c r="I2698">
        <v>2</v>
      </c>
      <c r="J2698" t="s">
        <v>13806</v>
      </c>
      <c r="K2698" t="s">
        <v>13851</v>
      </c>
      <c r="L2698">
        <v>270107</v>
      </c>
      <c r="M2698" t="s">
        <v>13588</v>
      </c>
      <c r="N2698">
        <v>270107007</v>
      </c>
      <c r="O2698" t="s">
        <v>13618</v>
      </c>
      <c r="P2698">
        <v>63796.971891949193</v>
      </c>
      <c r="Q2698">
        <v>47019.888713273926</v>
      </c>
      <c r="R2698">
        <v>94927.415330944626</v>
      </c>
    </row>
    <row r="2699" spans="1:18" x14ac:dyDescent="0.25">
      <c r="A2699">
        <v>13</v>
      </c>
      <c r="B2699">
        <v>13121</v>
      </c>
      <c r="C2699" t="s">
        <v>10678</v>
      </c>
      <c r="D2699" t="s">
        <v>1883</v>
      </c>
      <c r="E2699">
        <v>4</v>
      </c>
      <c r="F2699" t="s">
        <v>13858</v>
      </c>
      <c r="G2699">
        <v>1</v>
      </c>
      <c r="H2699" t="s">
        <v>8278</v>
      </c>
      <c r="I2699">
        <v>2</v>
      </c>
      <c r="J2699" t="s">
        <v>13806</v>
      </c>
      <c r="K2699" t="s">
        <v>13852</v>
      </c>
      <c r="L2699">
        <v>270107</v>
      </c>
      <c r="M2699" t="s">
        <v>13588</v>
      </c>
      <c r="N2699">
        <v>270107007</v>
      </c>
      <c r="O2699" t="s">
        <v>13618</v>
      </c>
      <c r="P2699">
        <v>4490.9280426832502</v>
      </c>
      <c r="Q2699">
        <v>12452.965428481997</v>
      </c>
      <c r="R2699">
        <v>29250.051818651304</v>
      </c>
    </row>
    <row r="2700" spans="1:18" x14ac:dyDescent="0.25">
      <c r="A2700">
        <v>13</v>
      </c>
      <c r="B2700">
        <v>13121</v>
      </c>
      <c r="C2700" t="s">
        <v>10678</v>
      </c>
      <c r="D2700" t="s">
        <v>1883</v>
      </c>
      <c r="E2700">
        <v>4</v>
      </c>
      <c r="F2700" t="s">
        <v>13858</v>
      </c>
      <c r="G2700">
        <v>2</v>
      </c>
      <c r="H2700" t="s">
        <v>13768</v>
      </c>
      <c r="I2700">
        <v>2</v>
      </c>
      <c r="J2700" t="s">
        <v>13806</v>
      </c>
      <c r="K2700" t="s">
        <v>13853</v>
      </c>
      <c r="L2700">
        <v>270107</v>
      </c>
      <c r="M2700" t="s">
        <v>13588</v>
      </c>
      <c r="N2700">
        <v>270107007</v>
      </c>
      <c r="O2700" t="s">
        <v>13618</v>
      </c>
      <c r="P2700">
        <v>30682.119322297403</v>
      </c>
      <c r="Q2700">
        <v>15885.841164806103</v>
      </c>
      <c r="R2700">
        <v>85760.901091697</v>
      </c>
    </row>
    <row r="2701" spans="1:18" x14ac:dyDescent="0.25">
      <c r="A2701">
        <v>13</v>
      </c>
      <c r="B2701">
        <v>13121</v>
      </c>
      <c r="C2701" t="s">
        <v>10678</v>
      </c>
      <c r="D2701" t="s">
        <v>1883</v>
      </c>
      <c r="E2701">
        <v>4</v>
      </c>
      <c r="F2701" t="s">
        <v>13858</v>
      </c>
      <c r="G2701">
        <v>2</v>
      </c>
      <c r="H2701" t="s">
        <v>13768</v>
      </c>
      <c r="I2701">
        <v>2</v>
      </c>
      <c r="J2701" t="s">
        <v>13806</v>
      </c>
      <c r="K2701" t="s">
        <v>13857</v>
      </c>
      <c r="L2701">
        <v>270107</v>
      </c>
      <c r="M2701" t="s">
        <v>13588</v>
      </c>
      <c r="N2701">
        <v>270107007</v>
      </c>
      <c r="O2701" t="s">
        <v>13618</v>
      </c>
      <c r="P2701">
        <v>37605.780612335038</v>
      </c>
      <c r="Q2701">
        <v>43587.012976949823</v>
      </c>
      <c r="R2701">
        <v>38416.566057898934</v>
      </c>
    </row>
    <row r="2702" spans="1:18" x14ac:dyDescent="0.25">
      <c r="A2702">
        <v>13</v>
      </c>
      <c r="B2702">
        <v>13122</v>
      </c>
      <c r="C2702" t="s">
        <v>10678</v>
      </c>
      <c r="D2702" t="s">
        <v>1886</v>
      </c>
      <c r="E2702">
        <v>4</v>
      </c>
      <c r="F2702" t="s">
        <v>13858</v>
      </c>
      <c r="G2702">
        <v>1</v>
      </c>
      <c r="H2702" t="s">
        <v>8278</v>
      </c>
      <c r="I2702">
        <v>2</v>
      </c>
      <c r="J2702" t="s">
        <v>13806</v>
      </c>
      <c r="K2702" t="s">
        <v>13851</v>
      </c>
      <c r="L2702">
        <v>270107</v>
      </c>
      <c r="M2702" t="s">
        <v>13588</v>
      </c>
      <c r="N2702">
        <v>270107007</v>
      </c>
      <c r="O2702" t="s">
        <v>13618</v>
      </c>
      <c r="P2702">
        <v>49435.593627411734</v>
      </c>
      <c r="Q2702">
        <v>55222.790550930389</v>
      </c>
      <c r="R2702">
        <v>37100.52375680823</v>
      </c>
    </row>
    <row r="2703" spans="1:18" x14ac:dyDescent="0.25">
      <c r="A2703">
        <v>13</v>
      </c>
      <c r="B2703">
        <v>13122</v>
      </c>
      <c r="C2703" t="s">
        <v>10678</v>
      </c>
      <c r="D2703" t="s">
        <v>1886</v>
      </c>
      <c r="E2703">
        <v>4</v>
      </c>
      <c r="F2703" t="s">
        <v>13858</v>
      </c>
      <c r="G2703">
        <v>1</v>
      </c>
      <c r="H2703" t="s">
        <v>8278</v>
      </c>
      <c r="I2703">
        <v>2</v>
      </c>
      <c r="J2703" t="s">
        <v>13806</v>
      </c>
      <c r="K2703" t="s">
        <v>13852</v>
      </c>
      <c r="L2703">
        <v>270107</v>
      </c>
      <c r="M2703" t="s">
        <v>13588</v>
      </c>
      <c r="N2703">
        <v>270107007</v>
      </c>
      <c r="O2703" t="s">
        <v>13618</v>
      </c>
      <c r="P2703">
        <v>10863.021375390281</v>
      </c>
      <c r="Q2703">
        <v>19148.34921615526</v>
      </c>
      <c r="R2703">
        <v>9780.6383318968674</v>
      </c>
    </row>
    <row r="2704" spans="1:18" x14ac:dyDescent="0.25">
      <c r="A2704">
        <v>13</v>
      </c>
      <c r="B2704">
        <v>13122</v>
      </c>
      <c r="C2704" t="s">
        <v>10678</v>
      </c>
      <c r="D2704" t="s">
        <v>1886</v>
      </c>
      <c r="E2704">
        <v>4</v>
      </c>
      <c r="F2704" t="s">
        <v>13858</v>
      </c>
      <c r="G2704">
        <v>2</v>
      </c>
      <c r="H2704" t="s">
        <v>13768</v>
      </c>
      <c r="I2704">
        <v>2</v>
      </c>
      <c r="J2704" t="s">
        <v>13806</v>
      </c>
      <c r="K2704" t="s">
        <v>13853</v>
      </c>
      <c r="L2704">
        <v>270107</v>
      </c>
      <c r="M2704" t="s">
        <v>13588</v>
      </c>
      <c r="N2704">
        <v>270107007</v>
      </c>
      <c r="O2704" t="s">
        <v>13618</v>
      </c>
      <c r="P2704">
        <v>28822.352093507325</v>
      </c>
      <c r="Q2704">
        <v>39332.479250471122</v>
      </c>
      <c r="R2704">
        <v>29173.340567621126</v>
      </c>
    </row>
    <row r="2705" spans="1:18" x14ac:dyDescent="0.25">
      <c r="A2705">
        <v>13</v>
      </c>
      <c r="B2705">
        <v>13122</v>
      </c>
      <c r="C2705" t="s">
        <v>10678</v>
      </c>
      <c r="D2705" t="s">
        <v>1886</v>
      </c>
      <c r="E2705">
        <v>4</v>
      </c>
      <c r="F2705" t="s">
        <v>13858</v>
      </c>
      <c r="G2705">
        <v>2</v>
      </c>
      <c r="H2705" t="s">
        <v>13768</v>
      </c>
      <c r="I2705">
        <v>2</v>
      </c>
      <c r="J2705" t="s">
        <v>13806</v>
      </c>
      <c r="K2705" t="s">
        <v>13857</v>
      </c>
      <c r="L2705">
        <v>270107</v>
      </c>
      <c r="M2705" t="s">
        <v>13588</v>
      </c>
      <c r="N2705">
        <v>270107007</v>
      </c>
      <c r="O2705" t="s">
        <v>13618</v>
      </c>
      <c r="P2705">
        <v>31476.262909294692</v>
      </c>
      <c r="Q2705">
        <v>35038.660516614538</v>
      </c>
      <c r="R2705">
        <v>17707.821521083977</v>
      </c>
    </row>
    <row r="2706" spans="1:18" x14ac:dyDescent="0.25">
      <c r="A2706">
        <v>13</v>
      </c>
      <c r="B2706">
        <v>13123</v>
      </c>
      <c r="C2706" t="s">
        <v>10678</v>
      </c>
      <c r="D2706" t="s">
        <v>1889</v>
      </c>
      <c r="E2706">
        <v>4</v>
      </c>
      <c r="F2706" t="s">
        <v>13858</v>
      </c>
      <c r="G2706">
        <v>1</v>
      </c>
      <c r="H2706" t="s">
        <v>8278</v>
      </c>
      <c r="I2706">
        <v>2</v>
      </c>
      <c r="J2706" t="s">
        <v>13806</v>
      </c>
      <c r="K2706" t="s">
        <v>13851</v>
      </c>
      <c r="L2706">
        <v>270107</v>
      </c>
      <c r="M2706" t="s">
        <v>13588</v>
      </c>
      <c r="N2706">
        <v>270107007</v>
      </c>
      <c r="O2706" t="s">
        <v>13618</v>
      </c>
      <c r="P2706">
        <v>54212.345679012345</v>
      </c>
      <c r="Q2706">
        <v>113087.83212166479</v>
      </c>
      <c r="R2706">
        <v>51023.138967720108</v>
      </c>
    </row>
    <row r="2707" spans="1:18" x14ac:dyDescent="0.25">
      <c r="A2707">
        <v>13</v>
      </c>
      <c r="B2707">
        <v>13123</v>
      </c>
      <c r="C2707" t="s">
        <v>10678</v>
      </c>
      <c r="D2707" t="s">
        <v>1889</v>
      </c>
      <c r="E2707">
        <v>4</v>
      </c>
      <c r="F2707" t="s">
        <v>13858</v>
      </c>
      <c r="G2707">
        <v>1</v>
      </c>
      <c r="H2707" t="s">
        <v>8278</v>
      </c>
      <c r="I2707">
        <v>2</v>
      </c>
      <c r="J2707" t="s">
        <v>13806</v>
      </c>
      <c r="K2707" t="s">
        <v>13852</v>
      </c>
      <c r="L2707">
        <v>270107</v>
      </c>
      <c r="M2707" t="s">
        <v>13588</v>
      </c>
      <c r="N2707">
        <v>270107007</v>
      </c>
      <c r="O2707" t="s">
        <v>13618</v>
      </c>
      <c r="P2707">
        <v>11391.887125220459</v>
      </c>
      <c r="Q2707">
        <v>10189.945923525687</v>
      </c>
      <c r="R2707">
        <v>14310.910792033677</v>
      </c>
    </row>
    <row r="2708" spans="1:18" x14ac:dyDescent="0.25">
      <c r="A2708">
        <v>13</v>
      </c>
      <c r="B2708">
        <v>13123</v>
      </c>
      <c r="C2708" t="s">
        <v>10678</v>
      </c>
      <c r="D2708" t="s">
        <v>1889</v>
      </c>
      <c r="E2708">
        <v>4</v>
      </c>
      <c r="F2708" t="s">
        <v>13858</v>
      </c>
      <c r="G2708">
        <v>2</v>
      </c>
      <c r="H2708" t="s">
        <v>13768</v>
      </c>
      <c r="I2708">
        <v>2</v>
      </c>
      <c r="J2708" t="s">
        <v>13806</v>
      </c>
      <c r="K2708" t="s">
        <v>13853</v>
      </c>
      <c r="L2708">
        <v>270107</v>
      </c>
      <c r="M2708" t="s">
        <v>13588</v>
      </c>
      <c r="N2708">
        <v>270107007</v>
      </c>
      <c r="O2708" t="s">
        <v>13618</v>
      </c>
      <c r="P2708">
        <v>54212.345679012345</v>
      </c>
      <c r="Q2708">
        <v>110992.34302994143</v>
      </c>
      <c r="R2708">
        <v>16014.543403728158</v>
      </c>
    </row>
    <row r="2709" spans="1:18" x14ac:dyDescent="0.25">
      <c r="A2709">
        <v>13</v>
      </c>
      <c r="B2709">
        <v>13123</v>
      </c>
      <c r="C2709" t="s">
        <v>10678</v>
      </c>
      <c r="D2709" t="s">
        <v>1889</v>
      </c>
      <c r="E2709">
        <v>4</v>
      </c>
      <c r="F2709" t="s">
        <v>13858</v>
      </c>
      <c r="G2709">
        <v>2</v>
      </c>
      <c r="H2709" t="s">
        <v>13768</v>
      </c>
      <c r="I2709">
        <v>2</v>
      </c>
      <c r="J2709" t="s">
        <v>13806</v>
      </c>
      <c r="K2709" t="s">
        <v>13857</v>
      </c>
      <c r="L2709">
        <v>270107</v>
      </c>
      <c r="M2709" t="s">
        <v>13588</v>
      </c>
      <c r="N2709">
        <v>270107007</v>
      </c>
      <c r="O2709" t="s">
        <v>13618</v>
      </c>
      <c r="P2709">
        <v>11391.887125220459</v>
      </c>
      <c r="Q2709">
        <v>12285.435015249046</v>
      </c>
      <c r="R2709">
        <v>49319.506356025631</v>
      </c>
    </row>
    <row r="2710" spans="1:18" x14ac:dyDescent="0.25">
      <c r="A2710">
        <v>13</v>
      </c>
      <c r="B2710">
        <v>13124</v>
      </c>
      <c r="C2710" t="s">
        <v>10678</v>
      </c>
      <c r="D2710" t="s">
        <v>1892</v>
      </c>
      <c r="E2710">
        <v>4</v>
      </c>
      <c r="F2710" t="s">
        <v>13858</v>
      </c>
      <c r="G2710">
        <v>1</v>
      </c>
      <c r="H2710" t="s">
        <v>8278</v>
      </c>
      <c r="I2710">
        <v>2</v>
      </c>
      <c r="J2710" t="s">
        <v>13806</v>
      </c>
      <c r="K2710" t="s">
        <v>13851</v>
      </c>
      <c r="L2710">
        <v>270107</v>
      </c>
      <c r="M2710" t="s">
        <v>13588</v>
      </c>
      <c r="N2710">
        <v>270107007</v>
      </c>
      <c r="O2710" t="s">
        <v>13618</v>
      </c>
      <c r="P2710">
        <v>54243.355538767944</v>
      </c>
      <c r="Q2710">
        <v>82985.877438530501</v>
      </c>
      <c r="R2710">
        <v>34898.319427897215</v>
      </c>
    </row>
    <row r="2711" spans="1:18" x14ac:dyDescent="0.25">
      <c r="A2711">
        <v>13</v>
      </c>
      <c r="B2711">
        <v>13124</v>
      </c>
      <c r="C2711" t="s">
        <v>10678</v>
      </c>
      <c r="D2711" t="s">
        <v>1892</v>
      </c>
      <c r="E2711">
        <v>4</v>
      </c>
      <c r="F2711" t="s">
        <v>13858</v>
      </c>
      <c r="G2711">
        <v>1</v>
      </c>
      <c r="H2711" t="s">
        <v>8278</v>
      </c>
      <c r="I2711">
        <v>2</v>
      </c>
      <c r="J2711" t="s">
        <v>13806</v>
      </c>
      <c r="K2711" t="s">
        <v>13852</v>
      </c>
      <c r="L2711">
        <v>270107</v>
      </c>
      <c r="M2711" t="s">
        <v>13588</v>
      </c>
      <c r="N2711">
        <v>270107007</v>
      </c>
      <c r="O2711" t="s">
        <v>13618</v>
      </c>
      <c r="P2711">
        <v>1825.080695007211</v>
      </c>
      <c r="Q2711">
        <v>23313.338713886722</v>
      </c>
      <c r="R2711">
        <v>0</v>
      </c>
    </row>
    <row r="2712" spans="1:18" x14ac:dyDescent="0.25">
      <c r="A2712">
        <v>13</v>
      </c>
      <c r="B2712">
        <v>13124</v>
      </c>
      <c r="C2712" t="s">
        <v>10678</v>
      </c>
      <c r="D2712" t="s">
        <v>1892</v>
      </c>
      <c r="E2712">
        <v>4</v>
      </c>
      <c r="F2712" t="s">
        <v>13858</v>
      </c>
      <c r="G2712">
        <v>2</v>
      </c>
      <c r="H2712" t="s">
        <v>13768</v>
      </c>
      <c r="I2712">
        <v>2</v>
      </c>
      <c r="J2712" t="s">
        <v>13806</v>
      </c>
      <c r="K2712" t="s">
        <v>13853</v>
      </c>
      <c r="L2712">
        <v>270107</v>
      </c>
      <c r="M2712" t="s">
        <v>13588</v>
      </c>
      <c r="N2712">
        <v>270107007</v>
      </c>
      <c r="O2712" t="s">
        <v>13618</v>
      </c>
      <c r="P2712">
        <v>51597.589451273954</v>
      </c>
      <c r="Q2712">
        <v>58593.951436215088</v>
      </c>
      <c r="R2712">
        <v>32640.427090608915</v>
      </c>
    </row>
    <row r="2713" spans="1:18" x14ac:dyDescent="0.25">
      <c r="A2713">
        <v>13</v>
      </c>
      <c r="B2713">
        <v>13124</v>
      </c>
      <c r="C2713" t="s">
        <v>10678</v>
      </c>
      <c r="D2713" t="s">
        <v>1892</v>
      </c>
      <c r="E2713">
        <v>4</v>
      </c>
      <c r="F2713" t="s">
        <v>13858</v>
      </c>
      <c r="G2713">
        <v>2</v>
      </c>
      <c r="H2713" t="s">
        <v>13768</v>
      </c>
      <c r="I2713">
        <v>2</v>
      </c>
      <c r="J2713" t="s">
        <v>13806</v>
      </c>
      <c r="K2713" t="s">
        <v>13857</v>
      </c>
      <c r="L2713">
        <v>270107</v>
      </c>
      <c r="M2713" t="s">
        <v>13588</v>
      </c>
      <c r="N2713">
        <v>270107007</v>
      </c>
      <c r="O2713" t="s">
        <v>13618</v>
      </c>
      <c r="P2713">
        <v>5383.3871300048077</v>
      </c>
      <c r="Q2713">
        <v>47705.264716202124</v>
      </c>
      <c r="R2713">
        <v>2257.8923372883055</v>
      </c>
    </row>
    <row r="2714" spans="1:18" x14ac:dyDescent="0.25">
      <c r="A2714">
        <v>13</v>
      </c>
      <c r="B2714">
        <v>13125</v>
      </c>
      <c r="C2714" t="s">
        <v>10678</v>
      </c>
      <c r="D2714" t="s">
        <v>1895</v>
      </c>
      <c r="E2714">
        <v>4</v>
      </c>
      <c r="F2714" t="s">
        <v>13858</v>
      </c>
      <c r="G2714">
        <v>1</v>
      </c>
      <c r="H2714" t="s">
        <v>8278</v>
      </c>
      <c r="I2714">
        <v>2</v>
      </c>
      <c r="J2714" t="s">
        <v>13806</v>
      </c>
      <c r="K2714" t="s">
        <v>13851</v>
      </c>
      <c r="L2714">
        <v>270107</v>
      </c>
      <c r="M2714" t="s">
        <v>13588</v>
      </c>
      <c r="N2714">
        <v>270107007</v>
      </c>
      <c r="O2714" t="s">
        <v>13618</v>
      </c>
      <c r="P2714">
        <v>42382.152295495056</v>
      </c>
      <c r="Q2714">
        <v>59293.758185426923</v>
      </c>
      <c r="R2714">
        <v>27039.21791842574</v>
      </c>
    </row>
    <row r="2715" spans="1:18" x14ac:dyDescent="0.25">
      <c r="A2715">
        <v>13</v>
      </c>
      <c r="B2715">
        <v>13125</v>
      </c>
      <c r="C2715" t="s">
        <v>10678</v>
      </c>
      <c r="D2715" t="s">
        <v>1895</v>
      </c>
      <c r="E2715">
        <v>4</v>
      </c>
      <c r="F2715" t="s">
        <v>13858</v>
      </c>
      <c r="G2715">
        <v>1</v>
      </c>
      <c r="H2715" t="s">
        <v>8278</v>
      </c>
      <c r="I2715">
        <v>2</v>
      </c>
      <c r="J2715" t="s">
        <v>13806</v>
      </c>
      <c r="K2715" t="s">
        <v>13852</v>
      </c>
      <c r="L2715">
        <v>270107</v>
      </c>
      <c r="M2715" t="s">
        <v>13588</v>
      </c>
      <c r="N2715">
        <v>270107007</v>
      </c>
      <c r="O2715" t="s">
        <v>13618</v>
      </c>
      <c r="P2715">
        <v>1438.1414787044434</v>
      </c>
      <c r="Q2715">
        <v>27779.674859634964</v>
      </c>
      <c r="R2715">
        <v>8446.1148121072038</v>
      </c>
    </row>
    <row r="2716" spans="1:18" x14ac:dyDescent="0.25">
      <c r="A2716">
        <v>13</v>
      </c>
      <c r="B2716">
        <v>13125</v>
      </c>
      <c r="C2716" t="s">
        <v>10678</v>
      </c>
      <c r="D2716" t="s">
        <v>1895</v>
      </c>
      <c r="E2716">
        <v>4</v>
      </c>
      <c r="F2716" t="s">
        <v>13858</v>
      </c>
      <c r="G2716">
        <v>2</v>
      </c>
      <c r="H2716" t="s">
        <v>13768</v>
      </c>
      <c r="I2716">
        <v>2</v>
      </c>
      <c r="J2716" t="s">
        <v>13806</v>
      </c>
      <c r="K2716" t="s">
        <v>13853</v>
      </c>
      <c r="L2716">
        <v>270107</v>
      </c>
      <c r="M2716" t="s">
        <v>13588</v>
      </c>
      <c r="N2716">
        <v>270107007</v>
      </c>
      <c r="O2716" t="s">
        <v>13618</v>
      </c>
      <c r="P2716">
        <v>37956.077274496551</v>
      </c>
      <c r="Q2716">
        <v>45877.396738070544</v>
      </c>
      <c r="R2716">
        <v>20951.298434672382</v>
      </c>
    </row>
    <row r="2717" spans="1:18" x14ac:dyDescent="0.25">
      <c r="A2717">
        <v>13</v>
      </c>
      <c r="B2717">
        <v>13125</v>
      </c>
      <c r="C2717" t="s">
        <v>10678</v>
      </c>
      <c r="D2717" t="s">
        <v>1895</v>
      </c>
      <c r="E2717">
        <v>4</v>
      </c>
      <c r="F2717" t="s">
        <v>13858</v>
      </c>
      <c r="G2717">
        <v>2</v>
      </c>
      <c r="H2717" t="s">
        <v>13768</v>
      </c>
      <c r="I2717">
        <v>2</v>
      </c>
      <c r="J2717" t="s">
        <v>13806</v>
      </c>
      <c r="K2717" t="s">
        <v>13857</v>
      </c>
      <c r="L2717">
        <v>270107</v>
      </c>
      <c r="M2717" t="s">
        <v>13588</v>
      </c>
      <c r="N2717">
        <v>270107007</v>
      </c>
      <c r="O2717" t="s">
        <v>13618</v>
      </c>
      <c r="P2717">
        <v>5864.2164997029477</v>
      </c>
      <c r="Q2717">
        <v>41196.036306991329</v>
      </c>
      <c r="R2717">
        <v>14534.034295860563</v>
      </c>
    </row>
    <row r="2718" spans="1:18" x14ac:dyDescent="0.25">
      <c r="A2718">
        <v>13</v>
      </c>
      <c r="B2718">
        <v>13126</v>
      </c>
      <c r="C2718" t="s">
        <v>10678</v>
      </c>
      <c r="D2718" t="s">
        <v>1898</v>
      </c>
      <c r="E2718">
        <v>4</v>
      </c>
      <c r="F2718" t="s">
        <v>13858</v>
      </c>
      <c r="G2718">
        <v>1</v>
      </c>
      <c r="H2718" t="s">
        <v>8278</v>
      </c>
      <c r="I2718">
        <v>2</v>
      </c>
      <c r="J2718" t="s">
        <v>13806</v>
      </c>
      <c r="K2718" t="s">
        <v>13851</v>
      </c>
      <c r="L2718">
        <v>270107</v>
      </c>
      <c r="M2718" t="s">
        <v>13588</v>
      </c>
      <c r="N2718">
        <v>270107007</v>
      </c>
      <c r="O2718" t="s">
        <v>13618</v>
      </c>
      <c r="P2718">
        <v>62033.709041420945</v>
      </c>
      <c r="Q2718">
        <v>50828.630138510336</v>
      </c>
      <c r="R2718">
        <v>0</v>
      </c>
    </row>
    <row r="2719" spans="1:18" x14ac:dyDescent="0.25">
      <c r="A2719">
        <v>13</v>
      </c>
      <c r="B2719">
        <v>13126</v>
      </c>
      <c r="C2719" t="s">
        <v>10678</v>
      </c>
      <c r="D2719" t="s">
        <v>1898</v>
      </c>
      <c r="E2719">
        <v>4</v>
      </c>
      <c r="F2719" t="s">
        <v>13858</v>
      </c>
      <c r="G2719">
        <v>2</v>
      </c>
      <c r="H2719" t="s">
        <v>13768</v>
      </c>
      <c r="I2719">
        <v>2</v>
      </c>
      <c r="J2719" t="s">
        <v>13806</v>
      </c>
      <c r="K2719" t="s">
        <v>13853</v>
      </c>
      <c r="L2719">
        <v>270107</v>
      </c>
      <c r="M2719" t="s">
        <v>13588</v>
      </c>
      <c r="N2719">
        <v>270107007</v>
      </c>
      <c r="O2719" t="s">
        <v>13618</v>
      </c>
      <c r="P2719">
        <v>39810.51750008724</v>
      </c>
      <c r="Q2719">
        <v>46966.543907247251</v>
      </c>
      <c r="R2719">
        <v>0</v>
      </c>
    </row>
    <row r="2720" spans="1:18" x14ac:dyDescent="0.25">
      <c r="A2720">
        <v>13</v>
      </c>
      <c r="B2720">
        <v>13126</v>
      </c>
      <c r="C2720" t="s">
        <v>10678</v>
      </c>
      <c r="D2720" t="s">
        <v>1898</v>
      </c>
      <c r="E2720">
        <v>4</v>
      </c>
      <c r="F2720" t="s">
        <v>13858</v>
      </c>
      <c r="G2720">
        <v>2</v>
      </c>
      <c r="H2720" t="s">
        <v>13768</v>
      </c>
      <c r="I2720">
        <v>2</v>
      </c>
      <c r="J2720" t="s">
        <v>13806</v>
      </c>
      <c r="K2720" t="s">
        <v>13857</v>
      </c>
      <c r="L2720">
        <v>270107</v>
      </c>
      <c r="M2720" t="s">
        <v>13588</v>
      </c>
      <c r="N2720">
        <v>270107007</v>
      </c>
      <c r="O2720" t="s">
        <v>13618</v>
      </c>
      <c r="P2720">
        <v>22223.191541333705</v>
      </c>
      <c r="Q2720">
        <v>3862.0862312630993</v>
      </c>
      <c r="R2720">
        <v>0</v>
      </c>
    </row>
    <row r="2721" spans="1:18" x14ac:dyDescent="0.25">
      <c r="A2721">
        <v>13</v>
      </c>
      <c r="B2721">
        <v>13127</v>
      </c>
      <c r="C2721" t="s">
        <v>10678</v>
      </c>
      <c r="D2721" t="s">
        <v>1901</v>
      </c>
      <c r="E2721">
        <v>4</v>
      </c>
      <c r="F2721" t="s">
        <v>13858</v>
      </c>
      <c r="G2721">
        <v>1</v>
      </c>
      <c r="H2721" t="s">
        <v>8278</v>
      </c>
      <c r="I2721">
        <v>2</v>
      </c>
      <c r="J2721" t="s">
        <v>13806</v>
      </c>
      <c r="K2721" t="s">
        <v>13851</v>
      </c>
      <c r="L2721">
        <v>270107</v>
      </c>
      <c r="M2721" t="s">
        <v>13588</v>
      </c>
      <c r="N2721">
        <v>270107007</v>
      </c>
      <c r="O2721" t="s">
        <v>13618</v>
      </c>
      <c r="P2721">
        <v>63829.733738968644</v>
      </c>
      <c r="Q2721">
        <v>29219.766286134</v>
      </c>
      <c r="R2721">
        <v>33105.757719054476</v>
      </c>
    </row>
    <row r="2722" spans="1:18" x14ac:dyDescent="0.25">
      <c r="A2722">
        <v>13</v>
      </c>
      <c r="B2722">
        <v>13127</v>
      </c>
      <c r="C2722" t="s">
        <v>10678</v>
      </c>
      <c r="D2722" t="s">
        <v>1901</v>
      </c>
      <c r="E2722">
        <v>4</v>
      </c>
      <c r="F2722" t="s">
        <v>13858</v>
      </c>
      <c r="G2722">
        <v>1</v>
      </c>
      <c r="H2722" t="s">
        <v>8278</v>
      </c>
      <c r="I2722">
        <v>2</v>
      </c>
      <c r="J2722" t="s">
        <v>13806</v>
      </c>
      <c r="K2722" t="s">
        <v>13852</v>
      </c>
      <c r="L2722">
        <v>270107</v>
      </c>
      <c r="M2722" t="s">
        <v>13588</v>
      </c>
      <c r="N2722">
        <v>270107007</v>
      </c>
      <c r="O2722" t="s">
        <v>13618</v>
      </c>
      <c r="P2722">
        <v>0</v>
      </c>
      <c r="Q2722">
        <v>7329.5670845183076</v>
      </c>
      <c r="R2722">
        <v>17271.250556222669</v>
      </c>
    </row>
    <row r="2723" spans="1:18" x14ac:dyDescent="0.25">
      <c r="A2723">
        <v>13</v>
      </c>
      <c r="B2723">
        <v>13127</v>
      </c>
      <c r="C2723" t="s">
        <v>10678</v>
      </c>
      <c r="D2723" t="s">
        <v>1901</v>
      </c>
      <c r="E2723">
        <v>4</v>
      </c>
      <c r="F2723" t="s">
        <v>13858</v>
      </c>
      <c r="G2723">
        <v>2</v>
      </c>
      <c r="H2723" t="s">
        <v>13768</v>
      </c>
      <c r="I2723">
        <v>2</v>
      </c>
      <c r="J2723" t="s">
        <v>13806</v>
      </c>
      <c r="K2723" t="s">
        <v>13853</v>
      </c>
      <c r="L2723">
        <v>270107</v>
      </c>
      <c r="M2723" t="s">
        <v>13588</v>
      </c>
      <c r="N2723">
        <v>270107007</v>
      </c>
      <c r="O2723" t="s">
        <v>13618</v>
      </c>
      <c r="P2723">
        <v>47161.390893319585</v>
      </c>
      <c r="Q2723">
        <v>24888.940769888741</v>
      </c>
      <c r="R2723">
        <v>11101.287585045979</v>
      </c>
    </row>
    <row r="2724" spans="1:18" x14ac:dyDescent="0.25">
      <c r="A2724">
        <v>13</v>
      </c>
      <c r="B2724">
        <v>13127</v>
      </c>
      <c r="C2724" t="s">
        <v>10678</v>
      </c>
      <c r="D2724" t="s">
        <v>1901</v>
      </c>
      <c r="E2724">
        <v>4</v>
      </c>
      <c r="F2724" t="s">
        <v>13858</v>
      </c>
      <c r="G2724">
        <v>2</v>
      </c>
      <c r="H2724" t="s">
        <v>13768</v>
      </c>
      <c r="I2724">
        <v>2</v>
      </c>
      <c r="J2724" t="s">
        <v>13806</v>
      </c>
      <c r="K2724" t="s">
        <v>13857</v>
      </c>
      <c r="L2724">
        <v>270107</v>
      </c>
      <c r="M2724" t="s">
        <v>13588</v>
      </c>
      <c r="N2724">
        <v>270107007</v>
      </c>
      <c r="O2724" t="s">
        <v>13618</v>
      </c>
      <c r="P2724">
        <v>16668.342845649058</v>
      </c>
      <c r="Q2724">
        <v>11660.392600763571</v>
      </c>
      <c r="R2724">
        <v>39275.720690231174</v>
      </c>
    </row>
    <row r="2725" spans="1:18" x14ac:dyDescent="0.25">
      <c r="A2725">
        <v>13</v>
      </c>
      <c r="B2725">
        <v>13128</v>
      </c>
      <c r="C2725" t="s">
        <v>10678</v>
      </c>
      <c r="D2725" t="s">
        <v>1904</v>
      </c>
      <c r="E2725">
        <v>4</v>
      </c>
      <c r="F2725" t="s">
        <v>13858</v>
      </c>
      <c r="G2725">
        <v>1</v>
      </c>
      <c r="H2725" t="s">
        <v>8278</v>
      </c>
      <c r="I2725">
        <v>2</v>
      </c>
      <c r="J2725" t="s">
        <v>13806</v>
      </c>
      <c r="K2725" t="s">
        <v>13851</v>
      </c>
      <c r="L2725">
        <v>270107</v>
      </c>
      <c r="M2725" t="s">
        <v>13588</v>
      </c>
      <c r="N2725">
        <v>270107007</v>
      </c>
      <c r="O2725" t="s">
        <v>13618</v>
      </c>
      <c r="P2725">
        <v>21380.720775049489</v>
      </c>
      <c r="Q2725">
        <v>71098.535250348301</v>
      </c>
      <c r="R2725">
        <v>40220.141949227931</v>
      </c>
    </row>
    <row r="2726" spans="1:18" x14ac:dyDescent="0.25">
      <c r="A2726">
        <v>13</v>
      </c>
      <c r="B2726">
        <v>13128</v>
      </c>
      <c r="C2726" t="s">
        <v>10678</v>
      </c>
      <c r="D2726" t="s">
        <v>1904</v>
      </c>
      <c r="E2726">
        <v>4</v>
      </c>
      <c r="F2726" t="s">
        <v>13858</v>
      </c>
      <c r="G2726">
        <v>1</v>
      </c>
      <c r="H2726" t="s">
        <v>8278</v>
      </c>
      <c r="I2726">
        <v>2</v>
      </c>
      <c r="J2726" t="s">
        <v>13806</v>
      </c>
      <c r="K2726" t="s">
        <v>13852</v>
      </c>
      <c r="L2726">
        <v>270107</v>
      </c>
      <c r="M2726" t="s">
        <v>13588</v>
      </c>
      <c r="N2726">
        <v>270107007</v>
      </c>
      <c r="O2726" t="s">
        <v>13618</v>
      </c>
      <c r="P2726">
        <v>38483.724222918499</v>
      </c>
      <c r="Q2726">
        <v>27125.441494260314</v>
      </c>
      <c r="R2726">
        <v>24665.804938544436</v>
      </c>
    </row>
    <row r="2727" spans="1:18" x14ac:dyDescent="0.25">
      <c r="A2727">
        <v>13</v>
      </c>
      <c r="B2727">
        <v>13128</v>
      </c>
      <c r="C2727" t="s">
        <v>10678</v>
      </c>
      <c r="D2727" t="s">
        <v>1904</v>
      </c>
      <c r="E2727">
        <v>4</v>
      </c>
      <c r="F2727" t="s">
        <v>13858</v>
      </c>
      <c r="G2727">
        <v>2</v>
      </c>
      <c r="H2727" t="s">
        <v>13768</v>
      </c>
      <c r="I2727">
        <v>2</v>
      </c>
      <c r="J2727" t="s">
        <v>13806</v>
      </c>
      <c r="K2727" t="s">
        <v>13853</v>
      </c>
      <c r="L2727">
        <v>270107</v>
      </c>
      <c r="M2727" t="s">
        <v>13588</v>
      </c>
      <c r="N2727">
        <v>270107007</v>
      </c>
      <c r="O2727" t="s">
        <v>13618</v>
      </c>
      <c r="P2727">
        <v>17104.314424677828</v>
      </c>
      <c r="Q2727">
        <v>53623.98578472052</v>
      </c>
      <c r="R2727">
        <v>37421.12243208052</v>
      </c>
    </row>
    <row r="2728" spans="1:18" x14ac:dyDescent="0.25">
      <c r="A2728">
        <v>13</v>
      </c>
      <c r="B2728">
        <v>13128</v>
      </c>
      <c r="C2728" t="s">
        <v>10678</v>
      </c>
      <c r="D2728" t="s">
        <v>1904</v>
      </c>
      <c r="E2728">
        <v>4</v>
      </c>
      <c r="F2728" t="s">
        <v>13858</v>
      </c>
      <c r="G2728">
        <v>2</v>
      </c>
      <c r="H2728" t="s">
        <v>13768</v>
      </c>
      <c r="I2728">
        <v>2</v>
      </c>
      <c r="J2728" t="s">
        <v>13806</v>
      </c>
      <c r="K2728" t="s">
        <v>13857</v>
      </c>
      <c r="L2728">
        <v>270107</v>
      </c>
      <c r="M2728" t="s">
        <v>13588</v>
      </c>
      <c r="N2728">
        <v>270107007</v>
      </c>
      <c r="O2728" t="s">
        <v>13618</v>
      </c>
      <c r="P2728">
        <v>42760.13057329016</v>
      </c>
      <c r="Q2728">
        <v>44599.990959888084</v>
      </c>
      <c r="R2728">
        <v>27464.824455691847</v>
      </c>
    </row>
    <row r="2729" spans="1:18" x14ac:dyDescent="0.25">
      <c r="A2729">
        <v>13</v>
      </c>
      <c r="B2729">
        <v>13129</v>
      </c>
      <c r="C2729" t="s">
        <v>10678</v>
      </c>
      <c r="D2729" t="s">
        <v>1907</v>
      </c>
      <c r="E2729">
        <v>4</v>
      </c>
      <c r="F2729" t="s">
        <v>13858</v>
      </c>
      <c r="G2729">
        <v>1</v>
      </c>
      <c r="H2729" t="s">
        <v>8278</v>
      </c>
      <c r="I2729">
        <v>2</v>
      </c>
      <c r="J2729" t="s">
        <v>13806</v>
      </c>
      <c r="K2729" t="s">
        <v>13851</v>
      </c>
      <c r="L2729">
        <v>270107</v>
      </c>
      <c r="M2729" t="s">
        <v>13588</v>
      </c>
      <c r="N2729">
        <v>270107007</v>
      </c>
      <c r="O2729" t="s">
        <v>13618</v>
      </c>
      <c r="P2729">
        <v>52601.348051186869</v>
      </c>
      <c r="Q2729">
        <v>19922.941535641949</v>
      </c>
      <c r="R2729">
        <v>22432.473373452089</v>
      </c>
    </row>
    <row r="2730" spans="1:18" x14ac:dyDescent="0.25">
      <c r="A2730">
        <v>13</v>
      </c>
      <c r="B2730">
        <v>13129</v>
      </c>
      <c r="C2730" t="s">
        <v>10678</v>
      </c>
      <c r="D2730" t="s">
        <v>1907</v>
      </c>
      <c r="E2730">
        <v>4</v>
      </c>
      <c r="F2730" t="s">
        <v>13858</v>
      </c>
      <c r="G2730">
        <v>1</v>
      </c>
      <c r="H2730" t="s">
        <v>8278</v>
      </c>
      <c r="I2730">
        <v>2</v>
      </c>
      <c r="J2730" t="s">
        <v>13806</v>
      </c>
      <c r="K2730" t="s">
        <v>13852</v>
      </c>
      <c r="L2730">
        <v>270107</v>
      </c>
      <c r="M2730" t="s">
        <v>13588</v>
      </c>
      <c r="N2730">
        <v>270107007</v>
      </c>
      <c r="O2730" t="s">
        <v>13618</v>
      </c>
      <c r="P2730">
        <v>5976.3602617954475</v>
      </c>
      <c r="Q2730">
        <v>0</v>
      </c>
      <c r="R2730">
        <v>2577.8430127451088</v>
      </c>
    </row>
    <row r="2731" spans="1:18" x14ac:dyDescent="0.25">
      <c r="A2731">
        <v>13</v>
      </c>
      <c r="B2731">
        <v>13129</v>
      </c>
      <c r="C2731" t="s">
        <v>10678</v>
      </c>
      <c r="D2731" t="s">
        <v>1907</v>
      </c>
      <c r="E2731">
        <v>4</v>
      </c>
      <c r="F2731" t="s">
        <v>13858</v>
      </c>
      <c r="G2731">
        <v>2</v>
      </c>
      <c r="H2731" t="s">
        <v>13768</v>
      </c>
      <c r="I2731">
        <v>2</v>
      </c>
      <c r="J2731" t="s">
        <v>13806</v>
      </c>
      <c r="K2731" t="s">
        <v>13853</v>
      </c>
      <c r="L2731">
        <v>270107</v>
      </c>
      <c r="M2731" t="s">
        <v>13588</v>
      </c>
      <c r="N2731">
        <v>270107007</v>
      </c>
      <c r="O2731" t="s">
        <v>13618</v>
      </c>
      <c r="P2731">
        <v>18083.422877796231</v>
      </c>
      <c r="Q2731">
        <v>9238.9755592788188</v>
      </c>
      <c r="R2731">
        <v>5535.9255805837738</v>
      </c>
    </row>
    <row r="2732" spans="1:18" x14ac:dyDescent="0.25">
      <c r="A2732">
        <v>13</v>
      </c>
      <c r="B2732">
        <v>13129</v>
      </c>
      <c r="C2732" t="s">
        <v>10678</v>
      </c>
      <c r="D2732" t="s">
        <v>1907</v>
      </c>
      <c r="E2732">
        <v>4</v>
      </c>
      <c r="F2732" t="s">
        <v>13858</v>
      </c>
      <c r="G2732">
        <v>2</v>
      </c>
      <c r="H2732" t="s">
        <v>13768</v>
      </c>
      <c r="I2732">
        <v>2</v>
      </c>
      <c r="J2732" t="s">
        <v>13806</v>
      </c>
      <c r="K2732" t="s">
        <v>13857</v>
      </c>
      <c r="L2732">
        <v>270107</v>
      </c>
      <c r="M2732" t="s">
        <v>13588</v>
      </c>
      <c r="N2732">
        <v>270107007</v>
      </c>
      <c r="O2732" t="s">
        <v>13618</v>
      </c>
      <c r="P2732">
        <v>40494.285435186088</v>
      </c>
      <c r="Q2732">
        <v>10683.965976363132</v>
      </c>
      <c r="R2732">
        <v>19474.390805613428</v>
      </c>
    </row>
    <row r="2733" spans="1:18" x14ac:dyDescent="0.25">
      <c r="A2733">
        <v>13</v>
      </c>
      <c r="B2733">
        <v>13130</v>
      </c>
      <c r="C2733" t="s">
        <v>10678</v>
      </c>
      <c r="D2733" t="s">
        <v>1029</v>
      </c>
      <c r="E2733">
        <v>4</v>
      </c>
      <c r="F2733" t="s">
        <v>13858</v>
      </c>
      <c r="G2733">
        <v>1</v>
      </c>
      <c r="H2733" t="s">
        <v>8278</v>
      </c>
      <c r="I2733">
        <v>2</v>
      </c>
      <c r="J2733" t="s">
        <v>13806</v>
      </c>
      <c r="K2733" t="s">
        <v>13851</v>
      </c>
      <c r="L2733">
        <v>270107</v>
      </c>
      <c r="M2733" t="s">
        <v>13588</v>
      </c>
      <c r="N2733">
        <v>270107007</v>
      </c>
      <c r="O2733" t="s">
        <v>13618</v>
      </c>
      <c r="P2733">
        <v>37427.370030581042</v>
      </c>
      <c r="Q2733">
        <v>59807.473813297955</v>
      </c>
      <c r="R2733">
        <v>30474.012180444533</v>
      </c>
    </row>
    <row r="2734" spans="1:18" x14ac:dyDescent="0.25">
      <c r="A2734">
        <v>13</v>
      </c>
      <c r="B2734">
        <v>13130</v>
      </c>
      <c r="C2734" t="s">
        <v>10678</v>
      </c>
      <c r="D2734" t="s">
        <v>1029</v>
      </c>
      <c r="E2734">
        <v>4</v>
      </c>
      <c r="F2734" t="s">
        <v>13858</v>
      </c>
      <c r="G2734">
        <v>1</v>
      </c>
      <c r="H2734" t="s">
        <v>8278</v>
      </c>
      <c r="I2734">
        <v>2</v>
      </c>
      <c r="J2734" t="s">
        <v>13806</v>
      </c>
      <c r="K2734" t="s">
        <v>13852</v>
      </c>
      <c r="L2734">
        <v>270107</v>
      </c>
      <c r="M2734" t="s">
        <v>13588</v>
      </c>
      <c r="N2734">
        <v>270107007</v>
      </c>
      <c r="O2734" t="s">
        <v>13618</v>
      </c>
      <c r="P2734">
        <v>14871.941896024466</v>
      </c>
      <c r="Q2734">
        <v>26975.943856275066</v>
      </c>
      <c r="R2734">
        <v>11757.721262287645</v>
      </c>
    </row>
    <row r="2735" spans="1:18" x14ac:dyDescent="0.25">
      <c r="A2735">
        <v>13</v>
      </c>
      <c r="B2735">
        <v>13130</v>
      </c>
      <c r="C2735" t="s">
        <v>10678</v>
      </c>
      <c r="D2735" t="s">
        <v>1029</v>
      </c>
      <c r="E2735">
        <v>4</v>
      </c>
      <c r="F2735" t="s">
        <v>13858</v>
      </c>
      <c r="G2735">
        <v>2</v>
      </c>
      <c r="H2735" t="s">
        <v>13768</v>
      </c>
      <c r="I2735">
        <v>2</v>
      </c>
      <c r="J2735" t="s">
        <v>13806</v>
      </c>
      <c r="K2735" t="s">
        <v>13853</v>
      </c>
      <c r="L2735">
        <v>270107</v>
      </c>
      <c r="M2735" t="s">
        <v>13588</v>
      </c>
      <c r="N2735">
        <v>270107007</v>
      </c>
      <c r="O2735" t="s">
        <v>13618</v>
      </c>
      <c r="P2735">
        <v>33461.39143730887</v>
      </c>
      <c r="Q2735">
        <v>38976.99942415941</v>
      </c>
      <c r="R2735">
        <v>27120.227580524315</v>
      </c>
    </row>
    <row r="2736" spans="1:18" x14ac:dyDescent="0.25">
      <c r="A2736">
        <v>13</v>
      </c>
      <c r="B2736">
        <v>13130</v>
      </c>
      <c r="C2736" t="s">
        <v>10678</v>
      </c>
      <c r="D2736" t="s">
        <v>1029</v>
      </c>
      <c r="E2736">
        <v>4</v>
      </c>
      <c r="F2736" t="s">
        <v>13858</v>
      </c>
      <c r="G2736">
        <v>2</v>
      </c>
      <c r="H2736" t="s">
        <v>13768</v>
      </c>
      <c r="I2736">
        <v>2</v>
      </c>
      <c r="J2736" t="s">
        <v>13806</v>
      </c>
      <c r="K2736" t="s">
        <v>13857</v>
      </c>
      <c r="L2736">
        <v>270107</v>
      </c>
      <c r="M2736" t="s">
        <v>13588</v>
      </c>
      <c r="N2736">
        <v>270107007</v>
      </c>
      <c r="O2736" t="s">
        <v>13618</v>
      </c>
      <c r="P2736">
        <v>18837.920489296637</v>
      </c>
      <c r="Q2736">
        <v>47806.418245413617</v>
      </c>
      <c r="R2736">
        <v>15111.505862207865</v>
      </c>
    </row>
    <row r="2737" spans="1:18" x14ac:dyDescent="0.25">
      <c r="A2737">
        <v>13</v>
      </c>
      <c r="B2737">
        <v>13131</v>
      </c>
      <c r="C2737" t="s">
        <v>10678</v>
      </c>
      <c r="D2737" t="s">
        <v>1912</v>
      </c>
      <c r="E2737">
        <v>4</v>
      </c>
      <c r="F2737" t="s">
        <v>13858</v>
      </c>
      <c r="G2737">
        <v>1</v>
      </c>
      <c r="H2737" t="s">
        <v>8278</v>
      </c>
      <c r="I2737">
        <v>2</v>
      </c>
      <c r="J2737" t="s">
        <v>13806</v>
      </c>
      <c r="K2737" t="s">
        <v>13851</v>
      </c>
      <c r="L2737">
        <v>270107</v>
      </c>
      <c r="M2737" t="s">
        <v>13588</v>
      </c>
      <c r="N2737">
        <v>270107007</v>
      </c>
      <c r="O2737" t="s">
        <v>13618</v>
      </c>
      <c r="P2737">
        <v>70118.669346994357</v>
      </c>
      <c r="Q2737">
        <v>43818.855024774282</v>
      </c>
      <c r="R2737">
        <v>62582.434781061798</v>
      </c>
    </row>
    <row r="2738" spans="1:18" x14ac:dyDescent="0.25">
      <c r="A2738">
        <v>13</v>
      </c>
      <c r="B2738">
        <v>13131</v>
      </c>
      <c r="C2738" t="s">
        <v>10678</v>
      </c>
      <c r="D2738" t="s">
        <v>1912</v>
      </c>
      <c r="E2738">
        <v>4</v>
      </c>
      <c r="F2738" t="s">
        <v>13858</v>
      </c>
      <c r="G2738">
        <v>1</v>
      </c>
      <c r="H2738" t="s">
        <v>8278</v>
      </c>
      <c r="I2738">
        <v>2</v>
      </c>
      <c r="J2738" t="s">
        <v>13806</v>
      </c>
      <c r="K2738" t="s">
        <v>13852</v>
      </c>
      <c r="L2738">
        <v>270107</v>
      </c>
      <c r="M2738" t="s">
        <v>13588</v>
      </c>
      <c r="N2738">
        <v>270107007</v>
      </c>
      <c r="O2738" t="s">
        <v>13618</v>
      </c>
      <c r="P2738">
        <v>0</v>
      </c>
      <c r="Q2738">
        <v>29233.555234939289</v>
      </c>
      <c r="R2738">
        <v>21858.625066392025</v>
      </c>
    </row>
    <row r="2739" spans="1:18" x14ac:dyDescent="0.25">
      <c r="A2739">
        <v>13</v>
      </c>
      <c r="B2739">
        <v>13131</v>
      </c>
      <c r="C2739" t="s">
        <v>10678</v>
      </c>
      <c r="D2739" t="s">
        <v>1912</v>
      </c>
      <c r="E2739">
        <v>4</v>
      </c>
      <c r="F2739" t="s">
        <v>13858</v>
      </c>
      <c r="G2739">
        <v>2</v>
      </c>
      <c r="H2739" t="s">
        <v>13768</v>
      </c>
      <c r="I2739">
        <v>2</v>
      </c>
      <c r="J2739" t="s">
        <v>13806</v>
      </c>
      <c r="K2739" t="s">
        <v>13853</v>
      </c>
      <c r="L2739">
        <v>270107</v>
      </c>
      <c r="M2739" t="s">
        <v>13588</v>
      </c>
      <c r="N2739">
        <v>270107007</v>
      </c>
      <c r="O2739" t="s">
        <v>13618</v>
      </c>
      <c r="P2739">
        <v>70118.669346994357</v>
      </c>
      <c r="Q2739">
        <v>8277.9282046614717</v>
      </c>
      <c r="R2739">
        <v>50708.990120053328</v>
      </c>
    </row>
    <row r="2740" spans="1:18" x14ac:dyDescent="0.25">
      <c r="A2740">
        <v>13</v>
      </c>
      <c r="B2740">
        <v>13131</v>
      </c>
      <c r="C2740" t="s">
        <v>10678</v>
      </c>
      <c r="D2740" t="s">
        <v>1912</v>
      </c>
      <c r="E2740">
        <v>4</v>
      </c>
      <c r="F2740" t="s">
        <v>13858</v>
      </c>
      <c r="G2740">
        <v>2</v>
      </c>
      <c r="H2740" t="s">
        <v>13768</v>
      </c>
      <c r="I2740">
        <v>2</v>
      </c>
      <c r="J2740" t="s">
        <v>13806</v>
      </c>
      <c r="K2740" t="s">
        <v>13857</v>
      </c>
      <c r="L2740">
        <v>270107</v>
      </c>
      <c r="M2740" t="s">
        <v>13588</v>
      </c>
      <c r="N2740">
        <v>270107007</v>
      </c>
      <c r="O2740" t="s">
        <v>13618</v>
      </c>
      <c r="P2740">
        <v>0</v>
      </c>
      <c r="Q2740">
        <v>64774.482055052104</v>
      </c>
      <c r="R2740">
        <v>33732.069727400492</v>
      </c>
    </row>
    <row r="2741" spans="1:18" x14ac:dyDescent="0.25">
      <c r="A2741">
        <v>13</v>
      </c>
      <c r="B2741">
        <v>13132</v>
      </c>
      <c r="C2741" t="s">
        <v>10678</v>
      </c>
      <c r="D2741" t="s">
        <v>1915</v>
      </c>
      <c r="E2741">
        <v>4</v>
      </c>
      <c r="F2741" t="s">
        <v>13858</v>
      </c>
      <c r="G2741">
        <v>1</v>
      </c>
      <c r="H2741" t="s">
        <v>8278</v>
      </c>
      <c r="I2741">
        <v>2</v>
      </c>
      <c r="J2741" t="s">
        <v>13806</v>
      </c>
      <c r="K2741" t="s">
        <v>13851</v>
      </c>
      <c r="L2741">
        <v>270107</v>
      </c>
      <c r="M2741" t="s">
        <v>13588</v>
      </c>
      <c r="N2741">
        <v>270107007</v>
      </c>
      <c r="O2741" t="s">
        <v>13618</v>
      </c>
      <c r="P2741">
        <v>67257.437980047675</v>
      </c>
      <c r="Q2741">
        <v>47251.86832257465</v>
      </c>
      <c r="R2741">
        <v>50549.26691961303</v>
      </c>
    </row>
    <row r="2742" spans="1:18" x14ac:dyDescent="0.25">
      <c r="A2742">
        <v>13</v>
      </c>
      <c r="B2742">
        <v>13132</v>
      </c>
      <c r="C2742" t="s">
        <v>10678</v>
      </c>
      <c r="D2742" t="s">
        <v>1915</v>
      </c>
      <c r="E2742">
        <v>4</v>
      </c>
      <c r="F2742" t="s">
        <v>13858</v>
      </c>
      <c r="G2742">
        <v>1</v>
      </c>
      <c r="H2742" t="s">
        <v>8278</v>
      </c>
      <c r="I2742">
        <v>2</v>
      </c>
      <c r="J2742" t="s">
        <v>13806</v>
      </c>
      <c r="K2742" t="s">
        <v>13852</v>
      </c>
      <c r="L2742">
        <v>270107</v>
      </c>
      <c r="M2742" t="s">
        <v>13588</v>
      </c>
      <c r="N2742">
        <v>270107007</v>
      </c>
      <c r="O2742" t="s">
        <v>13618</v>
      </c>
      <c r="P2742">
        <v>7206.2328948530057</v>
      </c>
      <c r="Q2742">
        <v>16199.291142217729</v>
      </c>
      <c r="R2742">
        <v>0</v>
      </c>
    </row>
    <row r="2743" spans="1:18" x14ac:dyDescent="0.25">
      <c r="A2743">
        <v>13</v>
      </c>
      <c r="B2743">
        <v>13132</v>
      </c>
      <c r="C2743" t="s">
        <v>10678</v>
      </c>
      <c r="D2743" t="s">
        <v>1915</v>
      </c>
      <c r="E2743">
        <v>4</v>
      </c>
      <c r="F2743" t="s">
        <v>13858</v>
      </c>
      <c r="G2743">
        <v>2</v>
      </c>
      <c r="H2743" t="s">
        <v>13768</v>
      </c>
      <c r="I2743">
        <v>2</v>
      </c>
      <c r="J2743" t="s">
        <v>13806</v>
      </c>
      <c r="K2743" t="s">
        <v>13853</v>
      </c>
      <c r="L2743">
        <v>270107</v>
      </c>
      <c r="M2743" t="s">
        <v>13588</v>
      </c>
      <c r="N2743">
        <v>270107007</v>
      </c>
      <c r="O2743" t="s">
        <v>13618</v>
      </c>
      <c r="P2743">
        <v>67257.437980047675</v>
      </c>
      <c r="Q2743">
        <v>39335.455521924756</v>
      </c>
      <c r="R2743">
        <v>44784.273109067108</v>
      </c>
    </row>
    <row r="2744" spans="1:18" x14ac:dyDescent="0.25">
      <c r="A2744">
        <v>13</v>
      </c>
      <c r="B2744">
        <v>13132</v>
      </c>
      <c r="C2744" t="s">
        <v>10678</v>
      </c>
      <c r="D2744" t="s">
        <v>1915</v>
      </c>
      <c r="E2744">
        <v>4</v>
      </c>
      <c r="F2744" t="s">
        <v>13858</v>
      </c>
      <c r="G2744">
        <v>2</v>
      </c>
      <c r="H2744" t="s">
        <v>13768</v>
      </c>
      <c r="I2744">
        <v>2</v>
      </c>
      <c r="J2744" t="s">
        <v>13806</v>
      </c>
      <c r="K2744" t="s">
        <v>13857</v>
      </c>
      <c r="L2744">
        <v>270107</v>
      </c>
      <c r="M2744" t="s">
        <v>13588</v>
      </c>
      <c r="N2744">
        <v>270107007</v>
      </c>
      <c r="O2744" t="s">
        <v>13618</v>
      </c>
      <c r="P2744">
        <v>7206.2328948530057</v>
      </c>
      <c r="Q2744">
        <v>24115.703942867633</v>
      </c>
      <c r="R2744">
        <v>5764.9938105459214</v>
      </c>
    </row>
    <row r="2745" spans="1:18" x14ac:dyDescent="0.25">
      <c r="A2745">
        <v>13</v>
      </c>
      <c r="B2745">
        <v>13201</v>
      </c>
      <c r="C2745" t="s">
        <v>10678</v>
      </c>
      <c r="D2745" t="s">
        <v>1918</v>
      </c>
      <c r="E2745">
        <v>4</v>
      </c>
      <c r="F2745" t="s">
        <v>13858</v>
      </c>
      <c r="G2745">
        <v>1</v>
      </c>
      <c r="H2745" t="s">
        <v>8278</v>
      </c>
      <c r="I2745">
        <v>2</v>
      </c>
      <c r="J2745" t="s">
        <v>13806</v>
      </c>
      <c r="K2745" t="s">
        <v>13851</v>
      </c>
      <c r="L2745">
        <v>270107</v>
      </c>
      <c r="M2745" t="s">
        <v>13588</v>
      </c>
      <c r="N2745">
        <v>270107007</v>
      </c>
      <c r="O2745" t="s">
        <v>13618</v>
      </c>
      <c r="P2745">
        <v>38667.251205611574</v>
      </c>
      <c r="Q2745">
        <v>60502.021964256201</v>
      </c>
      <c r="R2745">
        <v>35267.785828046923</v>
      </c>
    </row>
    <row r="2746" spans="1:18" x14ac:dyDescent="0.25">
      <c r="A2746">
        <v>13</v>
      </c>
      <c r="B2746">
        <v>13201</v>
      </c>
      <c r="C2746" t="s">
        <v>10678</v>
      </c>
      <c r="D2746" t="s">
        <v>1918</v>
      </c>
      <c r="E2746">
        <v>4</v>
      </c>
      <c r="F2746" t="s">
        <v>13858</v>
      </c>
      <c r="G2746">
        <v>1</v>
      </c>
      <c r="H2746" t="s">
        <v>8278</v>
      </c>
      <c r="I2746">
        <v>2</v>
      </c>
      <c r="J2746" t="s">
        <v>13806</v>
      </c>
      <c r="K2746" t="s">
        <v>13852</v>
      </c>
      <c r="L2746">
        <v>270107</v>
      </c>
      <c r="M2746" t="s">
        <v>13588</v>
      </c>
      <c r="N2746">
        <v>270107007</v>
      </c>
      <c r="O2746" t="s">
        <v>13618</v>
      </c>
      <c r="P2746">
        <v>18970.327851581485</v>
      </c>
      <c r="Q2746">
        <v>24462.692927456483</v>
      </c>
      <c r="R2746">
        <v>9742.5757795937807</v>
      </c>
    </row>
    <row r="2747" spans="1:18" x14ac:dyDescent="0.25">
      <c r="A2747">
        <v>13</v>
      </c>
      <c r="B2747">
        <v>13201</v>
      </c>
      <c r="C2747" t="s">
        <v>10678</v>
      </c>
      <c r="D2747" t="s">
        <v>1918</v>
      </c>
      <c r="E2747">
        <v>4</v>
      </c>
      <c r="F2747" t="s">
        <v>13858</v>
      </c>
      <c r="G2747">
        <v>2</v>
      </c>
      <c r="H2747" t="s">
        <v>13768</v>
      </c>
      <c r="I2747">
        <v>2</v>
      </c>
      <c r="J2747" t="s">
        <v>13806</v>
      </c>
      <c r="K2747" t="s">
        <v>13853</v>
      </c>
      <c r="L2747">
        <v>270107</v>
      </c>
      <c r="M2747" t="s">
        <v>13588</v>
      </c>
      <c r="N2747">
        <v>270107007</v>
      </c>
      <c r="O2747" t="s">
        <v>13618</v>
      </c>
      <c r="P2747">
        <v>36566.989182631034</v>
      </c>
      <c r="Q2747">
        <v>40359.897215644029</v>
      </c>
      <c r="R2747">
        <v>24794.278938600099</v>
      </c>
    </row>
    <row r="2748" spans="1:18" x14ac:dyDescent="0.25">
      <c r="A2748">
        <v>13</v>
      </c>
      <c r="B2748">
        <v>13201</v>
      </c>
      <c r="C2748" t="s">
        <v>10678</v>
      </c>
      <c r="D2748" t="s">
        <v>1918</v>
      </c>
      <c r="E2748">
        <v>4</v>
      </c>
      <c r="F2748" t="s">
        <v>13858</v>
      </c>
      <c r="G2748">
        <v>2</v>
      </c>
      <c r="H2748" t="s">
        <v>13768</v>
      </c>
      <c r="I2748">
        <v>2</v>
      </c>
      <c r="J2748" t="s">
        <v>13806</v>
      </c>
      <c r="K2748" t="s">
        <v>13857</v>
      </c>
      <c r="L2748">
        <v>270107</v>
      </c>
      <c r="M2748" t="s">
        <v>13588</v>
      </c>
      <c r="N2748">
        <v>270107007</v>
      </c>
      <c r="O2748" t="s">
        <v>13618</v>
      </c>
      <c r="P2748">
        <v>21070.589874562022</v>
      </c>
      <c r="Q2748">
        <v>44604.817676068611</v>
      </c>
      <c r="R2748">
        <v>20216.082669040607</v>
      </c>
    </row>
    <row r="2749" spans="1:18" x14ac:dyDescent="0.25">
      <c r="A2749">
        <v>13</v>
      </c>
      <c r="B2749">
        <v>13202</v>
      </c>
      <c r="C2749" t="s">
        <v>10678</v>
      </c>
      <c r="D2749" t="s">
        <v>1921</v>
      </c>
      <c r="E2749">
        <v>4</v>
      </c>
      <c r="F2749" t="s">
        <v>13858</v>
      </c>
      <c r="G2749">
        <v>1</v>
      </c>
      <c r="H2749" t="s">
        <v>8278</v>
      </c>
      <c r="I2749">
        <v>2</v>
      </c>
      <c r="J2749" t="s">
        <v>13806</v>
      </c>
      <c r="K2749" t="s">
        <v>13851</v>
      </c>
      <c r="L2749">
        <v>270107</v>
      </c>
      <c r="M2749" t="s">
        <v>13588</v>
      </c>
      <c r="N2749">
        <v>270107007</v>
      </c>
      <c r="O2749" t="s">
        <v>13618</v>
      </c>
      <c r="P2749">
        <v>0</v>
      </c>
      <c r="Q2749">
        <v>0</v>
      </c>
      <c r="R2749">
        <v>114944.59873874919</v>
      </c>
    </row>
    <row r="2750" spans="1:18" x14ac:dyDescent="0.25">
      <c r="A2750">
        <v>13</v>
      </c>
      <c r="B2750">
        <v>13202</v>
      </c>
      <c r="C2750" t="s">
        <v>10678</v>
      </c>
      <c r="D2750" t="s">
        <v>1921</v>
      </c>
      <c r="E2750">
        <v>4</v>
      </c>
      <c r="F2750" t="s">
        <v>13858</v>
      </c>
      <c r="G2750">
        <v>1</v>
      </c>
      <c r="H2750" t="s">
        <v>8278</v>
      </c>
      <c r="I2750">
        <v>2</v>
      </c>
      <c r="J2750" t="s">
        <v>13806</v>
      </c>
      <c r="K2750" t="s">
        <v>13852</v>
      </c>
      <c r="L2750">
        <v>270107</v>
      </c>
      <c r="M2750" t="s">
        <v>13588</v>
      </c>
      <c r="N2750">
        <v>270107007</v>
      </c>
      <c r="O2750" t="s">
        <v>13618</v>
      </c>
      <c r="P2750">
        <v>0</v>
      </c>
      <c r="Q2750">
        <v>0</v>
      </c>
      <c r="R2750">
        <v>57888.407954146329</v>
      </c>
    </row>
    <row r="2751" spans="1:18" x14ac:dyDescent="0.25">
      <c r="A2751">
        <v>13</v>
      </c>
      <c r="B2751">
        <v>13202</v>
      </c>
      <c r="C2751" t="s">
        <v>10678</v>
      </c>
      <c r="D2751" t="s">
        <v>1921</v>
      </c>
      <c r="E2751">
        <v>4</v>
      </c>
      <c r="F2751" t="s">
        <v>13858</v>
      </c>
      <c r="G2751">
        <v>2</v>
      </c>
      <c r="H2751" t="s">
        <v>13768</v>
      </c>
      <c r="I2751">
        <v>2</v>
      </c>
      <c r="J2751" t="s">
        <v>13806</v>
      </c>
      <c r="K2751" t="s">
        <v>13853</v>
      </c>
      <c r="L2751">
        <v>270107</v>
      </c>
      <c r="M2751" t="s">
        <v>13588</v>
      </c>
      <c r="N2751">
        <v>270107007</v>
      </c>
      <c r="O2751" t="s">
        <v>13618</v>
      </c>
      <c r="P2751">
        <v>0</v>
      </c>
      <c r="Q2751">
        <v>0</v>
      </c>
      <c r="R2751">
        <v>96491.1490968289</v>
      </c>
    </row>
    <row r="2752" spans="1:18" x14ac:dyDescent="0.25">
      <c r="A2752">
        <v>13</v>
      </c>
      <c r="B2752">
        <v>13202</v>
      </c>
      <c r="C2752" t="s">
        <v>10678</v>
      </c>
      <c r="D2752" t="s">
        <v>1921</v>
      </c>
      <c r="E2752">
        <v>4</v>
      </c>
      <c r="F2752" t="s">
        <v>13858</v>
      </c>
      <c r="G2752">
        <v>2</v>
      </c>
      <c r="H2752" t="s">
        <v>13768</v>
      </c>
      <c r="I2752">
        <v>2</v>
      </c>
      <c r="J2752" t="s">
        <v>13806</v>
      </c>
      <c r="K2752" t="s">
        <v>13857</v>
      </c>
      <c r="L2752">
        <v>270107</v>
      </c>
      <c r="M2752" t="s">
        <v>13588</v>
      </c>
      <c r="N2752">
        <v>270107007</v>
      </c>
      <c r="O2752" t="s">
        <v>13618</v>
      </c>
      <c r="P2752">
        <v>0</v>
      </c>
      <c r="Q2752">
        <v>0</v>
      </c>
      <c r="R2752">
        <v>76341.857596066649</v>
      </c>
    </row>
    <row r="2753" spans="1:18" x14ac:dyDescent="0.25">
      <c r="A2753">
        <v>13</v>
      </c>
      <c r="B2753">
        <v>13203</v>
      </c>
      <c r="C2753" t="s">
        <v>10678</v>
      </c>
      <c r="D2753" t="s">
        <v>1924</v>
      </c>
      <c r="E2753">
        <v>4</v>
      </c>
      <c r="F2753" t="s">
        <v>13858</v>
      </c>
      <c r="G2753">
        <v>1</v>
      </c>
      <c r="H2753" t="s">
        <v>8278</v>
      </c>
      <c r="I2753">
        <v>2</v>
      </c>
      <c r="J2753" t="s">
        <v>13806</v>
      </c>
      <c r="K2753" t="s">
        <v>13851</v>
      </c>
      <c r="L2753">
        <v>270107</v>
      </c>
      <c r="M2753" t="s">
        <v>13588</v>
      </c>
      <c r="N2753">
        <v>270107007</v>
      </c>
      <c r="O2753" t="s">
        <v>13618</v>
      </c>
      <c r="P2753">
        <v>0</v>
      </c>
      <c r="Q2753">
        <v>148441.98618275052</v>
      </c>
      <c r="R2753">
        <v>98563.769280656546</v>
      </c>
    </row>
    <row r="2754" spans="1:18" x14ac:dyDescent="0.25">
      <c r="A2754">
        <v>13</v>
      </c>
      <c r="B2754">
        <v>13203</v>
      </c>
      <c r="C2754" t="s">
        <v>10678</v>
      </c>
      <c r="D2754" t="s">
        <v>1924</v>
      </c>
      <c r="E2754">
        <v>4</v>
      </c>
      <c r="F2754" t="s">
        <v>13858</v>
      </c>
      <c r="G2754">
        <v>2</v>
      </c>
      <c r="H2754" t="s">
        <v>13768</v>
      </c>
      <c r="I2754">
        <v>2</v>
      </c>
      <c r="J2754" t="s">
        <v>13806</v>
      </c>
      <c r="K2754" t="s">
        <v>13853</v>
      </c>
      <c r="L2754">
        <v>270107</v>
      </c>
      <c r="M2754" t="s">
        <v>13588</v>
      </c>
      <c r="N2754">
        <v>270107007</v>
      </c>
      <c r="O2754" t="s">
        <v>13618</v>
      </c>
      <c r="P2754">
        <v>0</v>
      </c>
      <c r="Q2754">
        <v>148441.98618275052</v>
      </c>
      <c r="R2754">
        <v>84138.970243725926</v>
      </c>
    </row>
    <row r="2755" spans="1:18" x14ac:dyDescent="0.25">
      <c r="A2755">
        <v>13</v>
      </c>
      <c r="B2755">
        <v>13203</v>
      </c>
      <c r="C2755" t="s">
        <v>10678</v>
      </c>
      <c r="D2755" t="s">
        <v>1924</v>
      </c>
      <c r="E2755">
        <v>4</v>
      </c>
      <c r="F2755" t="s">
        <v>13858</v>
      </c>
      <c r="G2755">
        <v>2</v>
      </c>
      <c r="H2755" t="s">
        <v>13768</v>
      </c>
      <c r="I2755">
        <v>2</v>
      </c>
      <c r="J2755" t="s">
        <v>13806</v>
      </c>
      <c r="K2755" t="s">
        <v>13857</v>
      </c>
      <c r="L2755">
        <v>270107</v>
      </c>
      <c r="M2755" t="s">
        <v>13588</v>
      </c>
      <c r="N2755">
        <v>270107007</v>
      </c>
      <c r="O2755" t="s">
        <v>13618</v>
      </c>
      <c r="P2755">
        <v>0</v>
      </c>
      <c r="Q2755">
        <v>0</v>
      </c>
      <c r="R2755">
        <v>14424.799036930608</v>
      </c>
    </row>
    <row r="2756" spans="1:18" x14ac:dyDescent="0.25">
      <c r="A2756">
        <v>13</v>
      </c>
      <c r="B2756">
        <v>13301</v>
      </c>
      <c r="C2756" t="s">
        <v>10678</v>
      </c>
      <c r="D2756" t="s">
        <v>1927</v>
      </c>
      <c r="E2756">
        <v>4</v>
      </c>
      <c r="F2756" t="s">
        <v>13858</v>
      </c>
      <c r="G2756">
        <v>1</v>
      </c>
      <c r="H2756" t="s">
        <v>8278</v>
      </c>
      <c r="I2756">
        <v>2</v>
      </c>
      <c r="J2756" t="s">
        <v>13806</v>
      </c>
      <c r="K2756" t="s">
        <v>13851</v>
      </c>
      <c r="L2756">
        <v>270107</v>
      </c>
      <c r="M2756" t="s">
        <v>13588</v>
      </c>
      <c r="N2756">
        <v>270107007</v>
      </c>
      <c r="O2756" t="s">
        <v>13618</v>
      </c>
      <c r="P2756">
        <v>31098.255079605169</v>
      </c>
      <c r="Q2756">
        <v>43602.692991386248</v>
      </c>
      <c r="R2756">
        <v>63228.946497303907</v>
      </c>
    </row>
    <row r="2757" spans="1:18" x14ac:dyDescent="0.25">
      <c r="A2757">
        <v>13</v>
      </c>
      <c r="B2757">
        <v>13301</v>
      </c>
      <c r="C2757" t="s">
        <v>10678</v>
      </c>
      <c r="D2757" t="s">
        <v>1927</v>
      </c>
      <c r="E2757">
        <v>4</v>
      </c>
      <c r="F2757" t="s">
        <v>13858</v>
      </c>
      <c r="G2757">
        <v>1</v>
      </c>
      <c r="H2757" t="s">
        <v>8278</v>
      </c>
      <c r="I2757">
        <v>2</v>
      </c>
      <c r="J2757" t="s">
        <v>13806</v>
      </c>
      <c r="K2757" t="s">
        <v>13852</v>
      </c>
      <c r="L2757">
        <v>270107</v>
      </c>
      <c r="M2757" t="s">
        <v>13588</v>
      </c>
      <c r="N2757">
        <v>270107007</v>
      </c>
      <c r="O2757" t="s">
        <v>13618</v>
      </c>
      <c r="P2757">
        <v>0</v>
      </c>
      <c r="Q2757">
        <v>6633.3111093945799</v>
      </c>
      <c r="R2757">
        <v>10289.310895840692</v>
      </c>
    </row>
    <row r="2758" spans="1:18" x14ac:dyDescent="0.25">
      <c r="A2758">
        <v>13</v>
      </c>
      <c r="B2758">
        <v>13301</v>
      </c>
      <c r="C2758" t="s">
        <v>10678</v>
      </c>
      <c r="D2758" t="s">
        <v>1927</v>
      </c>
      <c r="E2758">
        <v>4</v>
      </c>
      <c r="F2758" t="s">
        <v>13858</v>
      </c>
      <c r="G2758">
        <v>2</v>
      </c>
      <c r="H2758" t="s">
        <v>13768</v>
      </c>
      <c r="I2758">
        <v>2</v>
      </c>
      <c r="J2758" t="s">
        <v>13806</v>
      </c>
      <c r="K2758" t="s">
        <v>13853</v>
      </c>
      <c r="L2758">
        <v>270107</v>
      </c>
      <c r="M2758" t="s">
        <v>13588</v>
      </c>
      <c r="N2758">
        <v>270107007</v>
      </c>
      <c r="O2758" t="s">
        <v>13618</v>
      </c>
      <c r="P2758">
        <v>31098.255079605169</v>
      </c>
      <c r="Q2758">
        <v>30160.045894724033</v>
      </c>
      <c r="R2758">
        <v>43238.222155102449</v>
      </c>
    </row>
    <row r="2759" spans="1:18" x14ac:dyDescent="0.25">
      <c r="A2759">
        <v>13</v>
      </c>
      <c r="B2759">
        <v>13301</v>
      </c>
      <c r="C2759" t="s">
        <v>10678</v>
      </c>
      <c r="D2759" t="s">
        <v>1927</v>
      </c>
      <c r="E2759">
        <v>4</v>
      </c>
      <c r="F2759" t="s">
        <v>13858</v>
      </c>
      <c r="G2759">
        <v>2</v>
      </c>
      <c r="H2759" t="s">
        <v>13768</v>
      </c>
      <c r="I2759">
        <v>2</v>
      </c>
      <c r="J2759" t="s">
        <v>13806</v>
      </c>
      <c r="K2759" t="s">
        <v>13857</v>
      </c>
      <c r="L2759">
        <v>270107</v>
      </c>
      <c r="M2759" t="s">
        <v>13588</v>
      </c>
      <c r="N2759">
        <v>270107007</v>
      </c>
      <c r="O2759" t="s">
        <v>13618</v>
      </c>
      <c r="P2759">
        <v>0</v>
      </c>
      <c r="Q2759">
        <v>20075.958206056795</v>
      </c>
      <c r="R2759">
        <v>30280.035238042168</v>
      </c>
    </row>
    <row r="2760" spans="1:18" x14ac:dyDescent="0.25">
      <c r="A2760">
        <v>13</v>
      </c>
      <c r="B2760">
        <v>13302</v>
      </c>
      <c r="C2760" t="s">
        <v>10678</v>
      </c>
      <c r="D2760" t="s">
        <v>1930</v>
      </c>
      <c r="E2760">
        <v>4</v>
      </c>
      <c r="F2760" t="s">
        <v>13858</v>
      </c>
      <c r="G2760">
        <v>1</v>
      </c>
      <c r="H2760" t="s">
        <v>8278</v>
      </c>
      <c r="I2760">
        <v>2</v>
      </c>
      <c r="J2760" t="s">
        <v>13806</v>
      </c>
      <c r="K2760" t="s">
        <v>13851</v>
      </c>
      <c r="L2760">
        <v>270107</v>
      </c>
      <c r="M2760" t="s">
        <v>13588</v>
      </c>
      <c r="N2760">
        <v>270107007</v>
      </c>
      <c r="O2760" t="s">
        <v>13618</v>
      </c>
      <c r="P2760">
        <v>15521.388482761873</v>
      </c>
      <c r="Q2760">
        <v>18585.631586954347</v>
      </c>
      <c r="R2760">
        <v>19790.997884825822</v>
      </c>
    </row>
    <row r="2761" spans="1:18" x14ac:dyDescent="0.25">
      <c r="A2761">
        <v>13</v>
      </c>
      <c r="B2761">
        <v>13302</v>
      </c>
      <c r="C2761" t="s">
        <v>10678</v>
      </c>
      <c r="D2761" t="s">
        <v>1930</v>
      </c>
      <c r="E2761">
        <v>4</v>
      </c>
      <c r="F2761" t="s">
        <v>13858</v>
      </c>
      <c r="G2761">
        <v>1</v>
      </c>
      <c r="H2761" t="s">
        <v>8278</v>
      </c>
      <c r="I2761">
        <v>2</v>
      </c>
      <c r="J2761" t="s">
        <v>13806</v>
      </c>
      <c r="K2761" t="s">
        <v>13852</v>
      </c>
      <c r="L2761">
        <v>270107</v>
      </c>
      <c r="M2761" t="s">
        <v>13588</v>
      </c>
      <c r="N2761">
        <v>270107007</v>
      </c>
      <c r="O2761" t="s">
        <v>13618</v>
      </c>
      <c r="P2761">
        <v>5173.7961609206241</v>
      </c>
      <c r="Q2761">
        <v>0</v>
      </c>
      <c r="R2761">
        <v>3573.5763103504305</v>
      </c>
    </row>
    <row r="2762" spans="1:18" x14ac:dyDescent="0.25">
      <c r="A2762">
        <v>13</v>
      </c>
      <c r="B2762">
        <v>13302</v>
      </c>
      <c r="C2762" t="s">
        <v>10678</v>
      </c>
      <c r="D2762" t="s">
        <v>1930</v>
      </c>
      <c r="E2762">
        <v>4</v>
      </c>
      <c r="F2762" t="s">
        <v>13858</v>
      </c>
      <c r="G2762">
        <v>2</v>
      </c>
      <c r="H2762" t="s">
        <v>13768</v>
      </c>
      <c r="I2762">
        <v>2</v>
      </c>
      <c r="J2762" t="s">
        <v>13806</v>
      </c>
      <c r="K2762" t="s">
        <v>13853</v>
      </c>
      <c r="L2762">
        <v>270107</v>
      </c>
      <c r="M2762" t="s">
        <v>13588</v>
      </c>
      <c r="N2762">
        <v>270107007</v>
      </c>
      <c r="O2762" t="s">
        <v>13618</v>
      </c>
      <c r="P2762">
        <v>5173.7961609206241</v>
      </c>
      <c r="Q2762">
        <v>8618.8174411113014</v>
      </c>
      <c r="R2762">
        <v>19790.997884825822</v>
      </c>
    </row>
    <row r="2763" spans="1:18" x14ac:dyDescent="0.25">
      <c r="A2763">
        <v>13</v>
      </c>
      <c r="B2763">
        <v>13302</v>
      </c>
      <c r="C2763" t="s">
        <v>10678</v>
      </c>
      <c r="D2763" t="s">
        <v>1930</v>
      </c>
      <c r="E2763">
        <v>4</v>
      </c>
      <c r="F2763" t="s">
        <v>13858</v>
      </c>
      <c r="G2763">
        <v>2</v>
      </c>
      <c r="H2763" t="s">
        <v>13768</v>
      </c>
      <c r="I2763">
        <v>2</v>
      </c>
      <c r="J2763" t="s">
        <v>13806</v>
      </c>
      <c r="K2763" t="s">
        <v>13857</v>
      </c>
      <c r="L2763">
        <v>270107</v>
      </c>
      <c r="M2763" t="s">
        <v>13588</v>
      </c>
      <c r="N2763">
        <v>270107007</v>
      </c>
      <c r="O2763" t="s">
        <v>13618</v>
      </c>
      <c r="P2763">
        <v>15521.388482761873</v>
      </c>
      <c r="Q2763">
        <v>9966.8141458430455</v>
      </c>
      <c r="R2763">
        <v>3573.5763103504305</v>
      </c>
    </row>
    <row r="2764" spans="1:18" x14ac:dyDescent="0.25">
      <c r="A2764">
        <v>13</v>
      </c>
      <c r="B2764">
        <v>13303</v>
      </c>
      <c r="C2764" t="s">
        <v>10678</v>
      </c>
      <c r="D2764" t="s">
        <v>1933</v>
      </c>
      <c r="E2764">
        <v>4</v>
      </c>
      <c r="F2764" t="s">
        <v>13858</v>
      </c>
      <c r="G2764">
        <v>1</v>
      </c>
      <c r="H2764" t="s">
        <v>8278</v>
      </c>
      <c r="I2764">
        <v>2</v>
      </c>
      <c r="J2764" t="s">
        <v>13806</v>
      </c>
      <c r="K2764" t="s">
        <v>13851</v>
      </c>
      <c r="L2764">
        <v>270107</v>
      </c>
      <c r="M2764" t="s">
        <v>13588</v>
      </c>
      <c r="N2764">
        <v>270107007</v>
      </c>
      <c r="O2764" t="s">
        <v>13618</v>
      </c>
      <c r="P2764">
        <v>0</v>
      </c>
      <c r="Q2764">
        <v>88691.292105963788</v>
      </c>
      <c r="R2764">
        <v>0</v>
      </c>
    </row>
    <row r="2765" spans="1:18" x14ac:dyDescent="0.25">
      <c r="A2765">
        <v>13</v>
      </c>
      <c r="B2765">
        <v>13303</v>
      </c>
      <c r="C2765" t="s">
        <v>10678</v>
      </c>
      <c r="D2765" t="s">
        <v>1933</v>
      </c>
      <c r="E2765">
        <v>4</v>
      </c>
      <c r="F2765" t="s">
        <v>13858</v>
      </c>
      <c r="G2765">
        <v>2</v>
      </c>
      <c r="H2765" t="s">
        <v>13768</v>
      </c>
      <c r="I2765">
        <v>2</v>
      </c>
      <c r="J2765" t="s">
        <v>13806</v>
      </c>
      <c r="K2765" t="s">
        <v>13853</v>
      </c>
      <c r="L2765">
        <v>270107</v>
      </c>
      <c r="M2765" t="s">
        <v>13588</v>
      </c>
      <c r="N2765">
        <v>270107007</v>
      </c>
      <c r="O2765" t="s">
        <v>13618</v>
      </c>
      <c r="P2765">
        <v>0</v>
      </c>
      <c r="Q2765">
        <v>61420.984796884499</v>
      </c>
      <c r="R2765">
        <v>0</v>
      </c>
    </row>
    <row r="2766" spans="1:18" x14ac:dyDescent="0.25">
      <c r="A2766">
        <v>13</v>
      </c>
      <c r="B2766">
        <v>13303</v>
      </c>
      <c r="C2766" t="s">
        <v>10678</v>
      </c>
      <c r="D2766" t="s">
        <v>1933</v>
      </c>
      <c r="E2766">
        <v>4</v>
      </c>
      <c r="F2766" t="s">
        <v>13858</v>
      </c>
      <c r="G2766">
        <v>2</v>
      </c>
      <c r="H2766" t="s">
        <v>13768</v>
      </c>
      <c r="I2766">
        <v>2</v>
      </c>
      <c r="J2766" t="s">
        <v>13806</v>
      </c>
      <c r="K2766" t="s">
        <v>13857</v>
      </c>
      <c r="L2766">
        <v>270107</v>
      </c>
      <c r="M2766" t="s">
        <v>13588</v>
      </c>
      <c r="N2766">
        <v>270107007</v>
      </c>
      <c r="O2766" t="s">
        <v>13618</v>
      </c>
      <c r="P2766">
        <v>0</v>
      </c>
      <c r="Q2766">
        <v>27270.307309079286</v>
      </c>
      <c r="R2766">
        <v>0</v>
      </c>
    </row>
    <row r="2767" spans="1:18" x14ac:dyDescent="0.25">
      <c r="A2767">
        <v>13</v>
      </c>
      <c r="B2767">
        <v>13401</v>
      </c>
      <c r="C2767" t="s">
        <v>10678</v>
      </c>
      <c r="D2767" t="s">
        <v>1936</v>
      </c>
      <c r="E2767">
        <v>4</v>
      </c>
      <c r="F2767" t="s">
        <v>13858</v>
      </c>
      <c r="G2767">
        <v>1</v>
      </c>
      <c r="H2767" t="s">
        <v>8278</v>
      </c>
      <c r="I2767">
        <v>2</v>
      </c>
      <c r="J2767" t="s">
        <v>13806</v>
      </c>
      <c r="K2767" t="s">
        <v>13851</v>
      </c>
      <c r="L2767">
        <v>270107</v>
      </c>
      <c r="M2767" t="s">
        <v>13588</v>
      </c>
      <c r="N2767">
        <v>270107007</v>
      </c>
      <c r="O2767" t="s">
        <v>13618</v>
      </c>
      <c r="P2767">
        <v>47734.724585876771</v>
      </c>
      <c r="Q2767">
        <v>54997.765808762852</v>
      </c>
      <c r="R2767">
        <v>87531.679291241671</v>
      </c>
    </row>
    <row r="2768" spans="1:18" x14ac:dyDescent="0.25">
      <c r="A2768">
        <v>13</v>
      </c>
      <c r="B2768">
        <v>13401</v>
      </c>
      <c r="C2768" t="s">
        <v>10678</v>
      </c>
      <c r="D2768" t="s">
        <v>1936</v>
      </c>
      <c r="E2768">
        <v>4</v>
      </c>
      <c r="F2768" t="s">
        <v>13858</v>
      </c>
      <c r="G2768">
        <v>1</v>
      </c>
      <c r="H2768" t="s">
        <v>8278</v>
      </c>
      <c r="I2768">
        <v>2</v>
      </c>
      <c r="J2768" t="s">
        <v>13806</v>
      </c>
      <c r="K2768" t="s">
        <v>13852</v>
      </c>
      <c r="L2768">
        <v>270107</v>
      </c>
      <c r="M2768" t="s">
        <v>13588</v>
      </c>
      <c r="N2768">
        <v>270107007</v>
      </c>
      <c r="O2768" t="s">
        <v>13618</v>
      </c>
      <c r="P2768">
        <v>5941.9537548705885</v>
      </c>
      <c r="Q2768">
        <v>34713.633283678639</v>
      </c>
      <c r="R2768">
        <v>15647.558641122472</v>
      </c>
    </row>
    <row r="2769" spans="1:18" x14ac:dyDescent="0.25">
      <c r="A2769">
        <v>13</v>
      </c>
      <c r="B2769">
        <v>13401</v>
      </c>
      <c r="C2769" t="s">
        <v>10678</v>
      </c>
      <c r="D2769" t="s">
        <v>1936</v>
      </c>
      <c r="E2769">
        <v>4</v>
      </c>
      <c r="F2769" t="s">
        <v>13858</v>
      </c>
      <c r="G2769">
        <v>2</v>
      </c>
      <c r="H2769" t="s">
        <v>13768</v>
      </c>
      <c r="I2769">
        <v>2</v>
      </c>
      <c r="J2769" t="s">
        <v>13806</v>
      </c>
      <c r="K2769" t="s">
        <v>13853</v>
      </c>
      <c r="L2769">
        <v>270107</v>
      </c>
      <c r="M2769" t="s">
        <v>13588</v>
      </c>
      <c r="N2769">
        <v>270107007</v>
      </c>
      <c r="O2769" t="s">
        <v>13618</v>
      </c>
      <c r="P2769">
        <v>39713.776948399689</v>
      </c>
      <c r="Q2769">
        <v>22902.545838957853</v>
      </c>
      <c r="R2769">
        <v>60312.153575764321</v>
      </c>
    </row>
    <row r="2770" spans="1:18" x14ac:dyDescent="0.25">
      <c r="A2770">
        <v>13</v>
      </c>
      <c r="B2770">
        <v>13401</v>
      </c>
      <c r="C2770" t="s">
        <v>10678</v>
      </c>
      <c r="D2770" t="s">
        <v>1936</v>
      </c>
      <c r="E2770">
        <v>4</v>
      </c>
      <c r="F2770" t="s">
        <v>13858</v>
      </c>
      <c r="G2770">
        <v>2</v>
      </c>
      <c r="H2770" t="s">
        <v>13768</v>
      </c>
      <c r="I2770">
        <v>2</v>
      </c>
      <c r="J2770" t="s">
        <v>13806</v>
      </c>
      <c r="K2770" t="s">
        <v>13857</v>
      </c>
      <c r="L2770">
        <v>270107</v>
      </c>
      <c r="M2770" t="s">
        <v>13588</v>
      </c>
      <c r="N2770">
        <v>270107007</v>
      </c>
      <c r="O2770" t="s">
        <v>13618</v>
      </c>
      <c r="P2770">
        <v>13962.901392347672</v>
      </c>
      <c r="Q2770">
        <v>66808.853253483612</v>
      </c>
      <c r="R2770">
        <v>42867.0843565998</v>
      </c>
    </row>
    <row r="2771" spans="1:18" x14ac:dyDescent="0.25">
      <c r="A2771">
        <v>13</v>
      </c>
      <c r="B2771">
        <v>13402</v>
      </c>
      <c r="C2771" t="s">
        <v>10678</v>
      </c>
      <c r="D2771" t="s">
        <v>1939</v>
      </c>
      <c r="E2771">
        <v>4</v>
      </c>
      <c r="F2771" t="s">
        <v>13858</v>
      </c>
      <c r="G2771">
        <v>1</v>
      </c>
      <c r="H2771" t="s">
        <v>8278</v>
      </c>
      <c r="I2771">
        <v>2</v>
      </c>
      <c r="J2771" t="s">
        <v>13806</v>
      </c>
      <c r="K2771" t="s">
        <v>13851</v>
      </c>
      <c r="L2771">
        <v>270107</v>
      </c>
      <c r="M2771" t="s">
        <v>13588</v>
      </c>
      <c r="N2771">
        <v>270107007</v>
      </c>
      <c r="O2771" t="s">
        <v>13618</v>
      </c>
      <c r="P2771">
        <v>30173.465829846584</v>
      </c>
      <c r="Q2771">
        <v>47544.287881921577</v>
      </c>
      <c r="R2771">
        <v>71935.280295259043</v>
      </c>
    </row>
    <row r="2772" spans="1:18" x14ac:dyDescent="0.25">
      <c r="A2772">
        <v>13</v>
      </c>
      <c r="B2772">
        <v>13402</v>
      </c>
      <c r="C2772" t="s">
        <v>10678</v>
      </c>
      <c r="D2772" t="s">
        <v>1939</v>
      </c>
      <c r="E2772">
        <v>4</v>
      </c>
      <c r="F2772" t="s">
        <v>13858</v>
      </c>
      <c r="G2772">
        <v>1</v>
      </c>
      <c r="H2772" t="s">
        <v>8278</v>
      </c>
      <c r="I2772">
        <v>2</v>
      </c>
      <c r="J2772" t="s">
        <v>13806</v>
      </c>
      <c r="K2772" t="s">
        <v>13852</v>
      </c>
      <c r="L2772">
        <v>270107</v>
      </c>
      <c r="M2772" t="s">
        <v>13588</v>
      </c>
      <c r="N2772">
        <v>270107007</v>
      </c>
      <c r="O2772" t="s">
        <v>13618</v>
      </c>
      <c r="P2772">
        <v>9220.2754532775452</v>
      </c>
      <c r="Q2772">
        <v>10750.956942165334</v>
      </c>
      <c r="R2772">
        <v>8989.3979231598132</v>
      </c>
    </row>
    <row r="2773" spans="1:18" x14ac:dyDescent="0.25">
      <c r="A2773">
        <v>13</v>
      </c>
      <c r="B2773">
        <v>13402</v>
      </c>
      <c r="C2773" t="s">
        <v>10678</v>
      </c>
      <c r="D2773" t="s">
        <v>1939</v>
      </c>
      <c r="E2773">
        <v>4</v>
      </c>
      <c r="F2773" t="s">
        <v>13858</v>
      </c>
      <c r="G2773">
        <v>2</v>
      </c>
      <c r="H2773" t="s">
        <v>13768</v>
      </c>
      <c r="I2773">
        <v>2</v>
      </c>
      <c r="J2773" t="s">
        <v>13806</v>
      </c>
      <c r="K2773" t="s">
        <v>13853</v>
      </c>
      <c r="L2773">
        <v>270107</v>
      </c>
      <c r="M2773" t="s">
        <v>13588</v>
      </c>
      <c r="N2773">
        <v>270107007</v>
      </c>
      <c r="O2773" t="s">
        <v>13618</v>
      </c>
      <c r="P2773">
        <v>13829.323570432358</v>
      </c>
      <c r="Q2773">
        <v>22035.458338260894</v>
      </c>
      <c r="R2773">
        <v>40876.409911139119</v>
      </c>
    </row>
    <row r="2774" spans="1:18" x14ac:dyDescent="0.25">
      <c r="A2774">
        <v>13</v>
      </c>
      <c r="B2774">
        <v>13402</v>
      </c>
      <c r="C2774" t="s">
        <v>10678</v>
      </c>
      <c r="D2774" t="s">
        <v>1939</v>
      </c>
      <c r="E2774">
        <v>4</v>
      </c>
      <c r="F2774" t="s">
        <v>13858</v>
      </c>
      <c r="G2774">
        <v>2</v>
      </c>
      <c r="H2774" t="s">
        <v>13768</v>
      </c>
      <c r="I2774">
        <v>2</v>
      </c>
      <c r="J2774" t="s">
        <v>13806</v>
      </c>
      <c r="K2774" t="s">
        <v>13857</v>
      </c>
      <c r="L2774">
        <v>270107</v>
      </c>
      <c r="M2774" t="s">
        <v>13588</v>
      </c>
      <c r="N2774">
        <v>270107007</v>
      </c>
      <c r="O2774" t="s">
        <v>13618</v>
      </c>
      <c r="P2774">
        <v>25564.417712691771</v>
      </c>
      <c r="Q2774">
        <v>36259.786485826015</v>
      </c>
      <c r="R2774">
        <v>40048.268307279737</v>
      </c>
    </row>
    <row r="2775" spans="1:18" x14ac:dyDescent="0.25">
      <c r="A2775">
        <v>13</v>
      </c>
      <c r="B2775">
        <v>13403</v>
      </c>
      <c r="C2775" t="s">
        <v>10678</v>
      </c>
      <c r="D2775" t="s">
        <v>13774</v>
      </c>
      <c r="E2775">
        <v>4</v>
      </c>
      <c r="F2775" t="s">
        <v>13858</v>
      </c>
      <c r="G2775">
        <v>1</v>
      </c>
      <c r="H2775" t="s">
        <v>8278</v>
      </c>
      <c r="I2775">
        <v>2</v>
      </c>
      <c r="J2775" t="s">
        <v>13806</v>
      </c>
      <c r="K2775" t="s">
        <v>13851</v>
      </c>
      <c r="L2775">
        <v>270107</v>
      </c>
      <c r="M2775" t="s">
        <v>13588</v>
      </c>
      <c r="N2775">
        <v>270107007</v>
      </c>
      <c r="O2775" t="s">
        <v>13618</v>
      </c>
      <c r="P2775">
        <v>0</v>
      </c>
      <c r="Q2775">
        <v>56063.250873384299</v>
      </c>
      <c r="R2775">
        <v>0</v>
      </c>
    </row>
    <row r="2776" spans="1:18" x14ac:dyDescent="0.25">
      <c r="A2776">
        <v>13</v>
      </c>
      <c r="B2776">
        <v>13403</v>
      </c>
      <c r="C2776" t="s">
        <v>10678</v>
      </c>
      <c r="D2776" t="s">
        <v>13774</v>
      </c>
      <c r="E2776">
        <v>4</v>
      </c>
      <c r="F2776" t="s">
        <v>13858</v>
      </c>
      <c r="G2776">
        <v>1</v>
      </c>
      <c r="H2776" t="s">
        <v>8278</v>
      </c>
      <c r="I2776">
        <v>2</v>
      </c>
      <c r="J2776" t="s">
        <v>13806</v>
      </c>
      <c r="K2776" t="s">
        <v>13852</v>
      </c>
      <c r="L2776">
        <v>270107</v>
      </c>
      <c r="M2776" t="s">
        <v>13588</v>
      </c>
      <c r="N2776">
        <v>270107007</v>
      </c>
      <c r="O2776" t="s">
        <v>13618</v>
      </c>
      <c r="P2776">
        <v>0</v>
      </c>
      <c r="Q2776">
        <v>20565.522204673267</v>
      </c>
      <c r="R2776">
        <v>0</v>
      </c>
    </row>
    <row r="2777" spans="1:18" x14ac:dyDescent="0.25">
      <c r="A2777">
        <v>13</v>
      </c>
      <c r="B2777">
        <v>13403</v>
      </c>
      <c r="C2777" t="s">
        <v>10678</v>
      </c>
      <c r="D2777" t="s">
        <v>13774</v>
      </c>
      <c r="E2777">
        <v>4</v>
      </c>
      <c r="F2777" t="s">
        <v>13858</v>
      </c>
      <c r="G2777">
        <v>2</v>
      </c>
      <c r="H2777" t="s">
        <v>13768</v>
      </c>
      <c r="I2777">
        <v>2</v>
      </c>
      <c r="J2777" t="s">
        <v>13806</v>
      </c>
      <c r="K2777" t="s">
        <v>13853</v>
      </c>
      <c r="L2777">
        <v>270107</v>
      </c>
      <c r="M2777" t="s">
        <v>13588</v>
      </c>
      <c r="N2777">
        <v>270107007</v>
      </c>
      <c r="O2777" t="s">
        <v>13618</v>
      </c>
      <c r="P2777">
        <v>0</v>
      </c>
      <c r="Q2777">
        <v>56063.250873384299</v>
      </c>
      <c r="R2777">
        <v>0</v>
      </c>
    </row>
    <row r="2778" spans="1:18" x14ac:dyDescent="0.25">
      <c r="A2778">
        <v>13</v>
      </c>
      <c r="B2778">
        <v>13403</v>
      </c>
      <c r="C2778" t="s">
        <v>10678</v>
      </c>
      <c r="D2778" t="s">
        <v>13774</v>
      </c>
      <c r="E2778">
        <v>4</v>
      </c>
      <c r="F2778" t="s">
        <v>13858</v>
      </c>
      <c r="G2778">
        <v>2</v>
      </c>
      <c r="H2778" t="s">
        <v>13768</v>
      </c>
      <c r="I2778">
        <v>2</v>
      </c>
      <c r="J2778" t="s">
        <v>13806</v>
      </c>
      <c r="K2778" t="s">
        <v>13857</v>
      </c>
      <c r="L2778">
        <v>270107</v>
      </c>
      <c r="M2778" t="s">
        <v>13588</v>
      </c>
      <c r="N2778">
        <v>270107007</v>
      </c>
      <c r="O2778" t="s">
        <v>13618</v>
      </c>
      <c r="P2778">
        <v>0</v>
      </c>
      <c r="Q2778">
        <v>20565.522204673267</v>
      </c>
      <c r="R2778">
        <v>0</v>
      </c>
    </row>
    <row r="2779" spans="1:18" x14ac:dyDescent="0.25">
      <c r="A2779">
        <v>13</v>
      </c>
      <c r="B2779">
        <v>13404</v>
      </c>
      <c r="C2779" t="s">
        <v>10678</v>
      </c>
      <c r="D2779" t="s">
        <v>1945</v>
      </c>
      <c r="E2779">
        <v>4</v>
      </c>
      <c r="F2779" t="s">
        <v>13858</v>
      </c>
      <c r="G2779">
        <v>1</v>
      </c>
      <c r="H2779" t="s">
        <v>8278</v>
      </c>
      <c r="I2779">
        <v>2</v>
      </c>
      <c r="J2779" t="s">
        <v>13806</v>
      </c>
      <c r="K2779" t="s">
        <v>13851</v>
      </c>
      <c r="L2779">
        <v>270107</v>
      </c>
      <c r="M2779" t="s">
        <v>13588</v>
      </c>
      <c r="N2779">
        <v>270107007</v>
      </c>
      <c r="O2779" t="s">
        <v>13618</v>
      </c>
      <c r="P2779">
        <v>29545.519960855425</v>
      </c>
      <c r="Q2779">
        <v>20555.628305374295</v>
      </c>
      <c r="R2779">
        <v>55961.172327520617</v>
      </c>
    </row>
    <row r="2780" spans="1:18" x14ac:dyDescent="0.25">
      <c r="A2780">
        <v>13</v>
      </c>
      <c r="B2780">
        <v>13404</v>
      </c>
      <c r="C2780" t="s">
        <v>10678</v>
      </c>
      <c r="D2780" t="s">
        <v>1945</v>
      </c>
      <c r="E2780">
        <v>4</v>
      </c>
      <c r="F2780" t="s">
        <v>13858</v>
      </c>
      <c r="G2780">
        <v>1</v>
      </c>
      <c r="H2780" t="s">
        <v>8278</v>
      </c>
      <c r="I2780">
        <v>2</v>
      </c>
      <c r="J2780" t="s">
        <v>13806</v>
      </c>
      <c r="K2780" t="s">
        <v>13852</v>
      </c>
      <c r="L2780">
        <v>270107</v>
      </c>
      <c r="M2780" t="s">
        <v>13588</v>
      </c>
      <c r="N2780">
        <v>270107007</v>
      </c>
      <c r="O2780" t="s">
        <v>13618</v>
      </c>
      <c r="P2780">
        <v>0</v>
      </c>
      <c r="Q2780">
        <v>7166.9340140852928</v>
      </c>
      <c r="R2780">
        <v>0</v>
      </c>
    </row>
    <row r="2781" spans="1:18" x14ac:dyDescent="0.25">
      <c r="A2781">
        <v>13</v>
      </c>
      <c r="B2781">
        <v>13404</v>
      </c>
      <c r="C2781" t="s">
        <v>10678</v>
      </c>
      <c r="D2781" t="s">
        <v>1945</v>
      </c>
      <c r="E2781">
        <v>4</v>
      </c>
      <c r="F2781" t="s">
        <v>13858</v>
      </c>
      <c r="G2781">
        <v>2</v>
      </c>
      <c r="H2781" t="s">
        <v>13768</v>
      </c>
      <c r="I2781">
        <v>2</v>
      </c>
      <c r="J2781" t="s">
        <v>13806</v>
      </c>
      <c r="K2781" t="s">
        <v>13853</v>
      </c>
      <c r="L2781">
        <v>270107</v>
      </c>
      <c r="M2781" t="s">
        <v>13588</v>
      </c>
      <c r="N2781">
        <v>270107007</v>
      </c>
      <c r="O2781" t="s">
        <v>13618</v>
      </c>
      <c r="P2781">
        <v>29545.519960855425</v>
      </c>
      <c r="Q2781">
        <v>8534.6128131228343</v>
      </c>
      <c r="R2781">
        <v>38028.105241611862</v>
      </c>
    </row>
    <row r="2782" spans="1:18" x14ac:dyDescent="0.25">
      <c r="A2782">
        <v>13</v>
      </c>
      <c r="B2782">
        <v>13404</v>
      </c>
      <c r="C2782" t="s">
        <v>10678</v>
      </c>
      <c r="D2782" t="s">
        <v>1945</v>
      </c>
      <c r="E2782">
        <v>4</v>
      </c>
      <c r="F2782" t="s">
        <v>13858</v>
      </c>
      <c r="G2782">
        <v>2</v>
      </c>
      <c r="H2782" t="s">
        <v>13768</v>
      </c>
      <c r="I2782">
        <v>2</v>
      </c>
      <c r="J2782" t="s">
        <v>13806</v>
      </c>
      <c r="K2782" t="s">
        <v>13857</v>
      </c>
      <c r="L2782">
        <v>270107</v>
      </c>
      <c r="M2782" t="s">
        <v>13588</v>
      </c>
      <c r="N2782">
        <v>270107007</v>
      </c>
      <c r="O2782" t="s">
        <v>13618</v>
      </c>
      <c r="P2782">
        <v>0</v>
      </c>
      <c r="Q2782">
        <v>19187.949506336754</v>
      </c>
      <c r="R2782">
        <v>17933.067085908759</v>
      </c>
    </row>
    <row r="2783" spans="1:18" x14ac:dyDescent="0.25">
      <c r="A2783">
        <v>13</v>
      </c>
      <c r="B2783">
        <v>13501</v>
      </c>
      <c r="C2783" t="s">
        <v>10678</v>
      </c>
      <c r="D2783" t="s">
        <v>1948</v>
      </c>
      <c r="E2783">
        <v>4</v>
      </c>
      <c r="F2783" t="s">
        <v>13858</v>
      </c>
      <c r="G2783">
        <v>1</v>
      </c>
      <c r="H2783" t="s">
        <v>8278</v>
      </c>
      <c r="I2783">
        <v>2</v>
      </c>
      <c r="J2783" t="s">
        <v>13806</v>
      </c>
      <c r="K2783" t="s">
        <v>13851</v>
      </c>
      <c r="L2783">
        <v>270107</v>
      </c>
      <c r="M2783" t="s">
        <v>13588</v>
      </c>
      <c r="N2783">
        <v>270107007</v>
      </c>
      <c r="O2783" t="s">
        <v>13618</v>
      </c>
      <c r="P2783">
        <v>13213.048731373339</v>
      </c>
      <c r="Q2783">
        <v>40470.821887399943</v>
      </c>
      <c r="R2783">
        <v>13543.84082095114</v>
      </c>
    </row>
    <row r="2784" spans="1:18" x14ac:dyDescent="0.25">
      <c r="A2784">
        <v>13</v>
      </c>
      <c r="B2784">
        <v>13501</v>
      </c>
      <c r="C2784" t="s">
        <v>10678</v>
      </c>
      <c r="D2784" t="s">
        <v>1948</v>
      </c>
      <c r="E2784">
        <v>4</v>
      </c>
      <c r="F2784" t="s">
        <v>13858</v>
      </c>
      <c r="G2784">
        <v>1</v>
      </c>
      <c r="H2784" t="s">
        <v>8278</v>
      </c>
      <c r="I2784">
        <v>2</v>
      </c>
      <c r="J2784" t="s">
        <v>13806</v>
      </c>
      <c r="K2784" t="s">
        <v>13852</v>
      </c>
      <c r="L2784">
        <v>270107</v>
      </c>
      <c r="M2784" t="s">
        <v>13588</v>
      </c>
      <c r="N2784">
        <v>270107007</v>
      </c>
      <c r="O2784" t="s">
        <v>13618</v>
      </c>
      <c r="P2784">
        <v>19969.391864679823</v>
      </c>
      <c r="Q2784">
        <v>5401.3312547942542</v>
      </c>
      <c r="R2784">
        <v>1895.373860686427</v>
      </c>
    </row>
    <row r="2785" spans="1:18" x14ac:dyDescent="0.25">
      <c r="A2785">
        <v>13</v>
      </c>
      <c r="B2785">
        <v>13501</v>
      </c>
      <c r="C2785" t="s">
        <v>10678</v>
      </c>
      <c r="D2785" t="s">
        <v>1948</v>
      </c>
      <c r="E2785">
        <v>4</v>
      </c>
      <c r="F2785" t="s">
        <v>13858</v>
      </c>
      <c r="G2785">
        <v>2</v>
      </c>
      <c r="H2785" t="s">
        <v>13768</v>
      </c>
      <c r="I2785">
        <v>2</v>
      </c>
      <c r="J2785" t="s">
        <v>13806</v>
      </c>
      <c r="K2785" t="s">
        <v>13853</v>
      </c>
      <c r="L2785">
        <v>270107</v>
      </c>
      <c r="M2785" t="s">
        <v>13588</v>
      </c>
      <c r="N2785">
        <v>270107007</v>
      </c>
      <c r="O2785" t="s">
        <v>13618</v>
      </c>
      <c r="P2785">
        <v>13213.048731373339</v>
      </c>
      <c r="Q2785">
        <v>31622.27879039379</v>
      </c>
      <c r="R2785">
        <v>13543.84082095114</v>
      </c>
    </row>
    <row r="2786" spans="1:18" x14ac:dyDescent="0.25">
      <c r="A2786">
        <v>13</v>
      </c>
      <c r="B2786">
        <v>13501</v>
      </c>
      <c r="C2786" t="s">
        <v>10678</v>
      </c>
      <c r="D2786" t="s">
        <v>1948</v>
      </c>
      <c r="E2786">
        <v>4</v>
      </c>
      <c r="F2786" t="s">
        <v>13858</v>
      </c>
      <c r="G2786">
        <v>2</v>
      </c>
      <c r="H2786" t="s">
        <v>13768</v>
      </c>
      <c r="I2786">
        <v>2</v>
      </c>
      <c r="J2786" t="s">
        <v>13806</v>
      </c>
      <c r="K2786" t="s">
        <v>13857</v>
      </c>
      <c r="L2786">
        <v>270107</v>
      </c>
      <c r="M2786" t="s">
        <v>13588</v>
      </c>
      <c r="N2786">
        <v>270107007</v>
      </c>
      <c r="O2786" t="s">
        <v>13618</v>
      </c>
      <c r="P2786">
        <v>19969.391864679823</v>
      </c>
      <c r="Q2786">
        <v>14249.874351800401</v>
      </c>
      <c r="R2786">
        <v>1895.373860686427</v>
      </c>
    </row>
    <row r="2787" spans="1:18" x14ac:dyDescent="0.25">
      <c r="A2787">
        <v>13</v>
      </c>
      <c r="B2787">
        <v>13601</v>
      </c>
      <c r="C2787" t="s">
        <v>10678</v>
      </c>
      <c r="D2787" t="s">
        <v>1963</v>
      </c>
      <c r="E2787">
        <v>4</v>
      </c>
      <c r="F2787" t="s">
        <v>13858</v>
      </c>
      <c r="G2787">
        <v>1</v>
      </c>
      <c r="H2787" t="s">
        <v>8278</v>
      </c>
      <c r="I2787">
        <v>2</v>
      </c>
      <c r="J2787" t="s">
        <v>13806</v>
      </c>
      <c r="K2787" t="s">
        <v>13851</v>
      </c>
      <c r="L2787">
        <v>270107</v>
      </c>
      <c r="M2787" t="s">
        <v>13588</v>
      </c>
      <c r="N2787">
        <v>270107007</v>
      </c>
      <c r="O2787" t="s">
        <v>13618</v>
      </c>
      <c r="P2787">
        <v>45111.260957518542</v>
      </c>
      <c r="Q2787">
        <v>19634.928225223044</v>
      </c>
      <c r="R2787">
        <v>20356.315664095549</v>
      </c>
    </row>
    <row r="2788" spans="1:18" x14ac:dyDescent="0.25">
      <c r="A2788">
        <v>13</v>
      </c>
      <c r="B2788">
        <v>13601</v>
      </c>
      <c r="C2788" t="s">
        <v>10678</v>
      </c>
      <c r="D2788" t="s">
        <v>1963</v>
      </c>
      <c r="E2788">
        <v>4</v>
      </c>
      <c r="F2788" t="s">
        <v>13858</v>
      </c>
      <c r="G2788">
        <v>1</v>
      </c>
      <c r="H2788" t="s">
        <v>8278</v>
      </c>
      <c r="I2788">
        <v>2</v>
      </c>
      <c r="J2788" t="s">
        <v>13806</v>
      </c>
      <c r="K2788" t="s">
        <v>13852</v>
      </c>
      <c r="L2788">
        <v>270107</v>
      </c>
      <c r="M2788" t="s">
        <v>13588</v>
      </c>
      <c r="N2788">
        <v>270107007</v>
      </c>
      <c r="O2788" t="s">
        <v>13618</v>
      </c>
      <c r="P2788">
        <v>0</v>
      </c>
      <c r="Q2788">
        <v>9215.8948897220325</v>
      </c>
      <c r="R2788">
        <v>5500.9847149253237</v>
      </c>
    </row>
    <row r="2789" spans="1:18" x14ac:dyDescent="0.25">
      <c r="A2789">
        <v>13</v>
      </c>
      <c r="B2789">
        <v>13601</v>
      </c>
      <c r="C2789" t="s">
        <v>10678</v>
      </c>
      <c r="D2789" t="s">
        <v>1963</v>
      </c>
      <c r="E2789">
        <v>4</v>
      </c>
      <c r="F2789" t="s">
        <v>13858</v>
      </c>
      <c r="G2789">
        <v>2</v>
      </c>
      <c r="H2789" t="s">
        <v>13768</v>
      </c>
      <c r="I2789">
        <v>2</v>
      </c>
      <c r="J2789" t="s">
        <v>13806</v>
      </c>
      <c r="K2789" t="s">
        <v>13853</v>
      </c>
      <c r="L2789">
        <v>270107</v>
      </c>
      <c r="M2789" t="s">
        <v>13588</v>
      </c>
      <c r="N2789">
        <v>270107007</v>
      </c>
      <c r="O2789" t="s">
        <v>13618</v>
      </c>
      <c r="P2789">
        <v>45111.260957518542</v>
      </c>
      <c r="Q2789">
        <v>11836.354998859231</v>
      </c>
      <c r="R2789">
        <v>13347.219890954835</v>
      </c>
    </row>
    <row r="2790" spans="1:18" x14ac:dyDescent="0.25">
      <c r="A2790">
        <v>13</v>
      </c>
      <c r="B2790">
        <v>13601</v>
      </c>
      <c r="C2790" t="s">
        <v>10678</v>
      </c>
      <c r="D2790" t="s">
        <v>1963</v>
      </c>
      <c r="E2790">
        <v>4</v>
      </c>
      <c r="F2790" t="s">
        <v>13858</v>
      </c>
      <c r="G2790">
        <v>2</v>
      </c>
      <c r="H2790" t="s">
        <v>13768</v>
      </c>
      <c r="I2790">
        <v>2</v>
      </c>
      <c r="J2790" t="s">
        <v>13806</v>
      </c>
      <c r="K2790" t="s">
        <v>13857</v>
      </c>
      <c r="L2790">
        <v>270107</v>
      </c>
      <c r="M2790" t="s">
        <v>13588</v>
      </c>
      <c r="N2790">
        <v>270107007</v>
      </c>
      <c r="O2790" t="s">
        <v>13618</v>
      </c>
      <c r="P2790">
        <v>0</v>
      </c>
      <c r="Q2790">
        <v>17014.468116085849</v>
      </c>
      <c r="R2790">
        <v>12510.080488066042</v>
      </c>
    </row>
    <row r="2791" spans="1:18" x14ac:dyDescent="0.25">
      <c r="A2791">
        <v>13</v>
      </c>
      <c r="B2791">
        <v>13602</v>
      </c>
      <c r="C2791" t="s">
        <v>10678</v>
      </c>
      <c r="D2791" t="s">
        <v>1966</v>
      </c>
      <c r="E2791">
        <v>4</v>
      </c>
      <c r="F2791" t="s">
        <v>13858</v>
      </c>
      <c r="G2791">
        <v>1</v>
      </c>
      <c r="H2791" t="s">
        <v>8278</v>
      </c>
      <c r="I2791">
        <v>2</v>
      </c>
      <c r="J2791" t="s">
        <v>13806</v>
      </c>
      <c r="K2791" t="s">
        <v>13851</v>
      </c>
      <c r="L2791">
        <v>270107</v>
      </c>
      <c r="M2791" t="s">
        <v>13588</v>
      </c>
      <c r="N2791">
        <v>270107007</v>
      </c>
      <c r="O2791" t="s">
        <v>13618</v>
      </c>
      <c r="P2791">
        <v>0</v>
      </c>
      <c r="Q2791">
        <v>0</v>
      </c>
      <c r="R2791">
        <v>85466.533191991897</v>
      </c>
    </row>
    <row r="2792" spans="1:18" x14ac:dyDescent="0.25">
      <c r="A2792">
        <v>13</v>
      </c>
      <c r="B2792">
        <v>13602</v>
      </c>
      <c r="C2792" t="s">
        <v>10678</v>
      </c>
      <c r="D2792" t="s">
        <v>1966</v>
      </c>
      <c r="E2792">
        <v>4</v>
      </c>
      <c r="F2792" t="s">
        <v>13858</v>
      </c>
      <c r="G2792">
        <v>1</v>
      </c>
      <c r="H2792" t="s">
        <v>8278</v>
      </c>
      <c r="I2792">
        <v>2</v>
      </c>
      <c r="J2792" t="s">
        <v>13806</v>
      </c>
      <c r="K2792" t="s">
        <v>13852</v>
      </c>
      <c r="L2792">
        <v>270107</v>
      </c>
      <c r="M2792" t="s">
        <v>13588</v>
      </c>
      <c r="N2792">
        <v>270107007</v>
      </c>
      <c r="O2792" t="s">
        <v>13618</v>
      </c>
      <c r="P2792">
        <v>0</v>
      </c>
      <c r="Q2792">
        <v>0</v>
      </c>
      <c r="R2792">
        <v>44447.698901791315</v>
      </c>
    </row>
    <row r="2793" spans="1:18" x14ac:dyDescent="0.25">
      <c r="A2793">
        <v>13</v>
      </c>
      <c r="B2793">
        <v>13602</v>
      </c>
      <c r="C2793" t="s">
        <v>10678</v>
      </c>
      <c r="D2793" t="s">
        <v>1966</v>
      </c>
      <c r="E2793">
        <v>4</v>
      </c>
      <c r="F2793" t="s">
        <v>13858</v>
      </c>
      <c r="G2793">
        <v>2</v>
      </c>
      <c r="H2793" t="s">
        <v>13768</v>
      </c>
      <c r="I2793">
        <v>2</v>
      </c>
      <c r="J2793" t="s">
        <v>13806</v>
      </c>
      <c r="K2793" t="s">
        <v>13853</v>
      </c>
      <c r="L2793">
        <v>270107</v>
      </c>
      <c r="M2793" t="s">
        <v>13588</v>
      </c>
      <c r="N2793">
        <v>270107007</v>
      </c>
      <c r="O2793" t="s">
        <v>13618</v>
      </c>
      <c r="P2793">
        <v>0</v>
      </c>
      <c r="Q2793">
        <v>0</v>
      </c>
      <c r="R2793">
        <v>66894.115305169587</v>
      </c>
    </row>
    <row r="2794" spans="1:18" x14ac:dyDescent="0.25">
      <c r="A2794">
        <v>13</v>
      </c>
      <c r="B2794">
        <v>13602</v>
      </c>
      <c r="C2794" t="s">
        <v>10678</v>
      </c>
      <c r="D2794" t="s">
        <v>1966</v>
      </c>
      <c r="E2794">
        <v>4</v>
      </c>
      <c r="F2794" t="s">
        <v>13858</v>
      </c>
      <c r="G2794">
        <v>2</v>
      </c>
      <c r="H2794" t="s">
        <v>13768</v>
      </c>
      <c r="I2794">
        <v>2</v>
      </c>
      <c r="J2794" t="s">
        <v>13806</v>
      </c>
      <c r="K2794" t="s">
        <v>13857</v>
      </c>
      <c r="L2794">
        <v>270107</v>
      </c>
      <c r="M2794" t="s">
        <v>13588</v>
      </c>
      <c r="N2794">
        <v>270107007</v>
      </c>
      <c r="O2794" t="s">
        <v>13618</v>
      </c>
      <c r="P2794">
        <v>0</v>
      </c>
      <c r="Q2794">
        <v>0</v>
      </c>
      <c r="R2794">
        <v>63020.116788613632</v>
      </c>
    </row>
    <row r="2795" spans="1:18" x14ac:dyDescent="0.25">
      <c r="A2795">
        <v>13</v>
      </c>
      <c r="B2795">
        <v>13603</v>
      </c>
      <c r="C2795" t="s">
        <v>10678</v>
      </c>
      <c r="D2795" t="s">
        <v>1969</v>
      </c>
      <c r="E2795">
        <v>4</v>
      </c>
      <c r="F2795" t="s">
        <v>13858</v>
      </c>
      <c r="G2795">
        <v>1</v>
      </c>
      <c r="H2795" t="s">
        <v>8278</v>
      </c>
      <c r="I2795">
        <v>2</v>
      </c>
      <c r="J2795" t="s">
        <v>13806</v>
      </c>
      <c r="K2795" t="s">
        <v>13851</v>
      </c>
      <c r="L2795">
        <v>270107</v>
      </c>
      <c r="M2795" t="s">
        <v>13588</v>
      </c>
      <c r="N2795">
        <v>270107007</v>
      </c>
      <c r="O2795" t="s">
        <v>13618</v>
      </c>
      <c r="P2795">
        <v>0</v>
      </c>
      <c r="Q2795">
        <v>105152.94742804965</v>
      </c>
      <c r="R2795">
        <v>98597.549708339837</v>
      </c>
    </row>
    <row r="2796" spans="1:18" x14ac:dyDescent="0.25">
      <c r="A2796">
        <v>13</v>
      </c>
      <c r="B2796">
        <v>13603</v>
      </c>
      <c r="C2796" t="s">
        <v>10678</v>
      </c>
      <c r="D2796" t="s">
        <v>1969</v>
      </c>
      <c r="E2796">
        <v>4</v>
      </c>
      <c r="F2796" t="s">
        <v>13858</v>
      </c>
      <c r="G2796">
        <v>1</v>
      </c>
      <c r="H2796" t="s">
        <v>8278</v>
      </c>
      <c r="I2796">
        <v>2</v>
      </c>
      <c r="J2796" t="s">
        <v>13806</v>
      </c>
      <c r="K2796" t="s">
        <v>13852</v>
      </c>
      <c r="L2796">
        <v>270107</v>
      </c>
      <c r="M2796" t="s">
        <v>13588</v>
      </c>
      <c r="N2796">
        <v>270107007</v>
      </c>
      <c r="O2796" t="s">
        <v>13618</v>
      </c>
      <c r="P2796">
        <v>0</v>
      </c>
      <c r="Q2796">
        <v>8304.4427035026038</v>
      </c>
      <c r="R2796">
        <v>18534.827467048428</v>
      </c>
    </row>
    <row r="2797" spans="1:18" x14ac:dyDescent="0.25">
      <c r="A2797">
        <v>13</v>
      </c>
      <c r="B2797">
        <v>13603</v>
      </c>
      <c r="C2797" t="s">
        <v>10678</v>
      </c>
      <c r="D2797" t="s">
        <v>1969</v>
      </c>
      <c r="E2797">
        <v>4</v>
      </c>
      <c r="F2797" t="s">
        <v>13858</v>
      </c>
      <c r="G2797">
        <v>2</v>
      </c>
      <c r="H2797" t="s">
        <v>13768</v>
      </c>
      <c r="I2797">
        <v>2</v>
      </c>
      <c r="J2797" t="s">
        <v>13806</v>
      </c>
      <c r="K2797" t="s">
        <v>13853</v>
      </c>
      <c r="L2797">
        <v>270107</v>
      </c>
      <c r="M2797" t="s">
        <v>13588</v>
      </c>
      <c r="N2797">
        <v>270107007</v>
      </c>
      <c r="O2797" t="s">
        <v>13618</v>
      </c>
      <c r="P2797">
        <v>0</v>
      </c>
      <c r="Q2797">
        <v>62559.76366826117</v>
      </c>
      <c r="R2797">
        <v>77997.220093621596</v>
      </c>
    </row>
    <row r="2798" spans="1:18" x14ac:dyDescent="0.25">
      <c r="A2798">
        <v>13</v>
      </c>
      <c r="B2798">
        <v>13603</v>
      </c>
      <c r="C2798" t="s">
        <v>10678</v>
      </c>
      <c r="D2798" t="s">
        <v>1969</v>
      </c>
      <c r="E2798">
        <v>4</v>
      </c>
      <c r="F2798" t="s">
        <v>13858</v>
      </c>
      <c r="G2798">
        <v>2</v>
      </c>
      <c r="H2798" t="s">
        <v>13768</v>
      </c>
      <c r="I2798">
        <v>2</v>
      </c>
      <c r="J2798" t="s">
        <v>13806</v>
      </c>
      <c r="K2798" t="s">
        <v>13857</v>
      </c>
      <c r="L2798">
        <v>270107</v>
      </c>
      <c r="M2798" t="s">
        <v>13588</v>
      </c>
      <c r="N2798">
        <v>270107007</v>
      </c>
      <c r="O2798" t="s">
        <v>13618</v>
      </c>
      <c r="P2798">
        <v>0</v>
      </c>
      <c r="Q2798">
        <v>50897.626463291082</v>
      </c>
      <c r="R2798">
        <v>39135.15708176668</v>
      </c>
    </row>
    <row r="2799" spans="1:18" x14ac:dyDescent="0.25">
      <c r="A2799">
        <v>13</v>
      </c>
      <c r="B2799">
        <v>13604</v>
      </c>
      <c r="C2799" t="s">
        <v>10678</v>
      </c>
      <c r="D2799" t="s">
        <v>1972</v>
      </c>
      <c r="E2799">
        <v>4</v>
      </c>
      <c r="F2799" t="s">
        <v>13858</v>
      </c>
      <c r="G2799">
        <v>1</v>
      </c>
      <c r="H2799" t="s">
        <v>8278</v>
      </c>
      <c r="I2799">
        <v>2</v>
      </c>
      <c r="J2799" t="s">
        <v>13806</v>
      </c>
      <c r="K2799" t="s">
        <v>13851</v>
      </c>
      <c r="L2799">
        <v>270107</v>
      </c>
      <c r="M2799" t="s">
        <v>13588</v>
      </c>
      <c r="N2799">
        <v>270107007</v>
      </c>
      <c r="O2799" t="s">
        <v>13618</v>
      </c>
      <c r="P2799">
        <v>39656.348015818898</v>
      </c>
      <c r="Q2799">
        <v>26575.866728057845</v>
      </c>
      <c r="R2799">
        <v>0</v>
      </c>
    </row>
    <row r="2800" spans="1:18" x14ac:dyDescent="0.25">
      <c r="A2800">
        <v>13</v>
      </c>
      <c r="B2800">
        <v>13604</v>
      </c>
      <c r="C2800" t="s">
        <v>10678</v>
      </c>
      <c r="D2800" t="s">
        <v>1972</v>
      </c>
      <c r="E2800">
        <v>4</v>
      </c>
      <c r="F2800" t="s">
        <v>13858</v>
      </c>
      <c r="G2800">
        <v>1</v>
      </c>
      <c r="H2800" t="s">
        <v>8278</v>
      </c>
      <c r="I2800">
        <v>2</v>
      </c>
      <c r="J2800" t="s">
        <v>13806</v>
      </c>
      <c r="K2800" t="s">
        <v>13852</v>
      </c>
      <c r="L2800">
        <v>270107</v>
      </c>
      <c r="M2800" t="s">
        <v>13588</v>
      </c>
      <c r="N2800">
        <v>270107007</v>
      </c>
      <c r="O2800" t="s">
        <v>13618</v>
      </c>
      <c r="P2800">
        <v>0</v>
      </c>
      <c r="Q2800">
        <v>10693.591213270245</v>
      </c>
      <c r="R2800">
        <v>0</v>
      </c>
    </row>
    <row r="2801" spans="1:18" x14ac:dyDescent="0.25">
      <c r="A2801">
        <v>13</v>
      </c>
      <c r="B2801">
        <v>13604</v>
      </c>
      <c r="C2801" t="s">
        <v>10678</v>
      </c>
      <c r="D2801" t="s">
        <v>1972</v>
      </c>
      <c r="E2801">
        <v>4</v>
      </c>
      <c r="F2801" t="s">
        <v>13858</v>
      </c>
      <c r="G2801">
        <v>2</v>
      </c>
      <c r="H2801" t="s">
        <v>13768</v>
      </c>
      <c r="I2801">
        <v>2</v>
      </c>
      <c r="J2801" t="s">
        <v>13806</v>
      </c>
      <c r="K2801" t="s">
        <v>13853</v>
      </c>
      <c r="L2801">
        <v>270107</v>
      </c>
      <c r="M2801" t="s">
        <v>13588</v>
      </c>
      <c r="N2801">
        <v>270107007</v>
      </c>
      <c r="O2801" t="s">
        <v>13618</v>
      </c>
      <c r="P2801">
        <v>20871.403245602072</v>
      </c>
      <c r="Q2801">
        <v>15882.275514787601</v>
      </c>
      <c r="R2801">
        <v>0</v>
      </c>
    </row>
    <row r="2802" spans="1:18" x14ac:dyDescent="0.25">
      <c r="A2802">
        <v>13</v>
      </c>
      <c r="B2802">
        <v>13604</v>
      </c>
      <c r="C2802" t="s">
        <v>10678</v>
      </c>
      <c r="D2802" t="s">
        <v>1972</v>
      </c>
      <c r="E2802">
        <v>4</v>
      </c>
      <c r="F2802" t="s">
        <v>13858</v>
      </c>
      <c r="G2802">
        <v>2</v>
      </c>
      <c r="H2802" t="s">
        <v>13768</v>
      </c>
      <c r="I2802">
        <v>2</v>
      </c>
      <c r="J2802" t="s">
        <v>13806</v>
      </c>
      <c r="K2802" t="s">
        <v>13857</v>
      </c>
      <c r="L2802">
        <v>270107</v>
      </c>
      <c r="M2802" t="s">
        <v>13588</v>
      </c>
      <c r="N2802">
        <v>270107007</v>
      </c>
      <c r="O2802" t="s">
        <v>13618</v>
      </c>
      <c r="P2802">
        <v>18784.944770216829</v>
      </c>
      <c r="Q2802">
        <v>21387.18242654049</v>
      </c>
      <c r="R2802">
        <v>0</v>
      </c>
    </row>
    <row r="2803" spans="1:18" x14ac:dyDescent="0.25">
      <c r="A2803">
        <v>13</v>
      </c>
      <c r="B2803">
        <v>13605</v>
      </c>
      <c r="C2803" t="s">
        <v>10678</v>
      </c>
      <c r="D2803" t="s">
        <v>1975</v>
      </c>
      <c r="E2803">
        <v>4</v>
      </c>
      <c r="F2803" t="s">
        <v>13858</v>
      </c>
      <c r="G2803">
        <v>1</v>
      </c>
      <c r="H2803" t="s">
        <v>8278</v>
      </c>
      <c r="I2803">
        <v>2</v>
      </c>
      <c r="J2803" t="s">
        <v>13806</v>
      </c>
      <c r="K2803" t="s">
        <v>13851</v>
      </c>
      <c r="L2803">
        <v>270107</v>
      </c>
      <c r="M2803" t="s">
        <v>13588</v>
      </c>
      <c r="N2803">
        <v>270107007</v>
      </c>
      <c r="O2803" t="s">
        <v>13618</v>
      </c>
      <c r="P2803">
        <v>48451.06440252137</v>
      </c>
      <c r="Q2803">
        <v>72154.272940357332</v>
      </c>
      <c r="R2803">
        <v>53778.73377148719</v>
      </c>
    </row>
    <row r="2804" spans="1:18" x14ac:dyDescent="0.25">
      <c r="A2804">
        <v>13</v>
      </c>
      <c r="B2804">
        <v>13605</v>
      </c>
      <c r="C2804" t="s">
        <v>10678</v>
      </c>
      <c r="D2804" t="s">
        <v>1975</v>
      </c>
      <c r="E2804">
        <v>4</v>
      </c>
      <c r="F2804" t="s">
        <v>13858</v>
      </c>
      <c r="G2804">
        <v>1</v>
      </c>
      <c r="H2804" t="s">
        <v>8278</v>
      </c>
      <c r="I2804">
        <v>2</v>
      </c>
      <c r="J2804" t="s">
        <v>13806</v>
      </c>
      <c r="K2804" t="s">
        <v>13852</v>
      </c>
      <c r="L2804">
        <v>270107</v>
      </c>
      <c r="M2804" t="s">
        <v>13588</v>
      </c>
      <c r="N2804">
        <v>270107007</v>
      </c>
      <c r="O2804" t="s">
        <v>13618</v>
      </c>
      <c r="P2804">
        <v>0</v>
      </c>
      <c r="Q2804">
        <v>14885.706402788499</v>
      </c>
      <c r="R2804">
        <v>21283.792876822179</v>
      </c>
    </row>
    <row r="2805" spans="1:18" x14ac:dyDescent="0.25">
      <c r="A2805">
        <v>13</v>
      </c>
      <c r="B2805">
        <v>13605</v>
      </c>
      <c r="C2805" t="s">
        <v>10678</v>
      </c>
      <c r="D2805" t="s">
        <v>1975</v>
      </c>
      <c r="E2805">
        <v>4</v>
      </c>
      <c r="F2805" t="s">
        <v>13858</v>
      </c>
      <c r="G2805">
        <v>2</v>
      </c>
      <c r="H2805" t="s">
        <v>13768</v>
      </c>
      <c r="I2805">
        <v>2</v>
      </c>
      <c r="J2805" t="s">
        <v>13806</v>
      </c>
      <c r="K2805" t="s">
        <v>13853</v>
      </c>
      <c r="L2805">
        <v>270107</v>
      </c>
      <c r="M2805" t="s">
        <v>13588</v>
      </c>
      <c r="N2805">
        <v>270107007</v>
      </c>
      <c r="O2805" t="s">
        <v>13618</v>
      </c>
      <c r="P2805">
        <v>33369.972408533169</v>
      </c>
      <c r="Q2805">
        <v>22571.415906520917</v>
      </c>
      <c r="R2805">
        <v>24487.266934643278</v>
      </c>
    </row>
    <row r="2806" spans="1:18" x14ac:dyDescent="0.25">
      <c r="A2806">
        <v>13</v>
      </c>
      <c r="B2806">
        <v>13605</v>
      </c>
      <c r="C2806" t="s">
        <v>10678</v>
      </c>
      <c r="D2806" t="s">
        <v>1975</v>
      </c>
      <c r="E2806">
        <v>4</v>
      </c>
      <c r="F2806" t="s">
        <v>13858</v>
      </c>
      <c r="G2806">
        <v>2</v>
      </c>
      <c r="H2806" t="s">
        <v>13768</v>
      </c>
      <c r="I2806">
        <v>2</v>
      </c>
      <c r="J2806" t="s">
        <v>13806</v>
      </c>
      <c r="K2806" t="s">
        <v>13857</v>
      </c>
      <c r="L2806">
        <v>270107</v>
      </c>
      <c r="M2806" t="s">
        <v>13588</v>
      </c>
      <c r="N2806">
        <v>270107007</v>
      </c>
      <c r="O2806" t="s">
        <v>13618</v>
      </c>
      <c r="P2806">
        <v>15081.091993988201</v>
      </c>
      <c r="Q2806">
        <v>64468.563436624907</v>
      </c>
      <c r="R2806">
        <v>50575.259713666084</v>
      </c>
    </row>
    <row r="2807" spans="1:18" x14ac:dyDescent="0.25">
      <c r="A2807">
        <v>14</v>
      </c>
      <c r="B2807">
        <v>14101</v>
      </c>
      <c r="C2807" t="s">
        <v>780</v>
      </c>
      <c r="D2807" t="s">
        <v>1978</v>
      </c>
      <c r="E2807">
        <v>4</v>
      </c>
      <c r="F2807" t="s">
        <v>13858</v>
      </c>
      <c r="G2807">
        <v>1</v>
      </c>
      <c r="H2807" t="s">
        <v>8278</v>
      </c>
      <c r="I2807">
        <v>2</v>
      </c>
      <c r="J2807" t="s">
        <v>13806</v>
      </c>
      <c r="K2807" t="s">
        <v>13851</v>
      </c>
      <c r="L2807">
        <v>270107</v>
      </c>
      <c r="M2807" t="s">
        <v>13588</v>
      </c>
      <c r="N2807">
        <v>270107007</v>
      </c>
      <c r="O2807" t="s">
        <v>13618</v>
      </c>
      <c r="P2807">
        <v>41681.035002471755</v>
      </c>
      <c r="Q2807">
        <v>54294.263891519789</v>
      </c>
      <c r="R2807">
        <v>48028.640398109819</v>
      </c>
    </row>
    <row r="2808" spans="1:18" x14ac:dyDescent="0.25">
      <c r="A2808">
        <v>14</v>
      </c>
      <c r="B2808">
        <v>14101</v>
      </c>
      <c r="C2808" t="s">
        <v>780</v>
      </c>
      <c r="D2808" t="s">
        <v>1978</v>
      </c>
      <c r="E2808">
        <v>4</v>
      </c>
      <c r="F2808" t="s">
        <v>13858</v>
      </c>
      <c r="G2808">
        <v>1</v>
      </c>
      <c r="H2808" t="s">
        <v>8278</v>
      </c>
      <c r="I2808">
        <v>2</v>
      </c>
      <c r="J2808" t="s">
        <v>13806</v>
      </c>
      <c r="K2808" t="s">
        <v>13852</v>
      </c>
      <c r="L2808">
        <v>270107</v>
      </c>
      <c r="M2808" t="s">
        <v>13588</v>
      </c>
      <c r="N2808">
        <v>270107007</v>
      </c>
      <c r="O2808" t="s">
        <v>13618</v>
      </c>
      <c r="P2808">
        <v>13341.451945452573</v>
      </c>
      <c r="Q2808">
        <v>7272.6534230031357</v>
      </c>
      <c r="R2808">
        <v>15676.820582823188</v>
      </c>
    </row>
    <row r="2809" spans="1:18" x14ac:dyDescent="0.25">
      <c r="A2809">
        <v>14</v>
      </c>
      <c r="B2809">
        <v>14101</v>
      </c>
      <c r="C2809" t="s">
        <v>780</v>
      </c>
      <c r="D2809" t="s">
        <v>1978</v>
      </c>
      <c r="E2809">
        <v>4</v>
      </c>
      <c r="F2809" t="s">
        <v>13858</v>
      </c>
      <c r="G2809">
        <v>2</v>
      </c>
      <c r="H2809" t="s">
        <v>13768</v>
      </c>
      <c r="I2809">
        <v>2</v>
      </c>
      <c r="J2809" t="s">
        <v>13806</v>
      </c>
      <c r="K2809" t="s">
        <v>13853</v>
      </c>
      <c r="L2809">
        <v>270107</v>
      </c>
      <c r="M2809" t="s">
        <v>13588</v>
      </c>
      <c r="N2809">
        <v>270107007</v>
      </c>
      <c r="O2809" t="s">
        <v>13618</v>
      </c>
      <c r="P2809">
        <v>37955.315480424899</v>
      </c>
      <c r="Q2809">
        <v>49289.756200452313</v>
      </c>
      <c r="R2809">
        <v>33100.517646751658</v>
      </c>
    </row>
    <row r="2810" spans="1:18" x14ac:dyDescent="0.25">
      <c r="A2810">
        <v>14</v>
      </c>
      <c r="B2810">
        <v>14101</v>
      </c>
      <c r="C2810" t="s">
        <v>780</v>
      </c>
      <c r="D2810" t="s">
        <v>1978</v>
      </c>
      <c r="E2810">
        <v>4</v>
      </c>
      <c r="F2810" t="s">
        <v>13858</v>
      </c>
      <c r="G2810">
        <v>2</v>
      </c>
      <c r="H2810" t="s">
        <v>13768</v>
      </c>
      <c r="I2810">
        <v>2</v>
      </c>
      <c r="J2810" t="s">
        <v>13806</v>
      </c>
      <c r="K2810" t="s">
        <v>13857</v>
      </c>
      <c r="L2810">
        <v>270107</v>
      </c>
      <c r="M2810" t="s">
        <v>13588</v>
      </c>
      <c r="N2810">
        <v>270107007</v>
      </c>
      <c r="O2810" t="s">
        <v>13618</v>
      </c>
      <c r="P2810">
        <v>17067.171467499425</v>
      </c>
      <c r="Q2810">
        <v>12277.161114070594</v>
      </c>
      <c r="R2810">
        <v>30604.943334181447</v>
      </c>
    </row>
    <row r="2811" spans="1:18" x14ac:dyDescent="0.25">
      <c r="A2811">
        <v>14</v>
      </c>
      <c r="B2811">
        <v>14103</v>
      </c>
      <c r="C2811" t="s">
        <v>780</v>
      </c>
      <c r="D2811" t="s">
        <v>1984</v>
      </c>
      <c r="E2811">
        <v>4</v>
      </c>
      <c r="F2811" t="s">
        <v>13858</v>
      </c>
      <c r="G2811">
        <v>1</v>
      </c>
      <c r="H2811" t="s">
        <v>8278</v>
      </c>
      <c r="I2811">
        <v>2</v>
      </c>
      <c r="J2811" t="s">
        <v>13806</v>
      </c>
      <c r="K2811" t="s">
        <v>13851</v>
      </c>
      <c r="L2811">
        <v>270107</v>
      </c>
      <c r="M2811" t="s">
        <v>13588</v>
      </c>
      <c r="N2811">
        <v>270107007</v>
      </c>
      <c r="O2811" t="s">
        <v>13618</v>
      </c>
      <c r="P2811">
        <v>0</v>
      </c>
      <c r="Q2811">
        <v>26948.594872955018</v>
      </c>
      <c r="R2811">
        <v>0</v>
      </c>
    </row>
    <row r="2812" spans="1:18" x14ac:dyDescent="0.25">
      <c r="A2812">
        <v>14</v>
      </c>
      <c r="B2812">
        <v>14103</v>
      </c>
      <c r="C2812" t="s">
        <v>780</v>
      </c>
      <c r="D2812" t="s">
        <v>1984</v>
      </c>
      <c r="E2812">
        <v>4</v>
      </c>
      <c r="F2812" t="s">
        <v>13858</v>
      </c>
      <c r="G2812">
        <v>1</v>
      </c>
      <c r="H2812" t="s">
        <v>8278</v>
      </c>
      <c r="I2812">
        <v>2</v>
      </c>
      <c r="J2812" t="s">
        <v>13806</v>
      </c>
      <c r="K2812" t="s">
        <v>13852</v>
      </c>
      <c r="L2812">
        <v>270107</v>
      </c>
      <c r="M2812" t="s">
        <v>13588</v>
      </c>
      <c r="N2812">
        <v>270107007</v>
      </c>
      <c r="O2812" t="s">
        <v>13618</v>
      </c>
      <c r="P2812">
        <v>0</v>
      </c>
      <c r="Q2812">
        <v>10131.788108578412</v>
      </c>
      <c r="R2812">
        <v>0</v>
      </c>
    </row>
    <row r="2813" spans="1:18" x14ac:dyDescent="0.25">
      <c r="A2813">
        <v>14</v>
      </c>
      <c r="B2813">
        <v>14103</v>
      </c>
      <c r="C2813" t="s">
        <v>780</v>
      </c>
      <c r="D2813" t="s">
        <v>1984</v>
      </c>
      <c r="E2813">
        <v>4</v>
      </c>
      <c r="F2813" t="s">
        <v>13858</v>
      </c>
      <c r="G2813">
        <v>2</v>
      </c>
      <c r="H2813" t="s">
        <v>13768</v>
      </c>
      <c r="I2813">
        <v>2</v>
      </c>
      <c r="J2813" t="s">
        <v>13806</v>
      </c>
      <c r="K2813" t="s">
        <v>13853</v>
      </c>
      <c r="L2813">
        <v>270107</v>
      </c>
      <c r="M2813" t="s">
        <v>13588</v>
      </c>
      <c r="N2813">
        <v>270107007</v>
      </c>
      <c r="O2813" t="s">
        <v>13618</v>
      </c>
      <c r="P2813">
        <v>0</v>
      </c>
      <c r="Q2813">
        <v>17896.837778655594</v>
      </c>
      <c r="R2813">
        <v>0</v>
      </c>
    </row>
    <row r="2814" spans="1:18" x14ac:dyDescent="0.25">
      <c r="A2814">
        <v>14</v>
      </c>
      <c r="B2814">
        <v>14103</v>
      </c>
      <c r="C2814" t="s">
        <v>780</v>
      </c>
      <c r="D2814" t="s">
        <v>1984</v>
      </c>
      <c r="E2814">
        <v>4</v>
      </c>
      <c r="F2814" t="s">
        <v>13858</v>
      </c>
      <c r="G2814">
        <v>2</v>
      </c>
      <c r="H2814" t="s">
        <v>13768</v>
      </c>
      <c r="I2814">
        <v>2</v>
      </c>
      <c r="J2814" t="s">
        <v>13806</v>
      </c>
      <c r="K2814" t="s">
        <v>13857</v>
      </c>
      <c r="L2814">
        <v>270107</v>
      </c>
      <c r="M2814" t="s">
        <v>13588</v>
      </c>
      <c r="N2814">
        <v>270107007</v>
      </c>
      <c r="O2814" t="s">
        <v>13618</v>
      </c>
      <c r="P2814">
        <v>0</v>
      </c>
      <c r="Q2814">
        <v>19183.545202877835</v>
      </c>
      <c r="R2814">
        <v>0</v>
      </c>
    </row>
    <row r="2815" spans="1:18" x14ac:dyDescent="0.25">
      <c r="A2815">
        <v>14</v>
      </c>
      <c r="B2815">
        <v>14104</v>
      </c>
      <c r="C2815" t="s">
        <v>780</v>
      </c>
      <c r="D2815" t="s">
        <v>777</v>
      </c>
      <c r="E2815">
        <v>4</v>
      </c>
      <c r="F2815" t="s">
        <v>13858</v>
      </c>
      <c r="G2815">
        <v>1</v>
      </c>
      <c r="H2815" t="s">
        <v>8278</v>
      </c>
      <c r="I2815">
        <v>2</v>
      </c>
      <c r="J2815" t="s">
        <v>13806</v>
      </c>
      <c r="K2815" t="s">
        <v>13851</v>
      </c>
      <c r="L2815">
        <v>270107</v>
      </c>
      <c r="M2815" t="s">
        <v>13588</v>
      </c>
      <c r="N2815">
        <v>270107007</v>
      </c>
      <c r="O2815" t="s">
        <v>13618</v>
      </c>
      <c r="P2815">
        <v>0</v>
      </c>
      <c r="Q2815">
        <v>10308.495359638626</v>
      </c>
      <c r="R2815">
        <v>0</v>
      </c>
    </row>
    <row r="2816" spans="1:18" x14ac:dyDescent="0.25">
      <c r="A2816">
        <v>14</v>
      </c>
      <c r="B2816">
        <v>14104</v>
      </c>
      <c r="C2816" t="s">
        <v>780</v>
      </c>
      <c r="D2816" t="s">
        <v>777</v>
      </c>
      <c r="E2816">
        <v>4</v>
      </c>
      <c r="F2816" t="s">
        <v>13858</v>
      </c>
      <c r="G2816">
        <v>2</v>
      </c>
      <c r="H2816" t="s">
        <v>13768</v>
      </c>
      <c r="I2816">
        <v>2</v>
      </c>
      <c r="J2816" t="s">
        <v>13806</v>
      </c>
      <c r="K2816" t="s">
        <v>13853</v>
      </c>
      <c r="L2816">
        <v>270107</v>
      </c>
      <c r="M2816" t="s">
        <v>13588</v>
      </c>
      <c r="N2816">
        <v>270107007</v>
      </c>
      <c r="O2816" t="s">
        <v>13618</v>
      </c>
      <c r="P2816">
        <v>0</v>
      </c>
      <c r="Q2816">
        <v>10308.495359638626</v>
      </c>
      <c r="R2816">
        <v>0</v>
      </c>
    </row>
    <row r="2817" spans="1:18" x14ac:dyDescent="0.25">
      <c r="A2817">
        <v>14</v>
      </c>
      <c r="B2817">
        <v>14105</v>
      </c>
      <c r="C2817" t="s">
        <v>780</v>
      </c>
      <c r="D2817" t="s">
        <v>1989</v>
      </c>
      <c r="E2817">
        <v>4</v>
      </c>
      <c r="F2817" t="s">
        <v>13858</v>
      </c>
      <c r="G2817">
        <v>1</v>
      </c>
      <c r="H2817" t="s">
        <v>8278</v>
      </c>
      <c r="I2817">
        <v>2</v>
      </c>
      <c r="J2817" t="s">
        <v>13806</v>
      </c>
      <c r="K2817" t="s">
        <v>13851</v>
      </c>
      <c r="L2817">
        <v>270107</v>
      </c>
      <c r="M2817" t="s">
        <v>13588</v>
      </c>
      <c r="N2817">
        <v>270107007</v>
      </c>
      <c r="O2817" t="s">
        <v>13618</v>
      </c>
      <c r="P2817">
        <v>0</v>
      </c>
      <c r="Q2817">
        <v>15189.691348831631</v>
      </c>
      <c r="R2817">
        <v>0</v>
      </c>
    </row>
    <row r="2818" spans="1:18" x14ac:dyDescent="0.25">
      <c r="A2818">
        <v>14</v>
      </c>
      <c r="B2818">
        <v>14105</v>
      </c>
      <c r="C2818" t="s">
        <v>780</v>
      </c>
      <c r="D2818" t="s">
        <v>1989</v>
      </c>
      <c r="E2818">
        <v>4</v>
      </c>
      <c r="F2818" t="s">
        <v>13858</v>
      </c>
      <c r="G2818">
        <v>1</v>
      </c>
      <c r="H2818" t="s">
        <v>8278</v>
      </c>
      <c r="I2818">
        <v>2</v>
      </c>
      <c r="J2818" t="s">
        <v>13806</v>
      </c>
      <c r="K2818" t="s">
        <v>13852</v>
      </c>
      <c r="L2818">
        <v>270107</v>
      </c>
      <c r="M2818" t="s">
        <v>13588</v>
      </c>
      <c r="N2818">
        <v>270107007</v>
      </c>
      <c r="O2818" t="s">
        <v>13618</v>
      </c>
      <c r="P2818">
        <v>0</v>
      </c>
      <c r="Q2818">
        <v>7193.4946620922665</v>
      </c>
      <c r="R2818">
        <v>0</v>
      </c>
    </row>
    <row r="2819" spans="1:18" x14ac:dyDescent="0.25">
      <c r="A2819">
        <v>14</v>
      </c>
      <c r="B2819">
        <v>14105</v>
      </c>
      <c r="C2819" t="s">
        <v>780</v>
      </c>
      <c r="D2819" t="s">
        <v>1989</v>
      </c>
      <c r="E2819">
        <v>4</v>
      </c>
      <c r="F2819" t="s">
        <v>13858</v>
      </c>
      <c r="G2819">
        <v>2</v>
      </c>
      <c r="H2819" t="s">
        <v>13768</v>
      </c>
      <c r="I2819">
        <v>2</v>
      </c>
      <c r="J2819" t="s">
        <v>13806</v>
      </c>
      <c r="K2819" t="s">
        <v>13853</v>
      </c>
      <c r="L2819">
        <v>270107</v>
      </c>
      <c r="M2819" t="s">
        <v>13588</v>
      </c>
      <c r="N2819">
        <v>270107007</v>
      </c>
      <c r="O2819" t="s">
        <v>13618</v>
      </c>
      <c r="P2819">
        <v>0</v>
      </c>
      <c r="Q2819">
        <v>15189.691348831631</v>
      </c>
      <c r="R2819">
        <v>0</v>
      </c>
    </row>
    <row r="2820" spans="1:18" x14ac:dyDescent="0.25">
      <c r="A2820">
        <v>14</v>
      </c>
      <c r="B2820">
        <v>14105</v>
      </c>
      <c r="C2820" t="s">
        <v>780</v>
      </c>
      <c r="D2820" t="s">
        <v>1989</v>
      </c>
      <c r="E2820">
        <v>4</v>
      </c>
      <c r="F2820" t="s">
        <v>13858</v>
      </c>
      <c r="G2820">
        <v>2</v>
      </c>
      <c r="H2820" t="s">
        <v>13768</v>
      </c>
      <c r="I2820">
        <v>2</v>
      </c>
      <c r="J2820" t="s">
        <v>13806</v>
      </c>
      <c r="K2820" t="s">
        <v>13857</v>
      </c>
      <c r="L2820">
        <v>270107</v>
      </c>
      <c r="M2820" t="s">
        <v>13588</v>
      </c>
      <c r="N2820">
        <v>270107007</v>
      </c>
      <c r="O2820" t="s">
        <v>13618</v>
      </c>
      <c r="P2820">
        <v>0</v>
      </c>
      <c r="Q2820">
        <v>7193.4946620922665</v>
      </c>
      <c r="R2820">
        <v>0</v>
      </c>
    </row>
    <row r="2821" spans="1:18" x14ac:dyDescent="0.25">
      <c r="A2821">
        <v>14</v>
      </c>
      <c r="B2821">
        <v>14106</v>
      </c>
      <c r="C2821" t="s">
        <v>780</v>
      </c>
      <c r="D2821" t="s">
        <v>1992</v>
      </c>
      <c r="E2821">
        <v>4</v>
      </c>
      <c r="F2821" t="s">
        <v>13858</v>
      </c>
      <c r="G2821">
        <v>1</v>
      </c>
      <c r="H2821" t="s">
        <v>8278</v>
      </c>
      <c r="I2821">
        <v>2</v>
      </c>
      <c r="J2821" t="s">
        <v>13806</v>
      </c>
      <c r="K2821" t="s">
        <v>13851</v>
      </c>
      <c r="L2821">
        <v>270107</v>
      </c>
      <c r="M2821" t="s">
        <v>13588</v>
      </c>
      <c r="N2821">
        <v>270107007</v>
      </c>
      <c r="O2821" t="s">
        <v>13618</v>
      </c>
      <c r="P2821">
        <v>0</v>
      </c>
      <c r="Q2821">
        <v>64105.52597957517</v>
      </c>
      <c r="R2821">
        <v>0</v>
      </c>
    </row>
    <row r="2822" spans="1:18" x14ac:dyDescent="0.25">
      <c r="A2822">
        <v>14</v>
      </c>
      <c r="B2822">
        <v>14106</v>
      </c>
      <c r="C2822" t="s">
        <v>780</v>
      </c>
      <c r="D2822" t="s">
        <v>1992</v>
      </c>
      <c r="E2822">
        <v>4</v>
      </c>
      <c r="F2822" t="s">
        <v>13858</v>
      </c>
      <c r="G2822">
        <v>2</v>
      </c>
      <c r="H2822" t="s">
        <v>13768</v>
      </c>
      <c r="I2822">
        <v>2</v>
      </c>
      <c r="J2822" t="s">
        <v>13806</v>
      </c>
      <c r="K2822" t="s">
        <v>13853</v>
      </c>
      <c r="L2822">
        <v>270107</v>
      </c>
      <c r="M2822" t="s">
        <v>13588</v>
      </c>
      <c r="N2822">
        <v>270107007</v>
      </c>
      <c r="O2822" t="s">
        <v>13618</v>
      </c>
      <c r="P2822">
        <v>0</v>
      </c>
      <c r="Q2822">
        <v>51904.222714774151</v>
      </c>
      <c r="R2822">
        <v>0</v>
      </c>
    </row>
    <row r="2823" spans="1:18" x14ac:dyDescent="0.25">
      <c r="A2823">
        <v>14</v>
      </c>
      <c r="B2823">
        <v>14106</v>
      </c>
      <c r="C2823" t="s">
        <v>780</v>
      </c>
      <c r="D2823" t="s">
        <v>1992</v>
      </c>
      <c r="E2823">
        <v>4</v>
      </c>
      <c r="F2823" t="s">
        <v>13858</v>
      </c>
      <c r="G2823">
        <v>2</v>
      </c>
      <c r="H2823" t="s">
        <v>13768</v>
      </c>
      <c r="I2823">
        <v>2</v>
      </c>
      <c r="J2823" t="s">
        <v>13806</v>
      </c>
      <c r="K2823" t="s">
        <v>13857</v>
      </c>
      <c r="L2823">
        <v>270107</v>
      </c>
      <c r="M2823" t="s">
        <v>13588</v>
      </c>
      <c r="N2823">
        <v>270107007</v>
      </c>
      <c r="O2823" t="s">
        <v>13618</v>
      </c>
      <c r="P2823">
        <v>0</v>
      </c>
      <c r="Q2823">
        <v>12201.303264801032</v>
      </c>
      <c r="R2823">
        <v>0</v>
      </c>
    </row>
    <row r="2824" spans="1:18" x14ac:dyDescent="0.25">
      <c r="A2824">
        <v>14</v>
      </c>
      <c r="B2824">
        <v>14107</v>
      </c>
      <c r="C2824" t="s">
        <v>780</v>
      </c>
      <c r="D2824" t="s">
        <v>1995</v>
      </c>
      <c r="E2824">
        <v>4</v>
      </c>
      <c r="F2824" t="s">
        <v>13858</v>
      </c>
      <c r="G2824">
        <v>1</v>
      </c>
      <c r="H2824" t="s">
        <v>8278</v>
      </c>
      <c r="I2824">
        <v>2</v>
      </c>
      <c r="J2824" t="s">
        <v>13806</v>
      </c>
      <c r="K2824" t="s">
        <v>13851</v>
      </c>
      <c r="L2824">
        <v>270107</v>
      </c>
      <c r="M2824" t="s">
        <v>13588</v>
      </c>
      <c r="N2824">
        <v>270107007</v>
      </c>
      <c r="O2824" t="s">
        <v>13618</v>
      </c>
      <c r="P2824">
        <v>0</v>
      </c>
      <c r="Q2824">
        <v>18078.575051379081</v>
      </c>
      <c r="R2824">
        <v>0</v>
      </c>
    </row>
    <row r="2825" spans="1:18" x14ac:dyDescent="0.25">
      <c r="A2825">
        <v>14</v>
      </c>
      <c r="B2825">
        <v>14107</v>
      </c>
      <c r="C2825" t="s">
        <v>780</v>
      </c>
      <c r="D2825" t="s">
        <v>1995</v>
      </c>
      <c r="E2825">
        <v>4</v>
      </c>
      <c r="F2825" t="s">
        <v>13858</v>
      </c>
      <c r="G2825">
        <v>2</v>
      </c>
      <c r="H2825" t="s">
        <v>13768</v>
      </c>
      <c r="I2825">
        <v>2</v>
      </c>
      <c r="J2825" t="s">
        <v>13806</v>
      </c>
      <c r="K2825" t="s">
        <v>13853</v>
      </c>
      <c r="L2825">
        <v>270107</v>
      </c>
      <c r="M2825" t="s">
        <v>13588</v>
      </c>
      <c r="N2825">
        <v>270107007</v>
      </c>
      <c r="O2825" t="s">
        <v>13618</v>
      </c>
      <c r="P2825">
        <v>0</v>
      </c>
      <c r="Q2825">
        <v>18078.575051379081</v>
      </c>
      <c r="R2825">
        <v>0</v>
      </c>
    </row>
    <row r="2826" spans="1:18" x14ac:dyDescent="0.25">
      <c r="A2826">
        <v>14</v>
      </c>
      <c r="B2826">
        <v>14108</v>
      </c>
      <c r="C2826" t="s">
        <v>780</v>
      </c>
      <c r="D2826" t="s">
        <v>1998</v>
      </c>
      <c r="E2826">
        <v>4</v>
      </c>
      <c r="F2826" t="s">
        <v>13858</v>
      </c>
      <c r="G2826">
        <v>1</v>
      </c>
      <c r="H2826" t="s">
        <v>8278</v>
      </c>
      <c r="I2826">
        <v>2</v>
      </c>
      <c r="J2826" t="s">
        <v>13806</v>
      </c>
      <c r="K2826" t="s">
        <v>13851</v>
      </c>
      <c r="L2826">
        <v>270107</v>
      </c>
      <c r="M2826" t="s">
        <v>13588</v>
      </c>
      <c r="N2826">
        <v>270107007</v>
      </c>
      <c r="O2826" t="s">
        <v>13618</v>
      </c>
      <c r="P2826">
        <v>26082.532504239683</v>
      </c>
      <c r="Q2826">
        <v>33547.720010597623</v>
      </c>
      <c r="R2826">
        <v>62919.188841124938</v>
      </c>
    </row>
    <row r="2827" spans="1:18" x14ac:dyDescent="0.25">
      <c r="A2827">
        <v>14</v>
      </c>
      <c r="B2827">
        <v>14108</v>
      </c>
      <c r="C2827" t="s">
        <v>780</v>
      </c>
      <c r="D2827" t="s">
        <v>1998</v>
      </c>
      <c r="E2827">
        <v>4</v>
      </c>
      <c r="F2827" t="s">
        <v>13858</v>
      </c>
      <c r="G2827">
        <v>1</v>
      </c>
      <c r="H2827" t="s">
        <v>8278</v>
      </c>
      <c r="I2827">
        <v>2</v>
      </c>
      <c r="J2827" t="s">
        <v>13806</v>
      </c>
      <c r="K2827" t="s">
        <v>13852</v>
      </c>
      <c r="L2827">
        <v>270107</v>
      </c>
      <c r="M2827" t="s">
        <v>13588</v>
      </c>
      <c r="N2827">
        <v>270107007</v>
      </c>
      <c r="O2827" t="s">
        <v>13618</v>
      </c>
      <c r="P2827">
        <v>3233.465234595817</v>
      </c>
      <c r="Q2827">
        <v>1678.1391135665442</v>
      </c>
      <c r="R2827">
        <v>7243.9251796065273</v>
      </c>
    </row>
    <row r="2828" spans="1:18" x14ac:dyDescent="0.25">
      <c r="A2828">
        <v>14</v>
      </c>
      <c r="B2828">
        <v>14108</v>
      </c>
      <c r="C2828" t="s">
        <v>780</v>
      </c>
      <c r="D2828" t="s">
        <v>1998</v>
      </c>
      <c r="E2828">
        <v>4</v>
      </c>
      <c r="F2828" t="s">
        <v>13858</v>
      </c>
      <c r="G2828">
        <v>2</v>
      </c>
      <c r="H2828" t="s">
        <v>13768</v>
      </c>
      <c r="I2828">
        <v>2</v>
      </c>
      <c r="J2828" t="s">
        <v>13806</v>
      </c>
      <c r="K2828" t="s">
        <v>13853</v>
      </c>
      <c r="L2828">
        <v>270107</v>
      </c>
      <c r="M2828" t="s">
        <v>13588</v>
      </c>
      <c r="N2828">
        <v>270107007</v>
      </c>
      <c r="O2828" t="s">
        <v>13618</v>
      </c>
      <c r="P2828">
        <v>22984.737139626908</v>
      </c>
      <c r="Q2828">
        <v>26262.989637945437</v>
      </c>
      <c r="R2828">
        <v>56982.24127191447</v>
      </c>
    </row>
    <row r="2829" spans="1:18" x14ac:dyDescent="0.25">
      <c r="A2829">
        <v>14</v>
      </c>
      <c r="B2829">
        <v>14108</v>
      </c>
      <c r="C2829" t="s">
        <v>780</v>
      </c>
      <c r="D2829" t="s">
        <v>1998</v>
      </c>
      <c r="E2829">
        <v>4</v>
      </c>
      <c r="F2829" t="s">
        <v>13858</v>
      </c>
      <c r="G2829">
        <v>2</v>
      </c>
      <c r="H2829" t="s">
        <v>13768</v>
      </c>
      <c r="I2829">
        <v>2</v>
      </c>
      <c r="J2829" t="s">
        <v>13806</v>
      </c>
      <c r="K2829" t="s">
        <v>13857</v>
      </c>
      <c r="L2829">
        <v>270107</v>
      </c>
      <c r="M2829" t="s">
        <v>13588</v>
      </c>
      <c r="N2829">
        <v>270107007</v>
      </c>
      <c r="O2829" t="s">
        <v>13618</v>
      </c>
      <c r="P2829">
        <v>6331.2605992085928</v>
      </c>
      <c r="Q2829">
        <v>8962.8694862187403</v>
      </c>
      <c r="R2829">
        <v>13180.872748816993</v>
      </c>
    </row>
    <row r="2830" spans="1:18" x14ac:dyDescent="0.25">
      <c r="A2830">
        <v>14</v>
      </c>
      <c r="B2830">
        <v>14201</v>
      </c>
      <c r="C2830" t="s">
        <v>780</v>
      </c>
      <c r="D2830" t="s">
        <v>1023</v>
      </c>
      <c r="E2830">
        <v>4</v>
      </c>
      <c r="F2830" t="s">
        <v>13858</v>
      </c>
      <c r="G2830">
        <v>1</v>
      </c>
      <c r="H2830" t="s">
        <v>8278</v>
      </c>
      <c r="I2830">
        <v>2</v>
      </c>
      <c r="J2830" t="s">
        <v>13806</v>
      </c>
      <c r="K2830" t="s">
        <v>13851</v>
      </c>
      <c r="L2830">
        <v>270107</v>
      </c>
      <c r="M2830" t="s">
        <v>13588</v>
      </c>
      <c r="N2830">
        <v>270107007</v>
      </c>
      <c r="O2830" t="s">
        <v>13618</v>
      </c>
      <c r="P2830">
        <v>31529.031932603542</v>
      </c>
      <c r="Q2830">
        <v>34315.143900802439</v>
      </c>
      <c r="R2830">
        <v>53135.240363098383</v>
      </c>
    </row>
    <row r="2831" spans="1:18" x14ac:dyDescent="0.25">
      <c r="A2831">
        <v>14</v>
      </c>
      <c r="B2831">
        <v>14201</v>
      </c>
      <c r="C2831" t="s">
        <v>780</v>
      </c>
      <c r="D2831" t="s">
        <v>1023</v>
      </c>
      <c r="E2831">
        <v>4</v>
      </c>
      <c r="F2831" t="s">
        <v>13858</v>
      </c>
      <c r="G2831">
        <v>1</v>
      </c>
      <c r="H2831" t="s">
        <v>8278</v>
      </c>
      <c r="I2831">
        <v>2</v>
      </c>
      <c r="J2831" t="s">
        <v>13806</v>
      </c>
      <c r="K2831" t="s">
        <v>13852</v>
      </c>
      <c r="L2831">
        <v>270107</v>
      </c>
      <c r="M2831" t="s">
        <v>13588</v>
      </c>
      <c r="N2831">
        <v>270107007</v>
      </c>
      <c r="O2831" t="s">
        <v>13618</v>
      </c>
      <c r="P2831">
        <v>11325.228270191192</v>
      </c>
      <c r="Q2831">
        <v>8928.3573414432685</v>
      </c>
      <c r="R2831">
        <v>13296.380560538621</v>
      </c>
    </row>
    <row r="2832" spans="1:18" x14ac:dyDescent="0.25">
      <c r="A2832">
        <v>14</v>
      </c>
      <c r="B2832">
        <v>14201</v>
      </c>
      <c r="C2832" t="s">
        <v>780</v>
      </c>
      <c r="D2832" t="s">
        <v>1023</v>
      </c>
      <c r="E2832">
        <v>4</v>
      </c>
      <c r="F2832" t="s">
        <v>13858</v>
      </c>
      <c r="G2832">
        <v>2</v>
      </c>
      <c r="H2832" t="s">
        <v>13768</v>
      </c>
      <c r="I2832">
        <v>2</v>
      </c>
      <c r="J2832" t="s">
        <v>13806</v>
      </c>
      <c r="K2832" t="s">
        <v>13853</v>
      </c>
      <c r="L2832">
        <v>270107</v>
      </c>
      <c r="M2832" t="s">
        <v>13588</v>
      </c>
      <c r="N2832">
        <v>270107007</v>
      </c>
      <c r="O2832" t="s">
        <v>13618</v>
      </c>
      <c r="P2832">
        <v>27765.726681127984</v>
      </c>
      <c r="Q2832">
        <v>24921.463826487616</v>
      </c>
      <c r="R2832">
        <v>34461.796293866762</v>
      </c>
    </row>
    <row r="2833" spans="1:18" x14ac:dyDescent="0.25">
      <c r="A2833">
        <v>14</v>
      </c>
      <c r="B2833">
        <v>14201</v>
      </c>
      <c r="C2833" t="s">
        <v>780</v>
      </c>
      <c r="D2833" t="s">
        <v>1023</v>
      </c>
      <c r="E2833">
        <v>4</v>
      </c>
      <c r="F2833" t="s">
        <v>13858</v>
      </c>
      <c r="G2833">
        <v>2</v>
      </c>
      <c r="H2833" t="s">
        <v>13768</v>
      </c>
      <c r="I2833">
        <v>2</v>
      </c>
      <c r="J2833" t="s">
        <v>13806</v>
      </c>
      <c r="K2833" t="s">
        <v>13857</v>
      </c>
      <c r="L2833">
        <v>270107</v>
      </c>
      <c r="M2833" t="s">
        <v>13588</v>
      </c>
      <c r="N2833">
        <v>270107007</v>
      </c>
      <c r="O2833" t="s">
        <v>13618</v>
      </c>
      <c r="P2833">
        <v>15088.53352166675</v>
      </c>
      <c r="Q2833">
        <v>18322.037415758088</v>
      </c>
      <c r="R2833">
        <v>31969.82462977025</v>
      </c>
    </row>
    <row r="2834" spans="1:18" x14ac:dyDescent="0.25">
      <c r="A2834">
        <v>14</v>
      </c>
      <c r="B2834">
        <v>14202</v>
      </c>
      <c r="C2834" t="s">
        <v>780</v>
      </c>
      <c r="D2834" t="s">
        <v>2003</v>
      </c>
      <c r="E2834">
        <v>4</v>
      </c>
      <c r="F2834" t="s">
        <v>13858</v>
      </c>
      <c r="G2834">
        <v>1</v>
      </c>
      <c r="H2834" t="s">
        <v>8278</v>
      </c>
      <c r="I2834">
        <v>2</v>
      </c>
      <c r="J2834" t="s">
        <v>13806</v>
      </c>
      <c r="K2834" t="s">
        <v>13851</v>
      </c>
      <c r="L2834">
        <v>270107</v>
      </c>
      <c r="M2834" t="s">
        <v>13588</v>
      </c>
      <c r="N2834">
        <v>270107007</v>
      </c>
      <c r="O2834" t="s">
        <v>13618</v>
      </c>
      <c r="P2834">
        <v>0</v>
      </c>
      <c r="Q2834">
        <v>82546.881060143831</v>
      </c>
      <c r="R2834">
        <v>53478.969598110154</v>
      </c>
    </row>
    <row r="2835" spans="1:18" x14ac:dyDescent="0.25">
      <c r="A2835">
        <v>14</v>
      </c>
      <c r="B2835">
        <v>14202</v>
      </c>
      <c r="C2835" t="s">
        <v>780</v>
      </c>
      <c r="D2835" t="s">
        <v>2003</v>
      </c>
      <c r="E2835">
        <v>4</v>
      </c>
      <c r="F2835" t="s">
        <v>13858</v>
      </c>
      <c r="G2835">
        <v>1</v>
      </c>
      <c r="H2835" t="s">
        <v>8278</v>
      </c>
      <c r="I2835">
        <v>2</v>
      </c>
      <c r="J2835" t="s">
        <v>13806</v>
      </c>
      <c r="K2835" t="s">
        <v>13852</v>
      </c>
      <c r="L2835">
        <v>270107</v>
      </c>
      <c r="M2835" t="s">
        <v>13588</v>
      </c>
      <c r="N2835">
        <v>270107007</v>
      </c>
      <c r="O2835" t="s">
        <v>13618</v>
      </c>
      <c r="P2835">
        <v>0</v>
      </c>
      <c r="Q2835">
        <v>19221.947120897759</v>
      </c>
      <c r="R2835">
        <v>10095.262906407974</v>
      </c>
    </row>
    <row r="2836" spans="1:18" x14ac:dyDescent="0.25">
      <c r="A2836">
        <v>14</v>
      </c>
      <c r="B2836">
        <v>14202</v>
      </c>
      <c r="C2836" t="s">
        <v>780</v>
      </c>
      <c r="D2836" t="s">
        <v>2003</v>
      </c>
      <c r="E2836">
        <v>4</v>
      </c>
      <c r="F2836" t="s">
        <v>13858</v>
      </c>
      <c r="G2836">
        <v>2</v>
      </c>
      <c r="H2836" t="s">
        <v>13768</v>
      </c>
      <c r="I2836">
        <v>2</v>
      </c>
      <c r="J2836" t="s">
        <v>13806</v>
      </c>
      <c r="K2836" t="s">
        <v>13853</v>
      </c>
      <c r="L2836">
        <v>270107</v>
      </c>
      <c r="M2836" t="s">
        <v>13588</v>
      </c>
      <c r="N2836">
        <v>270107007</v>
      </c>
      <c r="O2836" t="s">
        <v>13618</v>
      </c>
      <c r="P2836">
        <v>0</v>
      </c>
      <c r="Q2836">
        <v>82546.881060143831</v>
      </c>
      <c r="R2836">
        <v>34615.34267382323</v>
      </c>
    </row>
    <row r="2837" spans="1:18" x14ac:dyDescent="0.25">
      <c r="A2837">
        <v>14</v>
      </c>
      <c r="B2837">
        <v>14202</v>
      </c>
      <c r="C2837" t="s">
        <v>780</v>
      </c>
      <c r="D2837" t="s">
        <v>2003</v>
      </c>
      <c r="E2837">
        <v>4</v>
      </c>
      <c r="F2837" t="s">
        <v>13858</v>
      </c>
      <c r="G2837">
        <v>2</v>
      </c>
      <c r="H2837" t="s">
        <v>13768</v>
      </c>
      <c r="I2837">
        <v>2</v>
      </c>
      <c r="J2837" t="s">
        <v>13806</v>
      </c>
      <c r="K2837" t="s">
        <v>13857</v>
      </c>
      <c r="L2837">
        <v>270107</v>
      </c>
      <c r="M2837" t="s">
        <v>13588</v>
      </c>
      <c r="N2837">
        <v>270107007</v>
      </c>
      <c r="O2837" t="s">
        <v>13618</v>
      </c>
      <c r="P2837">
        <v>0</v>
      </c>
      <c r="Q2837">
        <v>19221.947120897759</v>
      </c>
      <c r="R2837">
        <v>28958.889830694901</v>
      </c>
    </row>
    <row r="2838" spans="1:18" x14ac:dyDescent="0.25">
      <c r="A2838">
        <v>14</v>
      </c>
      <c r="B2838">
        <v>14203</v>
      </c>
      <c r="C2838" t="s">
        <v>780</v>
      </c>
      <c r="D2838" t="s">
        <v>2006</v>
      </c>
      <c r="E2838">
        <v>4</v>
      </c>
      <c r="F2838" t="s">
        <v>13858</v>
      </c>
      <c r="G2838">
        <v>1</v>
      </c>
      <c r="H2838" t="s">
        <v>8278</v>
      </c>
      <c r="I2838">
        <v>2</v>
      </c>
      <c r="J2838" t="s">
        <v>13806</v>
      </c>
      <c r="K2838" t="s">
        <v>13851</v>
      </c>
      <c r="L2838">
        <v>270107</v>
      </c>
      <c r="M2838" t="s">
        <v>13588</v>
      </c>
      <c r="N2838">
        <v>270107007</v>
      </c>
      <c r="O2838" t="s">
        <v>13618</v>
      </c>
      <c r="P2838">
        <v>0</v>
      </c>
      <c r="Q2838">
        <v>8207.0286044799086</v>
      </c>
      <c r="R2838">
        <v>0</v>
      </c>
    </row>
    <row r="2839" spans="1:18" x14ac:dyDescent="0.25">
      <c r="A2839">
        <v>14</v>
      </c>
      <c r="B2839">
        <v>14203</v>
      </c>
      <c r="C2839" t="s">
        <v>780</v>
      </c>
      <c r="D2839" t="s">
        <v>2006</v>
      </c>
      <c r="E2839">
        <v>4</v>
      </c>
      <c r="F2839" t="s">
        <v>13858</v>
      </c>
      <c r="G2839">
        <v>1</v>
      </c>
      <c r="H2839" t="s">
        <v>8278</v>
      </c>
      <c r="I2839">
        <v>2</v>
      </c>
      <c r="J2839" t="s">
        <v>13806</v>
      </c>
      <c r="K2839" t="s">
        <v>13852</v>
      </c>
      <c r="L2839">
        <v>270107</v>
      </c>
      <c r="M2839" t="s">
        <v>13588</v>
      </c>
      <c r="N2839">
        <v>270107007</v>
      </c>
      <c r="O2839" t="s">
        <v>13618</v>
      </c>
      <c r="P2839">
        <v>0</v>
      </c>
      <c r="Q2839">
        <v>9595.1029974096382</v>
      </c>
      <c r="R2839">
        <v>0</v>
      </c>
    </row>
    <row r="2840" spans="1:18" x14ac:dyDescent="0.25">
      <c r="A2840">
        <v>14</v>
      </c>
      <c r="B2840">
        <v>14203</v>
      </c>
      <c r="C2840" t="s">
        <v>780</v>
      </c>
      <c r="D2840" t="s">
        <v>2006</v>
      </c>
      <c r="E2840">
        <v>4</v>
      </c>
      <c r="F2840" t="s">
        <v>13858</v>
      </c>
      <c r="G2840">
        <v>2</v>
      </c>
      <c r="H2840" t="s">
        <v>13768</v>
      </c>
      <c r="I2840">
        <v>2</v>
      </c>
      <c r="J2840" t="s">
        <v>13806</v>
      </c>
      <c r="K2840" t="s">
        <v>13853</v>
      </c>
      <c r="L2840">
        <v>270107</v>
      </c>
      <c r="M2840" t="s">
        <v>13588</v>
      </c>
      <c r="N2840">
        <v>270107007</v>
      </c>
      <c r="O2840" t="s">
        <v>13618</v>
      </c>
      <c r="P2840">
        <v>0</v>
      </c>
      <c r="Q2840">
        <v>5881.1638040760163</v>
      </c>
      <c r="R2840">
        <v>0</v>
      </c>
    </row>
    <row r="2841" spans="1:18" x14ac:dyDescent="0.25">
      <c r="A2841">
        <v>14</v>
      </c>
      <c r="B2841">
        <v>14203</v>
      </c>
      <c r="C2841" t="s">
        <v>780</v>
      </c>
      <c r="D2841" t="s">
        <v>2006</v>
      </c>
      <c r="E2841">
        <v>4</v>
      </c>
      <c r="F2841" t="s">
        <v>13858</v>
      </c>
      <c r="G2841">
        <v>2</v>
      </c>
      <c r="H2841" t="s">
        <v>13768</v>
      </c>
      <c r="I2841">
        <v>2</v>
      </c>
      <c r="J2841" t="s">
        <v>13806</v>
      </c>
      <c r="K2841" t="s">
        <v>13857</v>
      </c>
      <c r="L2841">
        <v>270107</v>
      </c>
      <c r="M2841" t="s">
        <v>13588</v>
      </c>
      <c r="N2841">
        <v>270107007</v>
      </c>
      <c r="O2841" t="s">
        <v>13618</v>
      </c>
      <c r="P2841">
        <v>0</v>
      </c>
      <c r="Q2841">
        <v>11920.96779781353</v>
      </c>
      <c r="R2841">
        <v>0</v>
      </c>
    </row>
    <row r="2842" spans="1:18" x14ac:dyDescent="0.25">
      <c r="A2842">
        <v>14</v>
      </c>
      <c r="B2842">
        <v>14204</v>
      </c>
      <c r="C2842" t="s">
        <v>780</v>
      </c>
      <c r="D2842" t="s">
        <v>2009</v>
      </c>
      <c r="E2842">
        <v>4</v>
      </c>
      <c r="F2842" t="s">
        <v>13858</v>
      </c>
      <c r="G2842">
        <v>1</v>
      </c>
      <c r="H2842" t="s">
        <v>8278</v>
      </c>
      <c r="I2842">
        <v>2</v>
      </c>
      <c r="J2842" t="s">
        <v>13806</v>
      </c>
      <c r="K2842" t="s">
        <v>13851</v>
      </c>
      <c r="L2842">
        <v>270107</v>
      </c>
      <c r="M2842" t="s">
        <v>13588</v>
      </c>
      <c r="N2842">
        <v>270107007</v>
      </c>
      <c r="O2842" t="s">
        <v>13618</v>
      </c>
      <c r="P2842">
        <v>30440.289505428227</v>
      </c>
      <c r="Q2842">
        <v>33455.005300223427</v>
      </c>
      <c r="R2842">
        <v>49662.612870869641</v>
      </c>
    </row>
    <row r="2843" spans="1:18" x14ac:dyDescent="0.25">
      <c r="A2843">
        <v>14</v>
      </c>
      <c r="B2843">
        <v>14204</v>
      </c>
      <c r="C2843" t="s">
        <v>780</v>
      </c>
      <c r="D2843" t="s">
        <v>2009</v>
      </c>
      <c r="E2843">
        <v>4</v>
      </c>
      <c r="F2843" t="s">
        <v>13858</v>
      </c>
      <c r="G2843">
        <v>1</v>
      </c>
      <c r="H2843" t="s">
        <v>8278</v>
      </c>
      <c r="I2843">
        <v>2</v>
      </c>
      <c r="J2843" t="s">
        <v>13806</v>
      </c>
      <c r="K2843" t="s">
        <v>13852</v>
      </c>
      <c r="L2843">
        <v>270107</v>
      </c>
      <c r="M2843" t="s">
        <v>13588</v>
      </c>
      <c r="N2843">
        <v>270107007</v>
      </c>
      <c r="O2843" t="s">
        <v>13618</v>
      </c>
      <c r="P2843">
        <v>965.0180940892642</v>
      </c>
      <c r="Q2843">
        <v>8120.9237403373027</v>
      </c>
      <c r="R2843">
        <v>8841.6919345639399</v>
      </c>
    </row>
    <row r="2844" spans="1:18" x14ac:dyDescent="0.25">
      <c r="A2844">
        <v>14</v>
      </c>
      <c r="B2844">
        <v>14204</v>
      </c>
      <c r="C2844" t="s">
        <v>780</v>
      </c>
      <c r="D2844" t="s">
        <v>2009</v>
      </c>
      <c r="E2844">
        <v>4</v>
      </c>
      <c r="F2844" t="s">
        <v>13858</v>
      </c>
      <c r="G2844">
        <v>2</v>
      </c>
      <c r="H2844" t="s">
        <v>13768</v>
      </c>
      <c r="I2844">
        <v>2</v>
      </c>
      <c r="J2844" t="s">
        <v>13806</v>
      </c>
      <c r="K2844" t="s">
        <v>13853</v>
      </c>
      <c r="L2844">
        <v>270107</v>
      </c>
      <c r="M2844" t="s">
        <v>13588</v>
      </c>
      <c r="N2844">
        <v>270107007</v>
      </c>
      <c r="O2844" t="s">
        <v>13618</v>
      </c>
      <c r="P2844">
        <v>26646.562123039806</v>
      </c>
      <c r="Q2844">
        <v>28150.736993779818</v>
      </c>
      <c r="R2844">
        <v>33525.009380422038</v>
      </c>
    </row>
    <row r="2845" spans="1:18" x14ac:dyDescent="0.25">
      <c r="A2845">
        <v>14</v>
      </c>
      <c r="B2845">
        <v>14204</v>
      </c>
      <c r="C2845" t="s">
        <v>780</v>
      </c>
      <c r="D2845" t="s">
        <v>2009</v>
      </c>
      <c r="E2845">
        <v>4</v>
      </c>
      <c r="F2845" t="s">
        <v>13858</v>
      </c>
      <c r="G2845">
        <v>2</v>
      </c>
      <c r="H2845" t="s">
        <v>13768</v>
      </c>
      <c r="I2845">
        <v>2</v>
      </c>
      <c r="J2845" t="s">
        <v>13806</v>
      </c>
      <c r="K2845" t="s">
        <v>13857</v>
      </c>
      <c r="L2845">
        <v>270107</v>
      </c>
      <c r="M2845" t="s">
        <v>13588</v>
      </c>
      <c r="N2845">
        <v>270107007</v>
      </c>
      <c r="O2845" t="s">
        <v>13618</v>
      </c>
      <c r="P2845">
        <v>4758.745476477684</v>
      </c>
      <c r="Q2845">
        <v>13425.19204678092</v>
      </c>
      <c r="R2845">
        <v>24979.295425011547</v>
      </c>
    </row>
    <row r="2846" spans="1:18" x14ac:dyDescent="0.25">
      <c r="A2846">
        <v>15</v>
      </c>
      <c r="B2846">
        <v>15101</v>
      </c>
      <c r="C2846" t="s">
        <v>759</v>
      </c>
      <c r="D2846" t="s">
        <v>2012</v>
      </c>
      <c r="E2846">
        <v>4</v>
      </c>
      <c r="F2846" t="s">
        <v>13858</v>
      </c>
      <c r="G2846">
        <v>1</v>
      </c>
      <c r="H2846" t="s">
        <v>8278</v>
      </c>
      <c r="I2846">
        <v>2</v>
      </c>
      <c r="J2846" t="s">
        <v>13806</v>
      </c>
      <c r="K2846" t="s">
        <v>13851</v>
      </c>
      <c r="L2846">
        <v>270107</v>
      </c>
      <c r="M2846" t="s">
        <v>13588</v>
      </c>
      <c r="N2846">
        <v>270107007</v>
      </c>
      <c r="O2846" t="s">
        <v>13618</v>
      </c>
      <c r="P2846">
        <v>44796.733212341198</v>
      </c>
      <c r="Q2846">
        <v>55451.84242287324</v>
      </c>
      <c r="R2846">
        <v>41160.66464752562</v>
      </c>
    </row>
    <row r="2847" spans="1:18" x14ac:dyDescent="0.25">
      <c r="A2847">
        <v>15</v>
      </c>
      <c r="B2847">
        <v>15101</v>
      </c>
      <c r="C2847" t="s">
        <v>759</v>
      </c>
      <c r="D2847" t="s">
        <v>2012</v>
      </c>
      <c r="E2847">
        <v>4</v>
      </c>
      <c r="F2847" t="s">
        <v>13858</v>
      </c>
      <c r="G2847">
        <v>1</v>
      </c>
      <c r="H2847" t="s">
        <v>8278</v>
      </c>
      <c r="I2847">
        <v>2</v>
      </c>
      <c r="J2847" t="s">
        <v>13806</v>
      </c>
      <c r="K2847" t="s">
        <v>13852</v>
      </c>
      <c r="L2847">
        <v>270107</v>
      </c>
      <c r="M2847" t="s">
        <v>13588</v>
      </c>
      <c r="N2847">
        <v>270107007</v>
      </c>
      <c r="O2847" t="s">
        <v>13618</v>
      </c>
      <c r="P2847">
        <v>10297.640653357532</v>
      </c>
      <c r="Q2847">
        <v>10550.377916772566</v>
      </c>
      <c r="R2847">
        <v>16787.799660196521</v>
      </c>
    </row>
    <row r="2848" spans="1:18" x14ac:dyDescent="0.25">
      <c r="A2848">
        <v>15</v>
      </c>
      <c r="B2848">
        <v>15101</v>
      </c>
      <c r="C2848" t="s">
        <v>759</v>
      </c>
      <c r="D2848" t="s">
        <v>2012</v>
      </c>
      <c r="E2848">
        <v>4</v>
      </c>
      <c r="F2848" t="s">
        <v>13858</v>
      </c>
      <c r="G2848">
        <v>2</v>
      </c>
      <c r="H2848" t="s">
        <v>13768</v>
      </c>
      <c r="I2848">
        <v>2</v>
      </c>
      <c r="J2848" t="s">
        <v>13806</v>
      </c>
      <c r="K2848" t="s">
        <v>13853</v>
      </c>
      <c r="L2848">
        <v>270107</v>
      </c>
      <c r="M2848" t="s">
        <v>13588</v>
      </c>
      <c r="N2848">
        <v>270107007</v>
      </c>
      <c r="O2848" t="s">
        <v>13618</v>
      </c>
      <c r="P2848">
        <v>32137.023593466423</v>
      </c>
      <c r="Q2848">
        <v>49076.988351505206</v>
      </c>
      <c r="R2848">
        <v>29037.017132883586</v>
      </c>
    </row>
    <row r="2849" spans="1:18" x14ac:dyDescent="0.25">
      <c r="A2849">
        <v>15</v>
      </c>
      <c r="B2849">
        <v>15101</v>
      </c>
      <c r="C2849" t="s">
        <v>759</v>
      </c>
      <c r="D2849" t="s">
        <v>2012</v>
      </c>
      <c r="E2849">
        <v>4</v>
      </c>
      <c r="F2849" t="s">
        <v>13858</v>
      </c>
      <c r="G2849">
        <v>2</v>
      </c>
      <c r="H2849" t="s">
        <v>13768</v>
      </c>
      <c r="I2849">
        <v>2</v>
      </c>
      <c r="J2849" t="s">
        <v>13806</v>
      </c>
      <c r="K2849" t="s">
        <v>13857</v>
      </c>
      <c r="L2849">
        <v>270107</v>
      </c>
      <c r="M2849" t="s">
        <v>13588</v>
      </c>
      <c r="N2849">
        <v>270107007</v>
      </c>
      <c r="O2849" t="s">
        <v>13618</v>
      </c>
      <c r="P2849">
        <v>22957.350272232306</v>
      </c>
      <c r="Q2849">
        <v>16510.58283748199</v>
      </c>
      <c r="R2849">
        <v>28911.447174838639</v>
      </c>
    </row>
    <row r="2850" spans="1:18" x14ac:dyDescent="0.25">
      <c r="A2850">
        <v>15</v>
      </c>
      <c r="B2850">
        <v>15201</v>
      </c>
      <c r="C2850" t="s">
        <v>759</v>
      </c>
      <c r="D2850" t="s">
        <v>2018</v>
      </c>
      <c r="E2850">
        <v>4</v>
      </c>
      <c r="F2850" t="s">
        <v>13858</v>
      </c>
      <c r="G2850">
        <v>1</v>
      </c>
      <c r="H2850" t="s">
        <v>8278</v>
      </c>
      <c r="I2850">
        <v>2</v>
      </c>
      <c r="J2850" t="s">
        <v>13806</v>
      </c>
      <c r="K2850" t="s">
        <v>13851</v>
      </c>
      <c r="L2850">
        <v>270107</v>
      </c>
      <c r="M2850" t="s">
        <v>13588</v>
      </c>
      <c r="N2850">
        <v>270107007</v>
      </c>
      <c r="O2850" t="s">
        <v>13618</v>
      </c>
      <c r="P2850">
        <v>0</v>
      </c>
      <c r="Q2850">
        <v>22350.4955640521</v>
      </c>
      <c r="R2850">
        <v>0</v>
      </c>
    </row>
    <row r="2851" spans="1:18" x14ac:dyDescent="0.25">
      <c r="A2851">
        <v>15</v>
      </c>
      <c r="B2851">
        <v>15201</v>
      </c>
      <c r="C2851" t="s">
        <v>759</v>
      </c>
      <c r="D2851" t="s">
        <v>2018</v>
      </c>
      <c r="E2851">
        <v>4</v>
      </c>
      <c r="F2851" t="s">
        <v>13858</v>
      </c>
      <c r="G2851">
        <v>1</v>
      </c>
      <c r="H2851" t="s">
        <v>8278</v>
      </c>
      <c r="I2851">
        <v>2</v>
      </c>
      <c r="J2851" t="s">
        <v>13806</v>
      </c>
      <c r="K2851" t="s">
        <v>13852</v>
      </c>
      <c r="L2851">
        <v>270107</v>
      </c>
      <c r="M2851" t="s">
        <v>13588</v>
      </c>
      <c r="N2851">
        <v>270107007</v>
      </c>
      <c r="O2851" t="s">
        <v>13618</v>
      </c>
      <c r="P2851">
        <v>0</v>
      </c>
      <c r="Q2851">
        <v>52068.563707167632</v>
      </c>
      <c r="R2851">
        <v>0</v>
      </c>
    </row>
    <row r="2852" spans="1:18" x14ac:dyDescent="0.25">
      <c r="A2852">
        <v>15</v>
      </c>
      <c r="B2852">
        <v>15201</v>
      </c>
      <c r="C2852" t="s">
        <v>759</v>
      </c>
      <c r="D2852" t="s">
        <v>2018</v>
      </c>
      <c r="E2852">
        <v>4</v>
      </c>
      <c r="F2852" t="s">
        <v>13858</v>
      </c>
      <c r="G2852">
        <v>2</v>
      </c>
      <c r="H2852" t="s">
        <v>13768</v>
      </c>
      <c r="I2852">
        <v>2</v>
      </c>
      <c r="J2852" t="s">
        <v>13806</v>
      </c>
      <c r="K2852" t="s">
        <v>13853</v>
      </c>
      <c r="L2852">
        <v>270107</v>
      </c>
      <c r="M2852" t="s">
        <v>13588</v>
      </c>
      <c r="N2852">
        <v>270107007</v>
      </c>
      <c r="O2852" t="s">
        <v>13618</v>
      </c>
      <c r="P2852">
        <v>0</v>
      </c>
      <c r="Q2852">
        <v>22350.4955640521</v>
      </c>
      <c r="R2852">
        <v>0</v>
      </c>
    </row>
    <row r="2853" spans="1:18" x14ac:dyDescent="0.25">
      <c r="A2853">
        <v>15</v>
      </c>
      <c r="B2853">
        <v>15201</v>
      </c>
      <c r="C2853" t="s">
        <v>759</v>
      </c>
      <c r="D2853" t="s">
        <v>2018</v>
      </c>
      <c r="E2853">
        <v>4</v>
      </c>
      <c r="F2853" t="s">
        <v>13858</v>
      </c>
      <c r="G2853">
        <v>2</v>
      </c>
      <c r="H2853" t="s">
        <v>13768</v>
      </c>
      <c r="I2853">
        <v>2</v>
      </c>
      <c r="J2853" t="s">
        <v>13806</v>
      </c>
      <c r="K2853" t="s">
        <v>13857</v>
      </c>
      <c r="L2853">
        <v>270107</v>
      </c>
      <c r="M2853" t="s">
        <v>13588</v>
      </c>
      <c r="N2853">
        <v>270107007</v>
      </c>
      <c r="O2853" t="s">
        <v>13618</v>
      </c>
      <c r="P2853">
        <v>0</v>
      </c>
      <c r="Q2853">
        <v>52068.563707167632</v>
      </c>
      <c r="R2853">
        <v>0</v>
      </c>
    </row>
    <row r="2854" spans="1:18" x14ac:dyDescent="0.25">
      <c r="A2854">
        <v>16</v>
      </c>
      <c r="B2854">
        <v>16101</v>
      </c>
      <c r="C2854" t="s">
        <v>789</v>
      </c>
      <c r="D2854" t="s">
        <v>2024</v>
      </c>
      <c r="E2854">
        <v>4</v>
      </c>
      <c r="F2854" t="s">
        <v>13858</v>
      </c>
      <c r="G2854">
        <v>1</v>
      </c>
      <c r="H2854" t="s">
        <v>8278</v>
      </c>
      <c r="I2854">
        <v>2</v>
      </c>
      <c r="J2854" t="s">
        <v>13806</v>
      </c>
      <c r="K2854" t="s">
        <v>13851</v>
      </c>
      <c r="L2854">
        <v>270107</v>
      </c>
      <c r="M2854" t="s">
        <v>13588</v>
      </c>
      <c r="N2854">
        <v>270107007</v>
      </c>
      <c r="O2854" t="s">
        <v>13618</v>
      </c>
      <c r="P2854">
        <v>0</v>
      </c>
      <c r="Q2854">
        <v>0</v>
      </c>
      <c r="R2854">
        <v>48009.625223070318</v>
      </c>
    </row>
    <row r="2855" spans="1:18" x14ac:dyDescent="0.25">
      <c r="A2855">
        <v>16</v>
      </c>
      <c r="B2855">
        <v>16101</v>
      </c>
      <c r="C2855" t="s">
        <v>789</v>
      </c>
      <c r="D2855" t="s">
        <v>2024</v>
      </c>
      <c r="E2855">
        <v>4</v>
      </c>
      <c r="F2855" t="s">
        <v>13858</v>
      </c>
      <c r="G2855">
        <v>1</v>
      </c>
      <c r="H2855" t="s">
        <v>8278</v>
      </c>
      <c r="I2855">
        <v>2</v>
      </c>
      <c r="J2855" t="s">
        <v>13806</v>
      </c>
      <c r="K2855" t="s">
        <v>13852</v>
      </c>
      <c r="L2855">
        <v>270107</v>
      </c>
      <c r="M2855" t="s">
        <v>13588</v>
      </c>
      <c r="N2855">
        <v>270107007</v>
      </c>
      <c r="O2855" t="s">
        <v>13618</v>
      </c>
      <c r="P2855">
        <v>0</v>
      </c>
      <c r="Q2855">
        <v>0</v>
      </c>
      <c r="R2855">
        <v>16456.676415639566</v>
      </c>
    </row>
    <row r="2856" spans="1:18" x14ac:dyDescent="0.25">
      <c r="A2856">
        <v>16</v>
      </c>
      <c r="B2856">
        <v>16101</v>
      </c>
      <c r="C2856" t="s">
        <v>789</v>
      </c>
      <c r="D2856" t="s">
        <v>2024</v>
      </c>
      <c r="E2856">
        <v>4</v>
      </c>
      <c r="F2856" t="s">
        <v>13858</v>
      </c>
      <c r="G2856">
        <v>2</v>
      </c>
      <c r="H2856" t="s">
        <v>13768</v>
      </c>
      <c r="I2856">
        <v>2</v>
      </c>
      <c r="J2856" t="s">
        <v>13806</v>
      </c>
      <c r="K2856" t="s">
        <v>13853</v>
      </c>
      <c r="L2856">
        <v>270107</v>
      </c>
      <c r="M2856" t="s">
        <v>13588</v>
      </c>
      <c r="N2856">
        <v>270107007</v>
      </c>
      <c r="O2856" t="s">
        <v>13618</v>
      </c>
      <c r="P2856">
        <v>0</v>
      </c>
      <c r="Q2856">
        <v>0</v>
      </c>
      <c r="R2856">
        <v>39828.8644321178</v>
      </c>
    </row>
    <row r="2857" spans="1:18" x14ac:dyDescent="0.25">
      <c r="A2857">
        <v>16</v>
      </c>
      <c r="B2857">
        <v>16101</v>
      </c>
      <c r="C2857" t="s">
        <v>789</v>
      </c>
      <c r="D2857" t="s">
        <v>2024</v>
      </c>
      <c r="E2857">
        <v>4</v>
      </c>
      <c r="F2857" t="s">
        <v>13858</v>
      </c>
      <c r="G2857">
        <v>2</v>
      </c>
      <c r="H2857" t="s">
        <v>13768</v>
      </c>
      <c r="I2857">
        <v>2</v>
      </c>
      <c r="J2857" t="s">
        <v>13806</v>
      </c>
      <c r="K2857" t="s">
        <v>13857</v>
      </c>
      <c r="L2857">
        <v>270107</v>
      </c>
      <c r="M2857" t="s">
        <v>13588</v>
      </c>
      <c r="N2857">
        <v>270107007</v>
      </c>
      <c r="O2857" t="s">
        <v>13618</v>
      </c>
      <c r="P2857">
        <v>0</v>
      </c>
      <c r="Q2857">
        <v>0</v>
      </c>
      <c r="R2857">
        <v>24637.437206592127</v>
      </c>
    </row>
    <row r="2858" spans="1:18" x14ac:dyDescent="0.25">
      <c r="A2858">
        <v>16</v>
      </c>
      <c r="B2858">
        <v>16102</v>
      </c>
      <c r="C2858" t="s">
        <v>789</v>
      </c>
      <c r="D2858" t="s">
        <v>2027</v>
      </c>
      <c r="E2858">
        <v>4</v>
      </c>
      <c r="F2858" t="s">
        <v>13858</v>
      </c>
      <c r="G2858">
        <v>1</v>
      </c>
      <c r="H2858" t="s">
        <v>8278</v>
      </c>
      <c r="I2858">
        <v>2</v>
      </c>
      <c r="J2858" t="s">
        <v>13806</v>
      </c>
      <c r="K2858" t="s">
        <v>13851</v>
      </c>
      <c r="L2858">
        <v>270107</v>
      </c>
      <c r="M2858" t="s">
        <v>13588</v>
      </c>
      <c r="N2858">
        <v>270107007</v>
      </c>
      <c r="O2858" t="s">
        <v>13618</v>
      </c>
      <c r="P2858">
        <v>0</v>
      </c>
      <c r="Q2858">
        <v>0</v>
      </c>
      <c r="R2858">
        <v>73443.918153763458</v>
      </c>
    </row>
    <row r="2859" spans="1:18" x14ac:dyDescent="0.25">
      <c r="A2859">
        <v>16</v>
      </c>
      <c r="B2859">
        <v>16102</v>
      </c>
      <c r="C2859" t="s">
        <v>789</v>
      </c>
      <c r="D2859" t="s">
        <v>2027</v>
      </c>
      <c r="E2859">
        <v>4</v>
      </c>
      <c r="F2859" t="s">
        <v>13858</v>
      </c>
      <c r="G2859">
        <v>1</v>
      </c>
      <c r="H2859" t="s">
        <v>8278</v>
      </c>
      <c r="I2859">
        <v>2</v>
      </c>
      <c r="J2859" t="s">
        <v>13806</v>
      </c>
      <c r="K2859" t="s">
        <v>13852</v>
      </c>
      <c r="L2859">
        <v>270107</v>
      </c>
      <c r="M2859" t="s">
        <v>13588</v>
      </c>
      <c r="N2859">
        <v>270107007</v>
      </c>
      <c r="O2859" t="s">
        <v>13618</v>
      </c>
      <c r="P2859">
        <v>0</v>
      </c>
      <c r="Q2859">
        <v>0</v>
      </c>
      <c r="R2859">
        <v>6791.7979462506137</v>
      </c>
    </row>
    <row r="2860" spans="1:18" x14ac:dyDescent="0.25">
      <c r="A2860">
        <v>16</v>
      </c>
      <c r="B2860">
        <v>16102</v>
      </c>
      <c r="C2860" t="s">
        <v>789</v>
      </c>
      <c r="D2860" t="s">
        <v>2027</v>
      </c>
      <c r="E2860">
        <v>4</v>
      </c>
      <c r="F2860" t="s">
        <v>13858</v>
      </c>
      <c r="G2860">
        <v>2</v>
      </c>
      <c r="H2860" t="s">
        <v>13768</v>
      </c>
      <c r="I2860">
        <v>2</v>
      </c>
      <c r="J2860" t="s">
        <v>13806</v>
      </c>
      <c r="K2860" t="s">
        <v>13853</v>
      </c>
      <c r="L2860">
        <v>270107</v>
      </c>
      <c r="M2860" t="s">
        <v>13588</v>
      </c>
      <c r="N2860">
        <v>270107007</v>
      </c>
      <c r="O2860" t="s">
        <v>13618</v>
      </c>
      <c r="P2860">
        <v>0</v>
      </c>
      <c r="Q2860">
        <v>0</v>
      </c>
      <c r="R2860">
        <v>70460.435703660231</v>
      </c>
    </row>
    <row r="2861" spans="1:18" x14ac:dyDescent="0.25">
      <c r="A2861">
        <v>16</v>
      </c>
      <c r="B2861">
        <v>16102</v>
      </c>
      <c r="C2861" t="s">
        <v>789</v>
      </c>
      <c r="D2861" t="s">
        <v>2027</v>
      </c>
      <c r="E2861">
        <v>4</v>
      </c>
      <c r="F2861" t="s">
        <v>13858</v>
      </c>
      <c r="G2861">
        <v>2</v>
      </c>
      <c r="H2861" t="s">
        <v>13768</v>
      </c>
      <c r="I2861">
        <v>2</v>
      </c>
      <c r="J2861" t="s">
        <v>13806</v>
      </c>
      <c r="K2861" t="s">
        <v>13857</v>
      </c>
      <c r="L2861">
        <v>270107</v>
      </c>
      <c r="M2861" t="s">
        <v>13588</v>
      </c>
      <c r="N2861">
        <v>270107007</v>
      </c>
      <c r="O2861" t="s">
        <v>13618</v>
      </c>
      <c r="P2861">
        <v>0</v>
      </c>
      <c r="Q2861">
        <v>0</v>
      </c>
      <c r="R2861">
        <v>9775.2803963538481</v>
      </c>
    </row>
    <row r="2862" spans="1:18" x14ac:dyDescent="0.25">
      <c r="A2862">
        <v>16</v>
      </c>
      <c r="B2862">
        <v>16103</v>
      </c>
      <c r="C2862" t="s">
        <v>789</v>
      </c>
      <c r="D2862" t="s">
        <v>2030</v>
      </c>
      <c r="E2862">
        <v>4</v>
      </c>
      <c r="F2862" t="s">
        <v>13858</v>
      </c>
      <c r="G2862">
        <v>1</v>
      </c>
      <c r="H2862" t="s">
        <v>8278</v>
      </c>
      <c r="I2862">
        <v>2</v>
      </c>
      <c r="J2862" t="s">
        <v>13806</v>
      </c>
      <c r="K2862" t="s">
        <v>13851</v>
      </c>
      <c r="L2862">
        <v>270107</v>
      </c>
      <c r="M2862" t="s">
        <v>13588</v>
      </c>
      <c r="N2862">
        <v>270107007</v>
      </c>
      <c r="O2862" t="s">
        <v>13618</v>
      </c>
      <c r="P2862">
        <v>0</v>
      </c>
      <c r="Q2862">
        <v>0</v>
      </c>
      <c r="R2862">
        <v>44349.272765771886</v>
      </c>
    </row>
    <row r="2863" spans="1:18" x14ac:dyDescent="0.25">
      <c r="A2863">
        <v>16</v>
      </c>
      <c r="B2863">
        <v>16103</v>
      </c>
      <c r="C2863" t="s">
        <v>789</v>
      </c>
      <c r="D2863" t="s">
        <v>2030</v>
      </c>
      <c r="E2863">
        <v>4</v>
      </c>
      <c r="F2863" t="s">
        <v>13858</v>
      </c>
      <c r="G2863">
        <v>1</v>
      </c>
      <c r="H2863" t="s">
        <v>8278</v>
      </c>
      <c r="I2863">
        <v>2</v>
      </c>
      <c r="J2863" t="s">
        <v>13806</v>
      </c>
      <c r="K2863" t="s">
        <v>13852</v>
      </c>
      <c r="L2863">
        <v>270107</v>
      </c>
      <c r="M2863" t="s">
        <v>13588</v>
      </c>
      <c r="N2863">
        <v>270107007</v>
      </c>
      <c r="O2863" t="s">
        <v>13618</v>
      </c>
      <c r="P2863">
        <v>0</v>
      </c>
      <c r="Q2863">
        <v>0</v>
      </c>
      <c r="R2863">
        <v>7263.452850005282</v>
      </c>
    </row>
    <row r="2864" spans="1:18" x14ac:dyDescent="0.25">
      <c r="A2864">
        <v>16</v>
      </c>
      <c r="B2864">
        <v>16103</v>
      </c>
      <c r="C2864" t="s">
        <v>789</v>
      </c>
      <c r="D2864" t="s">
        <v>2030</v>
      </c>
      <c r="E2864">
        <v>4</v>
      </c>
      <c r="F2864" t="s">
        <v>13858</v>
      </c>
      <c r="G2864">
        <v>2</v>
      </c>
      <c r="H2864" t="s">
        <v>13768</v>
      </c>
      <c r="I2864">
        <v>2</v>
      </c>
      <c r="J2864" t="s">
        <v>13806</v>
      </c>
      <c r="K2864" t="s">
        <v>13853</v>
      </c>
      <c r="L2864">
        <v>270107</v>
      </c>
      <c r="M2864" t="s">
        <v>13588</v>
      </c>
      <c r="N2864">
        <v>270107007</v>
      </c>
      <c r="O2864" t="s">
        <v>13618</v>
      </c>
      <c r="P2864">
        <v>0</v>
      </c>
      <c r="Q2864">
        <v>0</v>
      </c>
      <c r="R2864">
        <v>36363.649860451158</v>
      </c>
    </row>
    <row r="2865" spans="1:18" x14ac:dyDescent="0.25">
      <c r="A2865">
        <v>16</v>
      </c>
      <c r="B2865">
        <v>16103</v>
      </c>
      <c r="C2865" t="s">
        <v>789</v>
      </c>
      <c r="D2865" t="s">
        <v>2030</v>
      </c>
      <c r="E2865">
        <v>4</v>
      </c>
      <c r="F2865" t="s">
        <v>13858</v>
      </c>
      <c r="G2865">
        <v>2</v>
      </c>
      <c r="H2865" t="s">
        <v>13768</v>
      </c>
      <c r="I2865">
        <v>2</v>
      </c>
      <c r="J2865" t="s">
        <v>13806</v>
      </c>
      <c r="K2865" t="s">
        <v>13857</v>
      </c>
      <c r="L2865">
        <v>270107</v>
      </c>
      <c r="M2865" t="s">
        <v>13588</v>
      </c>
      <c r="N2865">
        <v>270107007</v>
      </c>
      <c r="O2865" t="s">
        <v>13618</v>
      </c>
      <c r="P2865">
        <v>0</v>
      </c>
      <c r="Q2865">
        <v>0</v>
      </c>
      <c r="R2865">
        <v>15249.07575532601</v>
      </c>
    </row>
    <row r="2866" spans="1:18" x14ac:dyDescent="0.25">
      <c r="A2866">
        <v>16</v>
      </c>
      <c r="B2866">
        <v>16104</v>
      </c>
      <c r="C2866" t="s">
        <v>789</v>
      </c>
      <c r="D2866" t="s">
        <v>2033</v>
      </c>
      <c r="E2866">
        <v>4</v>
      </c>
      <c r="F2866" t="s">
        <v>13858</v>
      </c>
      <c r="G2866">
        <v>1</v>
      </c>
      <c r="H2866" t="s">
        <v>8278</v>
      </c>
      <c r="I2866">
        <v>2</v>
      </c>
      <c r="J2866" t="s">
        <v>13806</v>
      </c>
      <c r="K2866" t="s">
        <v>13851</v>
      </c>
      <c r="L2866">
        <v>270107</v>
      </c>
      <c r="M2866" t="s">
        <v>13588</v>
      </c>
      <c r="N2866">
        <v>270107007</v>
      </c>
      <c r="O2866" t="s">
        <v>13618</v>
      </c>
      <c r="P2866">
        <v>0</v>
      </c>
      <c r="Q2866">
        <v>0</v>
      </c>
      <c r="R2866">
        <v>38077.385869366568</v>
      </c>
    </row>
    <row r="2867" spans="1:18" x14ac:dyDescent="0.25">
      <c r="A2867">
        <v>16</v>
      </c>
      <c r="B2867">
        <v>16104</v>
      </c>
      <c r="C2867" t="s">
        <v>789</v>
      </c>
      <c r="D2867" t="s">
        <v>2033</v>
      </c>
      <c r="E2867">
        <v>4</v>
      </c>
      <c r="F2867" t="s">
        <v>13858</v>
      </c>
      <c r="G2867">
        <v>1</v>
      </c>
      <c r="H2867" t="s">
        <v>8278</v>
      </c>
      <c r="I2867">
        <v>2</v>
      </c>
      <c r="J2867" t="s">
        <v>13806</v>
      </c>
      <c r="K2867" t="s">
        <v>13852</v>
      </c>
      <c r="L2867">
        <v>270107</v>
      </c>
      <c r="M2867" t="s">
        <v>13588</v>
      </c>
      <c r="N2867">
        <v>270107007</v>
      </c>
      <c r="O2867" t="s">
        <v>13618</v>
      </c>
      <c r="P2867">
        <v>0</v>
      </c>
      <c r="Q2867">
        <v>0</v>
      </c>
      <c r="R2867">
        <v>21374.851420008043</v>
      </c>
    </row>
    <row r="2868" spans="1:18" x14ac:dyDescent="0.25">
      <c r="A2868">
        <v>16</v>
      </c>
      <c r="B2868">
        <v>16104</v>
      </c>
      <c r="C2868" t="s">
        <v>789</v>
      </c>
      <c r="D2868" t="s">
        <v>2033</v>
      </c>
      <c r="E2868">
        <v>4</v>
      </c>
      <c r="F2868" t="s">
        <v>13858</v>
      </c>
      <c r="G2868">
        <v>2</v>
      </c>
      <c r="H2868" t="s">
        <v>13768</v>
      </c>
      <c r="I2868">
        <v>2</v>
      </c>
      <c r="J2868" t="s">
        <v>13806</v>
      </c>
      <c r="K2868" t="s">
        <v>13853</v>
      </c>
      <c r="L2868">
        <v>270107</v>
      </c>
      <c r="M2868" t="s">
        <v>13588</v>
      </c>
      <c r="N2868">
        <v>270107007</v>
      </c>
      <c r="O2868" t="s">
        <v>13618</v>
      </c>
      <c r="P2868">
        <v>0</v>
      </c>
      <c r="Q2868">
        <v>0</v>
      </c>
      <c r="R2868">
        <v>31662.151394422315</v>
      </c>
    </row>
    <row r="2869" spans="1:18" x14ac:dyDescent="0.25">
      <c r="A2869">
        <v>16</v>
      </c>
      <c r="B2869">
        <v>16104</v>
      </c>
      <c r="C2869" t="s">
        <v>789</v>
      </c>
      <c r="D2869" t="s">
        <v>2033</v>
      </c>
      <c r="E2869">
        <v>4</v>
      </c>
      <c r="F2869" t="s">
        <v>13858</v>
      </c>
      <c r="G2869">
        <v>2</v>
      </c>
      <c r="H2869" t="s">
        <v>13768</v>
      </c>
      <c r="I2869">
        <v>2</v>
      </c>
      <c r="J2869" t="s">
        <v>13806</v>
      </c>
      <c r="K2869" t="s">
        <v>13857</v>
      </c>
      <c r="L2869">
        <v>270107</v>
      </c>
      <c r="M2869" t="s">
        <v>13588</v>
      </c>
      <c r="N2869">
        <v>270107007</v>
      </c>
      <c r="O2869" t="s">
        <v>13618</v>
      </c>
      <c r="P2869">
        <v>0</v>
      </c>
      <c r="Q2869">
        <v>0</v>
      </c>
      <c r="R2869">
        <v>27790.085894952299</v>
      </c>
    </row>
    <row r="2870" spans="1:18" x14ac:dyDescent="0.25">
      <c r="A2870">
        <v>16</v>
      </c>
      <c r="B2870">
        <v>16105</v>
      </c>
      <c r="C2870" t="s">
        <v>789</v>
      </c>
      <c r="D2870" t="s">
        <v>2036</v>
      </c>
      <c r="E2870">
        <v>4</v>
      </c>
      <c r="F2870" t="s">
        <v>13858</v>
      </c>
      <c r="G2870">
        <v>1</v>
      </c>
      <c r="H2870" t="s">
        <v>8278</v>
      </c>
      <c r="I2870">
        <v>2</v>
      </c>
      <c r="J2870" t="s">
        <v>13806</v>
      </c>
      <c r="K2870" t="s">
        <v>13851</v>
      </c>
      <c r="L2870">
        <v>270107</v>
      </c>
      <c r="M2870" t="s">
        <v>13588</v>
      </c>
      <c r="N2870">
        <v>270107007</v>
      </c>
      <c r="O2870" t="s">
        <v>13618</v>
      </c>
      <c r="P2870">
        <v>0</v>
      </c>
      <c r="Q2870">
        <v>0</v>
      </c>
      <c r="R2870">
        <v>9194.9740361524055</v>
      </c>
    </row>
    <row r="2871" spans="1:18" x14ac:dyDescent="0.25">
      <c r="A2871">
        <v>16</v>
      </c>
      <c r="B2871">
        <v>16105</v>
      </c>
      <c r="C2871" t="s">
        <v>789</v>
      </c>
      <c r="D2871" t="s">
        <v>2036</v>
      </c>
      <c r="E2871">
        <v>4</v>
      </c>
      <c r="F2871" t="s">
        <v>13858</v>
      </c>
      <c r="G2871">
        <v>1</v>
      </c>
      <c r="H2871" t="s">
        <v>8278</v>
      </c>
      <c r="I2871">
        <v>2</v>
      </c>
      <c r="J2871" t="s">
        <v>13806</v>
      </c>
      <c r="K2871" t="s">
        <v>13852</v>
      </c>
      <c r="L2871">
        <v>270107</v>
      </c>
      <c r="M2871" t="s">
        <v>13588</v>
      </c>
      <c r="N2871">
        <v>270107007</v>
      </c>
      <c r="O2871" t="s">
        <v>13618</v>
      </c>
      <c r="P2871">
        <v>0</v>
      </c>
      <c r="Q2871">
        <v>0</v>
      </c>
      <c r="R2871">
        <v>24201.46986928262</v>
      </c>
    </row>
    <row r="2872" spans="1:18" x14ac:dyDescent="0.25">
      <c r="A2872">
        <v>16</v>
      </c>
      <c r="B2872">
        <v>16105</v>
      </c>
      <c r="C2872" t="s">
        <v>789</v>
      </c>
      <c r="D2872" t="s">
        <v>2036</v>
      </c>
      <c r="E2872">
        <v>4</v>
      </c>
      <c r="F2872" t="s">
        <v>13858</v>
      </c>
      <c r="G2872">
        <v>2</v>
      </c>
      <c r="H2872" t="s">
        <v>13768</v>
      </c>
      <c r="I2872">
        <v>2</v>
      </c>
      <c r="J2872" t="s">
        <v>13806</v>
      </c>
      <c r="K2872" t="s">
        <v>13857</v>
      </c>
      <c r="L2872">
        <v>270107</v>
      </c>
      <c r="M2872" t="s">
        <v>13588</v>
      </c>
      <c r="N2872">
        <v>270107007</v>
      </c>
      <c r="O2872" t="s">
        <v>13618</v>
      </c>
      <c r="P2872">
        <v>0</v>
      </c>
      <c r="Q2872">
        <v>0</v>
      </c>
      <c r="R2872">
        <v>33396.443905435022</v>
      </c>
    </row>
    <row r="2873" spans="1:18" x14ac:dyDescent="0.25">
      <c r="A2873">
        <v>16</v>
      </c>
      <c r="B2873">
        <v>16106</v>
      </c>
      <c r="C2873" t="s">
        <v>789</v>
      </c>
      <c r="D2873" t="s">
        <v>2039</v>
      </c>
      <c r="E2873">
        <v>4</v>
      </c>
      <c r="F2873" t="s">
        <v>13858</v>
      </c>
      <c r="G2873">
        <v>1</v>
      </c>
      <c r="H2873" t="s">
        <v>8278</v>
      </c>
      <c r="I2873">
        <v>2</v>
      </c>
      <c r="J2873" t="s">
        <v>13806</v>
      </c>
      <c r="K2873" t="s">
        <v>13851</v>
      </c>
      <c r="L2873">
        <v>270107</v>
      </c>
      <c r="M2873" t="s">
        <v>13588</v>
      </c>
      <c r="N2873">
        <v>270107007</v>
      </c>
      <c r="O2873" t="s">
        <v>13618</v>
      </c>
      <c r="P2873">
        <v>0</v>
      </c>
      <c r="Q2873">
        <v>0</v>
      </c>
      <c r="R2873">
        <v>37157.45572637752</v>
      </c>
    </row>
    <row r="2874" spans="1:18" x14ac:dyDescent="0.25">
      <c r="A2874">
        <v>16</v>
      </c>
      <c r="B2874">
        <v>16106</v>
      </c>
      <c r="C2874" t="s">
        <v>789</v>
      </c>
      <c r="D2874" t="s">
        <v>2039</v>
      </c>
      <c r="E2874">
        <v>4</v>
      </c>
      <c r="F2874" t="s">
        <v>13858</v>
      </c>
      <c r="G2874">
        <v>1</v>
      </c>
      <c r="H2874" t="s">
        <v>8278</v>
      </c>
      <c r="I2874">
        <v>2</v>
      </c>
      <c r="J2874" t="s">
        <v>13806</v>
      </c>
      <c r="K2874" t="s">
        <v>13852</v>
      </c>
      <c r="L2874">
        <v>270107</v>
      </c>
      <c r="M2874" t="s">
        <v>13588</v>
      </c>
      <c r="N2874">
        <v>270107007</v>
      </c>
      <c r="O2874" t="s">
        <v>13618</v>
      </c>
      <c r="P2874">
        <v>0</v>
      </c>
      <c r="Q2874">
        <v>0</v>
      </c>
      <c r="R2874">
        <v>13497.942386831275</v>
      </c>
    </row>
    <row r="2875" spans="1:18" x14ac:dyDescent="0.25">
      <c r="A2875">
        <v>16</v>
      </c>
      <c r="B2875">
        <v>16106</v>
      </c>
      <c r="C2875" t="s">
        <v>789</v>
      </c>
      <c r="D2875" t="s">
        <v>2039</v>
      </c>
      <c r="E2875">
        <v>4</v>
      </c>
      <c r="F2875" t="s">
        <v>13858</v>
      </c>
      <c r="G2875">
        <v>2</v>
      </c>
      <c r="H2875" t="s">
        <v>13768</v>
      </c>
      <c r="I2875">
        <v>2</v>
      </c>
      <c r="J2875" t="s">
        <v>13806</v>
      </c>
      <c r="K2875" t="s">
        <v>13853</v>
      </c>
      <c r="L2875">
        <v>270107</v>
      </c>
      <c r="M2875" t="s">
        <v>13588</v>
      </c>
      <c r="N2875">
        <v>270107007</v>
      </c>
      <c r="O2875" t="s">
        <v>13618</v>
      </c>
      <c r="P2875">
        <v>0</v>
      </c>
      <c r="Q2875">
        <v>0</v>
      </c>
      <c r="R2875">
        <v>37157.45572637752</v>
      </c>
    </row>
    <row r="2876" spans="1:18" x14ac:dyDescent="0.25">
      <c r="A2876">
        <v>16</v>
      </c>
      <c r="B2876">
        <v>16106</v>
      </c>
      <c r="C2876" t="s">
        <v>789</v>
      </c>
      <c r="D2876" t="s">
        <v>2039</v>
      </c>
      <c r="E2876">
        <v>4</v>
      </c>
      <c r="F2876" t="s">
        <v>13858</v>
      </c>
      <c r="G2876">
        <v>2</v>
      </c>
      <c r="H2876" t="s">
        <v>13768</v>
      </c>
      <c r="I2876">
        <v>2</v>
      </c>
      <c r="J2876" t="s">
        <v>13806</v>
      </c>
      <c r="K2876" t="s">
        <v>13857</v>
      </c>
      <c r="L2876">
        <v>270107</v>
      </c>
      <c r="M2876" t="s">
        <v>13588</v>
      </c>
      <c r="N2876">
        <v>270107007</v>
      </c>
      <c r="O2876" t="s">
        <v>13618</v>
      </c>
      <c r="P2876">
        <v>0</v>
      </c>
      <c r="Q2876">
        <v>0</v>
      </c>
      <c r="R2876">
        <v>13497.942386831275</v>
      </c>
    </row>
    <row r="2877" spans="1:18" x14ac:dyDescent="0.25">
      <c r="A2877">
        <v>16</v>
      </c>
      <c r="B2877">
        <v>16108</v>
      </c>
      <c r="C2877" t="s">
        <v>789</v>
      </c>
      <c r="D2877" t="s">
        <v>2045</v>
      </c>
      <c r="E2877">
        <v>4</v>
      </c>
      <c r="F2877" t="s">
        <v>13858</v>
      </c>
      <c r="G2877">
        <v>1</v>
      </c>
      <c r="H2877" t="s">
        <v>8278</v>
      </c>
      <c r="I2877">
        <v>2</v>
      </c>
      <c r="J2877" t="s">
        <v>13806</v>
      </c>
      <c r="K2877" t="s">
        <v>13851</v>
      </c>
      <c r="L2877">
        <v>270107</v>
      </c>
      <c r="M2877" t="s">
        <v>13588</v>
      </c>
      <c r="N2877">
        <v>270107007</v>
      </c>
      <c r="O2877" t="s">
        <v>13618</v>
      </c>
      <c r="P2877">
        <v>0</v>
      </c>
      <c r="Q2877">
        <v>0</v>
      </c>
      <c r="R2877">
        <v>68940.143468973722</v>
      </c>
    </row>
    <row r="2878" spans="1:18" x14ac:dyDescent="0.25">
      <c r="A2878">
        <v>16</v>
      </c>
      <c r="B2878">
        <v>16108</v>
      </c>
      <c r="C2878" t="s">
        <v>789</v>
      </c>
      <c r="D2878" t="s">
        <v>2045</v>
      </c>
      <c r="E2878">
        <v>4</v>
      </c>
      <c r="F2878" t="s">
        <v>13858</v>
      </c>
      <c r="G2878">
        <v>1</v>
      </c>
      <c r="H2878" t="s">
        <v>8278</v>
      </c>
      <c r="I2878">
        <v>2</v>
      </c>
      <c r="J2878" t="s">
        <v>13806</v>
      </c>
      <c r="K2878" t="s">
        <v>13852</v>
      </c>
      <c r="L2878">
        <v>270107</v>
      </c>
      <c r="M2878" t="s">
        <v>13588</v>
      </c>
      <c r="N2878">
        <v>270107007</v>
      </c>
      <c r="O2878" t="s">
        <v>13618</v>
      </c>
      <c r="P2878">
        <v>0</v>
      </c>
      <c r="Q2878">
        <v>0</v>
      </c>
      <c r="R2878">
        <v>6596.6874260586183</v>
      </c>
    </row>
    <row r="2879" spans="1:18" x14ac:dyDescent="0.25">
      <c r="A2879">
        <v>16</v>
      </c>
      <c r="B2879">
        <v>16108</v>
      </c>
      <c r="C2879" t="s">
        <v>789</v>
      </c>
      <c r="D2879" t="s">
        <v>2045</v>
      </c>
      <c r="E2879">
        <v>4</v>
      </c>
      <c r="F2879" t="s">
        <v>13858</v>
      </c>
      <c r="G2879">
        <v>2</v>
      </c>
      <c r="H2879" t="s">
        <v>13768</v>
      </c>
      <c r="I2879">
        <v>2</v>
      </c>
      <c r="J2879" t="s">
        <v>13806</v>
      </c>
      <c r="K2879" t="s">
        <v>13853</v>
      </c>
      <c r="L2879">
        <v>270107</v>
      </c>
      <c r="M2879" t="s">
        <v>13588</v>
      </c>
      <c r="N2879">
        <v>270107007</v>
      </c>
      <c r="O2879" t="s">
        <v>13618</v>
      </c>
      <c r="P2879">
        <v>0</v>
      </c>
      <c r="Q2879">
        <v>0</v>
      </c>
      <c r="R2879">
        <v>66242.286589967931</v>
      </c>
    </row>
    <row r="2880" spans="1:18" x14ac:dyDescent="0.25">
      <c r="A2880">
        <v>16</v>
      </c>
      <c r="B2880">
        <v>16108</v>
      </c>
      <c r="C2880" t="s">
        <v>789</v>
      </c>
      <c r="D2880" t="s">
        <v>2045</v>
      </c>
      <c r="E2880">
        <v>4</v>
      </c>
      <c r="F2880" t="s">
        <v>13858</v>
      </c>
      <c r="G2880">
        <v>2</v>
      </c>
      <c r="H2880" t="s">
        <v>13768</v>
      </c>
      <c r="I2880">
        <v>2</v>
      </c>
      <c r="J2880" t="s">
        <v>13806</v>
      </c>
      <c r="K2880" t="s">
        <v>13857</v>
      </c>
      <c r="L2880">
        <v>270107</v>
      </c>
      <c r="M2880" t="s">
        <v>13588</v>
      </c>
      <c r="N2880">
        <v>270107007</v>
      </c>
      <c r="O2880" t="s">
        <v>13618</v>
      </c>
      <c r="P2880">
        <v>0</v>
      </c>
      <c r="Q2880">
        <v>0</v>
      </c>
      <c r="R2880">
        <v>9294.5443050644135</v>
      </c>
    </row>
    <row r="2881" spans="1:18" x14ac:dyDescent="0.25">
      <c r="A2881">
        <v>16</v>
      </c>
      <c r="B2881">
        <v>16203</v>
      </c>
      <c r="C2881" t="s">
        <v>789</v>
      </c>
      <c r="D2881" t="s">
        <v>2057</v>
      </c>
      <c r="E2881">
        <v>4</v>
      </c>
      <c r="F2881" t="s">
        <v>13858</v>
      </c>
      <c r="G2881">
        <v>1</v>
      </c>
      <c r="H2881" t="s">
        <v>8278</v>
      </c>
      <c r="I2881">
        <v>2</v>
      </c>
      <c r="J2881" t="s">
        <v>13806</v>
      </c>
      <c r="K2881" t="s">
        <v>13851</v>
      </c>
      <c r="L2881">
        <v>270107</v>
      </c>
      <c r="M2881" t="s">
        <v>13588</v>
      </c>
      <c r="N2881">
        <v>270107007</v>
      </c>
      <c r="O2881" t="s">
        <v>13618</v>
      </c>
      <c r="P2881">
        <v>0</v>
      </c>
      <c r="Q2881">
        <v>0</v>
      </c>
      <c r="R2881">
        <v>20001.086155397807</v>
      </c>
    </row>
    <row r="2882" spans="1:18" x14ac:dyDescent="0.25">
      <c r="A2882">
        <v>16</v>
      </c>
      <c r="B2882">
        <v>16203</v>
      </c>
      <c r="C2882" t="s">
        <v>789</v>
      </c>
      <c r="D2882" t="s">
        <v>2057</v>
      </c>
      <c r="E2882">
        <v>4</v>
      </c>
      <c r="F2882" t="s">
        <v>13858</v>
      </c>
      <c r="G2882">
        <v>1</v>
      </c>
      <c r="H2882" t="s">
        <v>8278</v>
      </c>
      <c r="I2882">
        <v>2</v>
      </c>
      <c r="J2882" t="s">
        <v>13806</v>
      </c>
      <c r="K2882" t="s">
        <v>13852</v>
      </c>
      <c r="L2882">
        <v>270107</v>
      </c>
      <c r="M2882" t="s">
        <v>13588</v>
      </c>
      <c r="N2882">
        <v>270107007</v>
      </c>
      <c r="O2882" t="s">
        <v>13618</v>
      </c>
      <c r="P2882">
        <v>0</v>
      </c>
      <c r="Q2882">
        <v>0</v>
      </c>
      <c r="R2882">
        <v>14521.011519581938</v>
      </c>
    </row>
    <row r="2883" spans="1:18" x14ac:dyDescent="0.25">
      <c r="A2883">
        <v>16</v>
      </c>
      <c r="B2883">
        <v>16203</v>
      </c>
      <c r="C2883" t="s">
        <v>789</v>
      </c>
      <c r="D2883" t="s">
        <v>2057</v>
      </c>
      <c r="E2883">
        <v>4</v>
      </c>
      <c r="F2883" t="s">
        <v>13858</v>
      </c>
      <c r="G2883">
        <v>2</v>
      </c>
      <c r="H2883" t="s">
        <v>13768</v>
      </c>
      <c r="I2883">
        <v>2</v>
      </c>
      <c r="J2883" t="s">
        <v>13806</v>
      </c>
      <c r="K2883" t="s">
        <v>13853</v>
      </c>
      <c r="L2883">
        <v>270107</v>
      </c>
      <c r="M2883" t="s">
        <v>13588</v>
      </c>
      <c r="N2883">
        <v>270107007</v>
      </c>
      <c r="O2883" t="s">
        <v>13618</v>
      </c>
      <c r="P2883">
        <v>0</v>
      </c>
      <c r="Q2883">
        <v>0</v>
      </c>
      <c r="R2883">
        <v>16147.174056402497</v>
      </c>
    </row>
    <row r="2884" spans="1:18" x14ac:dyDescent="0.25">
      <c r="A2884">
        <v>16</v>
      </c>
      <c r="B2884">
        <v>16203</v>
      </c>
      <c r="C2884" t="s">
        <v>789</v>
      </c>
      <c r="D2884" t="s">
        <v>2057</v>
      </c>
      <c r="E2884">
        <v>4</v>
      </c>
      <c r="F2884" t="s">
        <v>13858</v>
      </c>
      <c r="G2884">
        <v>2</v>
      </c>
      <c r="H2884" t="s">
        <v>13768</v>
      </c>
      <c r="I2884">
        <v>2</v>
      </c>
      <c r="J2884" t="s">
        <v>13806</v>
      </c>
      <c r="K2884" t="s">
        <v>13857</v>
      </c>
      <c r="L2884">
        <v>270107</v>
      </c>
      <c r="M2884" t="s">
        <v>13588</v>
      </c>
      <c r="N2884">
        <v>270107007</v>
      </c>
      <c r="O2884" t="s">
        <v>13618</v>
      </c>
      <c r="P2884">
        <v>0</v>
      </c>
      <c r="Q2884">
        <v>0</v>
      </c>
      <c r="R2884">
        <v>18374.923618577246</v>
      </c>
    </row>
    <row r="2885" spans="1:18" x14ac:dyDescent="0.25">
      <c r="A2885">
        <v>16</v>
      </c>
      <c r="B2885">
        <v>16301</v>
      </c>
      <c r="C2885" t="s">
        <v>789</v>
      </c>
      <c r="D2885" t="s">
        <v>2072</v>
      </c>
      <c r="E2885">
        <v>4</v>
      </c>
      <c r="F2885" t="s">
        <v>13858</v>
      </c>
      <c r="G2885">
        <v>1</v>
      </c>
      <c r="H2885" t="s">
        <v>8278</v>
      </c>
      <c r="I2885">
        <v>2</v>
      </c>
      <c r="J2885" t="s">
        <v>13806</v>
      </c>
      <c r="K2885" t="s">
        <v>13851</v>
      </c>
      <c r="L2885">
        <v>270107</v>
      </c>
      <c r="M2885" t="s">
        <v>13588</v>
      </c>
      <c r="N2885">
        <v>270107007</v>
      </c>
      <c r="O2885" t="s">
        <v>13618</v>
      </c>
      <c r="P2885">
        <v>0</v>
      </c>
      <c r="Q2885">
        <v>0</v>
      </c>
      <c r="R2885">
        <v>26869.971747667951</v>
      </c>
    </row>
    <row r="2886" spans="1:18" x14ac:dyDescent="0.25">
      <c r="A2886">
        <v>16</v>
      </c>
      <c r="B2886">
        <v>16301</v>
      </c>
      <c r="C2886" t="s">
        <v>789</v>
      </c>
      <c r="D2886" t="s">
        <v>2072</v>
      </c>
      <c r="E2886">
        <v>4</v>
      </c>
      <c r="F2886" t="s">
        <v>13858</v>
      </c>
      <c r="G2886">
        <v>1</v>
      </c>
      <c r="H2886" t="s">
        <v>8278</v>
      </c>
      <c r="I2886">
        <v>2</v>
      </c>
      <c r="J2886" t="s">
        <v>13806</v>
      </c>
      <c r="K2886" t="s">
        <v>13852</v>
      </c>
      <c r="L2886">
        <v>270107</v>
      </c>
      <c r="M2886" t="s">
        <v>13588</v>
      </c>
      <c r="N2886">
        <v>270107007</v>
      </c>
      <c r="O2886" t="s">
        <v>13618</v>
      </c>
      <c r="P2886">
        <v>0</v>
      </c>
      <c r="Q2886">
        <v>0</v>
      </c>
      <c r="R2886">
        <v>11133.796550040366</v>
      </c>
    </row>
    <row r="2887" spans="1:18" x14ac:dyDescent="0.25">
      <c r="A2887">
        <v>16</v>
      </c>
      <c r="B2887">
        <v>16301</v>
      </c>
      <c r="C2887" t="s">
        <v>789</v>
      </c>
      <c r="D2887" t="s">
        <v>2072</v>
      </c>
      <c r="E2887">
        <v>4</v>
      </c>
      <c r="F2887" t="s">
        <v>13858</v>
      </c>
      <c r="G2887">
        <v>2</v>
      </c>
      <c r="H2887" t="s">
        <v>13768</v>
      </c>
      <c r="I2887">
        <v>2</v>
      </c>
      <c r="J2887" t="s">
        <v>13806</v>
      </c>
      <c r="K2887" t="s">
        <v>13853</v>
      </c>
      <c r="L2887">
        <v>270107</v>
      </c>
      <c r="M2887" t="s">
        <v>13588</v>
      </c>
      <c r="N2887">
        <v>270107007</v>
      </c>
      <c r="O2887" t="s">
        <v>13618</v>
      </c>
      <c r="P2887">
        <v>0</v>
      </c>
      <c r="Q2887">
        <v>0</v>
      </c>
      <c r="R2887">
        <v>17543.509533152785</v>
      </c>
    </row>
    <row r="2888" spans="1:18" x14ac:dyDescent="0.25">
      <c r="A2888">
        <v>16</v>
      </c>
      <c r="B2888">
        <v>16301</v>
      </c>
      <c r="C2888" t="s">
        <v>789</v>
      </c>
      <c r="D2888" t="s">
        <v>2072</v>
      </c>
      <c r="E2888">
        <v>4</v>
      </c>
      <c r="F2888" t="s">
        <v>13858</v>
      </c>
      <c r="G2888">
        <v>2</v>
      </c>
      <c r="H2888" t="s">
        <v>13768</v>
      </c>
      <c r="I2888">
        <v>2</v>
      </c>
      <c r="J2888" t="s">
        <v>13806</v>
      </c>
      <c r="K2888" t="s">
        <v>13857</v>
      </c>
      <c r="L2888">
        <v>270107</v>
      </c>
      <c r="M2888" t="s">
        <v>13588</v>
      </c>
      <c r="N2888">
        <v>270107007</v>
      </c>
      <c r="O2888" t="s">
        <v>13618</v>
      </c>
      <c r="P2888">
        <v>0</v>
      </c>
      <c r="Q2888">
        <v>0</v>
      </c>
      <c r="R2888">
        <v>20460.258764555547</v>
      </c>
    </row>
    <row r="2889" spans="1:18" x14ac:dyDescent="0.25">
      <c r="A2889">
        <v>16</v>
      </c>
      <c r="B2889">
        <v>16302</v>
      </c>
      <c r="C2889" t="s">
        <v>789</v>
      </c>
      <c r="D2889" t="s">
        <v>2075</v>
      </c>
      <c r="E2889">
        <v>4</v>
      </c>
      <c r="F2889" t="s">
        <v>13858</v>
      </c>
      <c r="G2889">
        <v>1</v>
      </c>
      <c r="H2889" t="s">
        <v>8278</v>
      </c>
      <c r="I2889">
        <v>2</v>
      </c>
      <c r="J2889" t="s">
        <v>13806</v>
      </c>
      <c r="K2889" t="s">
        <v>13851</v>
      </c>
      <c r="L2889">
        <v>270107</v>
      </c>
      <c r="M2889" t="s">
        <v>13588</v>
      </c>
      <c r="N2889">
        <v>270107007</v>
      </c>
      <c r="O2889" t="s">
        <v>13618</v>
      </c>
      <c r="P2889">
        <v>0</v>
      </c>
      <c r="Q2889">
        <v>0</v>
      </c>
      <c r="R2889">
        <v>36952.219476206781</v>
      </c>
    </row>
    <row r="2890" spans="1:18" x14ac:dyDescent="0.25">
      <c r="A2890">
        <v>16</v>
      </c>
      <c r="B2890">
        <v>16302</v>
      </c>
      <c r="C2890" t="s">
        <v>789</v>
      </c>
      <c r="D2890" t="s">
        <v>2075</v>
      </c>
      <c r="E2890">
        <v>4</v>
      </c>
      <c r="F2890" t="s">
        <v>13858</v>
      </c>
      <c r="G2890">
        <v>2</v>
      </c>
      <c r="H2890" t="s">
        <v>13768</v>
      </c>
      <c r="I2890">
        <v>2</v>
      </c>
      <c r="J2890" t="s">
        <v>13806</v>
      </c>
      <c r="K2890" t="s">
        <v>13853</v>
      </c>
      <c r="L2890">
        <v>270107</v>
      </c>
      <c r="M2890" t="s">
        <v>13588</v>
      </c>
      <c r="N2890">
        <v>270107007</v>
      </c>
      <c r="O2890" t="s">
        <v>13618</v>
      </c>
      <c r="P2890">
        <v>0</v>
      </c>
      <c r="Q2890">
        <v>0</v>
      </c>
      <c r="R2890">
        <v>35366.913607630151</v>
      </c>
    </row>
    <row r="2891" spans="1:18" x14ac:dyDescent="0.25">
      <c r="A2891">
        <v>16</v>
      </c>
      <c r="B2891">
        <v>16302</v>
      </c>
      <c r="C2891" t="s">
        <v>789</v>
      </c>
      <c r="D2891" t="s">
        <v>2075</v>
      </c>
      <c r="E2891">
        <v>4</v>
      </c>
      <c r="F2891" t="s">
        <v>13858</v>
      </c>
      <c r="G2891">
        <v>2</v>
      </c>
      <c r="H2891" t="s">
        <v>13768</v>
      </c>
      <c r="I2891">
        <v>2</v>
      </c>
      <c r="J2891" t="s">
        <v>13806</v>
      </c>
      <c r="K2891" t="s">
        <v>13857</v>
      </c>
      <c r="L2891">
        <v>270107</v>
      </c>
      <c r="M2891" t="s">
        <v>13588</v>
      </c>
      <c r="N2891">
        <v>270107007</v>
      </c>
      <c r="O2891" t="s">
        <v>13618</v>
      </c>
      <c r="P2891">
        <v>0</v>
      </c>
      <c r="Q2891">
        <v>0</v>
      </c>
      <c r="R2891">
        <v>1585.305868576633</v>
      </c>
    </row>
    <row r="2892" spans="1:18" x14ac:dyDescent="0.25">
      <c r="A2892">
        <v>16</v>
      </c>
      <c r="B2892">
        <v>16305</v>
      </c>
      <c r="C2892" t="s">
        <v>789</v>
      </c>
      <c r="D2892" t="s">
        <v>2084</v>
      </c>
      <c r="E2892">
        <v>4</v>
      </c>
      <c r="F2892" t="s">
        <v>13858</v>
      </c>
      <c r="G2892">
        <v>1</v>
      </c>
      <c r="H2892" t="s">
        <v>8278</v>
      </c>
      <c r="I2892">
        <v>2</v>
      </c>
      <c r="J2892" t="s">
        <v>13806</v>
      </c>
      <c r="K2892" t="s">
        <v>13851</v>
      </c>
      <c r="L2892">
        <v>270107</v>
      </c>
      <c r="M2892" t="s">
        <v>13588</v>
      </c>
      <c r="N2892">
        <v>270107007</v>
      </c>
      <c r="O2892" t="s">
        <v>13618</v>
      </c>
      <c r="P2892">
        <v>0</v>
      </c>
      <c r="Q2892">
        <v>0</v>
      </c>
      <c r="R2892">
        <v>25203.142403220423</v>
      </c>
    </row>
    <row r="2893" spans="1:18" x14ac:dyDescent="0.25">
      <c r="A2893">
        <v>16</v>
      </c>
      <c r="B2893">
        <v>16305</v>
      </c>
      <c r="C2893" t="s">
        <v>789</v>
      </c>
      <c r="D2893" t="s">
        <v>2084</v>
      </c>
      <c r="E2893">
        <v>4</v>
      </c>
      <c r="F2893" t="s">
        <v>13858</v>
      </c>
      <c r="G2893">
        <v>2</v>
      </c>
      <c r="H2893" t="s">
        <v>13768</v>
      </c>
      <c r="I2893">
        <v>2</v>
      </c>
      <c r="J2893" t="s">
        <v>13806</v>
      </c>
      <c r="K2893" t="s">
        <v>13853</v>
      </c>
      <c r="L2893">
        <v>270107</v>
      </c>
      <c r="M2893" t="s">
        <v>13588</v>
      </c>
      <c r="N2893">
        <v>270107007</v>
      </c>
      <c r="O2893" t="s">
        <v>13618</v>
      </c>
      <c r="P2893">
        <v>0</v>
      </c>
      <c r="Q2893">
        <v>0</v>
      </c>
      <c r="R2893">
        <v>25203.142403220423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2021-06-29T20:13:01Z</dcterms:modified>
</cp:coreProperties>
</file>