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MODELOS\"/>
    </mc:Choice>
  </mc:AlternateContent>
  <xr:revisionPtr revIDLastSave="0" documentId="13_ncr:1_{1E1A8A84-68D9-4CDF-909C-5655B86D10CB}" xr6:coauthVersionLast="47" xr6:coauthVersionMax="47" xr10:uidLastSave="{00000000-0000-0000-0000-000000000000}"/>
  <bookViews>
    <workbookView xWindow="-108" yWindow="-108" windowWidth="23256" windowHeight="12720" xr2:uid="{31C6B60C-928E-4B38-BAAC-718A79AA4037}"/>
  </bookViews>
  <sheets>
    <sheet name="RESUMEN" sheetId="13" r:id="rId1"/>
    <sheet name="Región" sheetId="20" r:id="rId2"/>
    <sheet name="PRODUCTO" sheetId="23" r:id="rId3"/>
    <sheet name="CATEGORÍA" sheetId="24" r:id="rId4"/>
    <sheet name="Juzgado de Garantía" sheetId="25" r:id="rId5"/>
    <sheet name="Estructura" sheetId="9" r:id="rId6"/>
    <sheet name="REG-PROV-COM" sheetId="18" r:id="rId7"/>
    <sheet name="Dinamica" sheetId="15" r:id="rId8"/>
    <sheet name="BD" sheetId="7" r:id="rId9"/>
    <sheet name="TD BD" sheetId="8" r:id="rId10"/>
    <sheet name="Parametros" sheetId="6" r:id="rId11"/>
    <sheet name="Temporalidad" sheetId="5" r:id="rId12"/>
    <sheet name="Territorio" sheetId="4" r:id="rId13"/>
    <sheet name="Tipo_Gráfico" sheetId="3" r:id="rId14"/>
    <sheet name="unidad_medida" sheetId="2" r:id="rId15"/>
    <sheet name="Categorias" sheetId="19" r:id="rId16"/>
    <sheet name="Responsables" sheetId="11" r:id="rId17"/>
  </sheets>
  <definedNames>
    <definedName name="_xlnm._FilterDatabase" localSheetId="8" hidden="1">BD!$A$1:$T$237</definedName>
    <definedName name="_xlnm._FilterDatabase" localSheetId="0" hidden="1">RESUMEN!$A$1:$AQ$23</definedName>
    <definedName name="Categoria">Categoría[Categoría]</definedName>
    <definedName name="Comunas">Comuna[Comuna]</definedName>
    <definedName name="Cultivo">Categoría[Categoría]</definedName>
    <definedName name="DatosExternos_1" localSheetId="16" hidden="1">'Responsables'!$A$1:$C$14</definedName>
    <definedName name="DatosExternos_1" localSheetId="14" hidden="1">unidad_medida!$A$10:$E$89</definedName>
    <definedName name="DatosExternos_2" localSheetId="13" hidden="1">Tipo_Gráfico!$A$1:$D$5</definedName>
    <definedName name="DatosExternos_3" localSheetId="15" hidden="1">Categorias!$A$12:$M$279</definedName>
    <definedName name="DatosExternos_3" localSheetId="12" hidden="1">Territorio!$B$10:$H$3171</definedName>
    <definedName name="DatosExternos_4" localSheetId="11" hidden="1">Temporalidad!$A$11:$G$1791</definedName>
    <definedName name="DatosExternos_5" localSheetId="10" hidden="1">Parametros!$A$10:$E$129</definedName>
    <definedName name="Destinos">Destino[Destino]</definedName>
    <definedName name="Procesamiento">Tamaño[Juzgado de Garantía]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0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3" l="1"/>
  <c r="Z23" i="13"/>
  <c r="Z21" i="13"/>
  <c r="Z22" i="13"/>
  <c r="Z5" i="13"/>
  <c r="Z6" i="13"/>
  <c r="Z4" i="13"/>
  <c r="M24" i="13"/>
  <c r="M23" i="13"/>
  <c r="M22" i="13"/>
  <c r="M20" i="13"/>
  <c r="M19" i="13"/>
  <c r="M18" i="13"/>
  <c r="M17" i="13"/>
  <c r="M14" i="13"/>
  <c r="M15" i="13"/>
  <c r="M16" i="13"/>
  <c r="M13" i="13"/>
  <c r="M12" i="13"/>
  <c r="M11" i="13"/>
  <c r="M10" i="13"/>
  <c r="M8" i="13"/>
  <c r="M9" i="13"/>
  <c r="M7" i="13"/>
  <c r="M6" i="13"/>
  <c r="M5" i="13"/>
  <c r="M4" i="13"/>
  <c r="S13" i="13"/>
  <c r="S11" i="13"/>
  <c r="S10" i="13"/>
  <c r="S8" i="13"/>
  <c r="S9" i="13"/>
  <c r="S7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Q4" i="13"/>
  <c r="AI23" i="13"/>
  <c r="N21" i="13"/>
  <c r="N16" i="13"/>
  <c r="N15" i="13"/>
  <c r="N14" i="13"/>
  <c r="N6" i="13"/>
  <c r="N5" i="13"/>
  <c r="M21" i="13"/>
  <c r="AQ24" i="13"/>
  <c r="AO24" i="13"/>
  <c r="AN24" i="13"/>
  <c r="AM24" i="13"/>
  <c r="AK24" i="13"/>
  <c r="AJ24" i="13"/>
  <c r="AH24" i="13"/>
  <c r="AF24" i="13"/>
  <c r="AE24" i="13"/>
  <c r="AD24" i="13"/>
  <c r="W24" i="13"/>
  <c r="U24" i="13"/>
  <c r="S24" i="13"/>
  <c r="T24" i="13" s="1"/>
  <c r="AG24" i="13"/>
  <c r="AI24" i="13"/>
  <c r="A24" i="13"/>
  <c r="AQ23" i="13"/>
  <c r="AK23" i="13"/>
  <c r="AJ23" i="13"/>
  <c r="AG23" i="13"/>
  <c r="U23" i="13"/>
  <c r="S23" i="13"/>
  <c r="T23" i="13" s="1"/>
  <c r="B23" i="13"/>
  <c r="W23" i="13" s="1"/>
  <c r="A23" i="13"/>
  <c r="AQ22" i="13"/>
  <c r="AK22" i="13"/>
  <c r="AJ22" i="13"/>
  <c r="U22" i="13"/>
  <c r="S22" i="13"/>
  <c r="AG22" i="13"/>
  <c r="AI22" i="13"/>
  <c r="B22" i="13"/>
  <c r="W22" i="13" s="1"/>
  <c r="A22" i="13"/>
  <c r="AQ21" i="13"/>
  <c r="AK21" i="13"/>
  <c r="AJ21" i="13"/>
  <c r="U21" i="13"/>
  <c r="S21" i="13"/>
  <c r="T21" i="13" s="1"/>
  <c r="AG21" i="13"/>
  <c r="AI21" i="13"/>
  <c r="A21" i="13"/>
  <c r="AK20" i="13"/>
  <c r="AJ20" i="13"/>
  <c r="AG20" i="13"/>
  <c r="Z20" i="13"/>
  <c r="U20" i="13"/>
  <c r="S20" i="13"/>
  <c r="T20" i="13" s="1"/>
  <c r="AI20" i="13"/>
  <c r="B20" i="13"/>
  <c r="W20" i="13" s="1"/>
  <c r="A20" i="13"/>
  <c r="AK19" i="13"/>
  <c r="AJ19" i="13"/>
  <c r="AG19" i="13"/>
  <c r="Z19" i="13"/>
  <c r="U19" i="13"/>
  <c r="S19" i="13"/>
  <c r="T19" i="13" s="1"/>
  <c r="AI19" i="13"/>
  <c r="B19" i="13"/>
  <c r="W19" i="13" s="1"/>
  <c r="A19" i="13"/>
  <c r="B18" i="13"/>
  <c r="B17" i="13"/>
  <c r="B13" i="13"/>
  <c r="B12" i="13"/>
  <c r="B11" i="13"/>
  <c r="B10" i="13"/>
  <c r="B9" i="13"/>
  <c r="B8" i="13"/>
  <c r="B7" i="13"/>
  <c r="F11" i="6"/>
  <c r="F13" i="6"/>
  <c r="F14" i="6"/>
  <c r="F15" i="6"/>
  <c r="F16" i="6"/>
  <c r="F17" i="6"/>
  <c r="F18" i="6"/>
  <c r="F19" i="6"/>
  <c r="F20" i="6"/>
  <c r="F21" i="6"/>
  <c r="F22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41" i="6"/>
  <c r="F42" i="6"/>
  <c r="F44" i="6"/>
  <c r="F45" i="6"/>
  <c r="F46" i="6"/>
  <c r="F47" i="6"/>
  <c r="F48" i="6"/>
  <c r="F49" i="6"/>
  <c r="F50" i="6"/>
  <c r="F51" i="6"/>
  <c r="F52" i="6"/>
  <c r="F53" i="6"/>
  <c r="F54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4" i="6"/>
  <c r="F105" i="6"/>
  <c r="F106" i="6"/>
  <c r="F108" i="6"/>
  <c r="F109" i="6"/>
  <c r="F110" i="6"/>
  <c r="F111" i="6"/>
  <c r="F112" i="6"/>
  <c r="F114" i="6"/>
  <c r="F113" i="6"/>
  <c r="F115" i="6"/>
  <c r="F116" i="6"/>
  <c r="F117" i="6"/>
  <c r="F118" i="6"/>
  <c r="F119" i="6"/>
  <c r="F120" i="6"/>
  <c r="F121" i="6"/>
  <c r="F122" i="6"/>
  <c r="F123" i="6"/>
  <c r="F124" i="6"/>
  <c r="F127" i="6"/>
  <c r="F128" i="6"/>
  <c r="F129" i="6"/>
  <c r="F103" i="6"/>
  <c r="F125" i="6"/>
  <c r="F23" i="6"/>
  <c r="F55" i="6"/>
  <c r="F39" i="6"/>
  <c r="F43" i="6"/>
  <c r="F12" i="6"/>
  <c r="F126" i="6"/>
  <c r="F107" i="6"/>
  <c r="F24" i="6"/>
  <c r="T22" i="13" l="1"/>
  <c r="N4" i="1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S5" i="13"/>
  <c r="S6" i="13"/>
  <c r="S12" i="13"/>
  <c r="S14" i="13"/>
  <c r="S15" i="13"/>
  <c r="S16" i="13"/>
  <c r="S17" i="13"/>
  <c r="S18" i="13"/>
  <c r="S4" i="13"/>
  <c r="Z7" i="13"/>
  <c r="Z8" i="13"/>
  <c r="Z10" i="13"/>
  <c r="Z11" i="13"/>
  <c r="Z12" i="13"/>
  <c r="Z13" i="13"/>
  <c r="Z9" i="13"/>
  <c r="Z15" i="13"/>
  <c r="Z16" i="13"/>
  <c r="Z17" i="13"/>
  <c r="Z18" i="13"/>
  <c r="Z14" i="13"/>
  <c r="AK18" i="13" l="1"/>
  <c r="AJ18" i="13"/>
  <c r="AI18" i="13"/>
  <c r="U18" i="13"/>
  <c r="T18" i="13"/>
  <c r="A18" i="13"/>
  <c r="AK17" i="13"/>
  <c r="AJ17" i="13"/>
  <c r="AI17" i="13"/>
  <c r="U17" i="13"/>
  <c r="T17" i="13"/>
  <c r="A17" i="13"/>
  <c r="AK16" i="13"/>
  <c r="AJ16" i="13"/>
  <c r="AI16" i="13"/>
  <c r="U16" i="13"/>
  <c r="T16" i="13"/>
  <c r="A16" i="13"/>
  <c r="AO15" i="13"/>
  <c r="AN15" i="13"/>
  <c r="AM15" i="13"/>
  <c r="AK15" i="13"/>
  <c r="AJ15" i="13"/>
  <c r="AI15" i="13"/>
  <c r="AH15" i="13"/>
  <c r="AF15" i="13"/>
  <c r="AE15" i="13"/>
  <c r="AD15" i="13"/>
  <c r="U15" i="13"/>
  <c r="T15" i="13"/>
  <c r="R15" i="13"/>
  <c r="AQ15" i="13" s="1"/>
  <c r="A15" i="13"/>
  <c r="AQ14" i="13"/>
  <c r="AK14" i="13"/>
  <c r="AJ14" i="13"/>
  <c r="AI14" i="13"/>
  <c r="U14" i="13"/>
  <c r="T14" i="13"/>
  <c r="A14" i="13"/>
  <c r="U9" i="13"/>
  <c r="U10" i="13"/>
  <c r="U11" i="13"/>
  <c r="U12" i="13"/>
  <c r="U13" i="13"/>
  <c r="AK13" i="13"/>
  <c r="AJ13" i="13"/>
  <c r="AI13" i="13"/>
  <c r="T13" i="13"/>
  <c r="A13" i="13"/>
  <c r="AK12" i="13"/>
  <c r="AJ12" i="13"/>
  <c r="AI12" i="13"/>
  <c r="T12" i="13"/>
  <c r="A12" i="13"/>
  <c r="AK11" i="13"/>
  <c r="AJ11" i="13"/>
  <c r="AI11" i="13"/>
  <c r="T11" i="13"/>
  <c r="A11" i="13"/>
  <c r="AO10" i="13"/>
  <c r="AO11" i="13" s="1"/>
  <c r="AN10" i="13"/>
  <c r="AN11" i="13" s="1"/>
  <c r="AM10" i="13"/>
  <c r="AM11" i="13" s="1"/>
  <c r="AK10" i="13"/>
  <c r="AJ10" i="13"/>
  <c r="AI10" i="13"/>
  <c r="AH10" i="13"/>
  <c r="AH11" i="13" s="1"/>
  <c r="AF10" i="13"/>
  <c r="AF11" i="13" s="1"/>
  <c r="AE10" i="13"/>
  <c r="AE11" i="13" s="1"/>
  <c r="AD10" i="13"/>
  <c r="AD11" i="13" s="1"/>
  <c r="T10" i="13"/>
  <c r="R10" i="13"/>
  <c r="AQ10" i="13" s="1"/>
  <c r="A10" i="13"/>
  <c r="AQ9" i="13"/>
  <c r="AK9" i="13"/>
  <c r="AJ9" i="13"/>
  <c r="AI9" i="13"/>
  <c r="T9" i="13"/>
  <c r="A9" i="13"/>
  <c r="AM12" i="13" l="1"/>
  <c r="AM22" i="13" s="1"/>
  <c r="AM21" i="13"/>
  <c r="AD12" i="13"/>
  <c r="AD22" i="13" s="1"/>
  <c r="AD21" i="13"/>
  <c r="AN12" i="13"/>
  <c r="AN22" i="13" s="1"/>
  <c r="AN21" i="13"/>
  <c r="AH12" i="13"/>
  <c r="AH22" i="13" s="1"/>
  <c r="AH21" i="13"/>
  <c r="AE12" i="13"/>
  <c r="AE22" i="13" s="1"/>
  <c r="AE21" i="13"/>
  <c r="AO12" i="13"/>
  <c r="AO22" i="13" s="1"/>
  <c r="AO21" i="13"/>
  <c r="AF12" i="13"/>
  <c r="AF22" i="13" s="1"/>
  <c r="AF21" i="13"/>
  <c r="AF13" i="13"/>
  <c r="AF23" i="13" s="1"/>
  <c r="AD16" i="13"/>
  <c r="AD17" i="13" s="1"/>
  <c r="AD18" i="13" s="1"/>
  <c r="AD19" i="13" s="1"/>
  <c r="AD20" i="13" s="1"/>
  <c r="AN16" i="13"/>
  <c r="AN17" i="13" s="1"/>
  <c r="AN18" i="13" s="1"/>
  <c r="AN19" i="13" s="1"/>
  <c r="AN20" i="13" s="1"/>
  <c r="AH13" i="13"/>
  <c r="AH23" i="13" s="1"/>
  <c r="AM13" i="13"/>
  <c r="AM23" i="13" s="1"/>
  <c r="AE16" i="13"/>
  <c r="AE17" i="13" s="1"/>
  <c r="AE18" i="13" s="1"/>
  <c r="AE19" i="13" s="1"/>
  <c r="AE20" i="13" s="1"/>
  <c r="AO16" i="13"/>
  <c r="AO17" i="13" s="1"/>
  <c r="AO18" i="13" s="1"/>
  <c r="AO19" i="13" s="1"/>
  <c r="AO20" i="13" s="1"/>
  <c r="AM16" i="13"/>
  <c r="AM17" i="13" s="1"/>
  <c r="AM18" i="13" s="1"/>
  <c r="AM19" i="13" s="1"/>
  <c r="AM20" i="13" s="1"/>
  <c r="AD13" i="13"/>
  <c r="AD23" i="13" s="1"/>
  <c r="AF16" i="13"/>
  <c r="AF17" i="13" s="1"/>
  <c r="AF18" i="13" s="1"/>
  <c r="AF19" i="13" s="1"/>
  <c r="AF20" i="13" s="1"/>
  <c r="AE13" i="13"/>
  <c r="AE23" i="13" s="1"/>
  <c r="AO13" i="13"/>
  <c r="AO23" i="13" s="1"/>
  <c r="AH16" i="13"/>
  <c r="AH17" i="13" s="1"/>
  <c r="AH18" i="13" s="1"/>
  <c r="AH19" i="13" s="1"/>
  <c r="AH20" i="13" s="1"/>
  <c r="R16" i="13"/>
  <c r="AQ16" i="13" s="1"/>
  <c r="R11" i="13"/>
  <c r="AQ11" i="13" s="1"/>
  <c r="AJ4" i="13"/>
  <c r="AN13" i="13" l="1"/>
  <c r="AN23" i="13" s="1"/>
  <c r="R17" i="13"/>
  <c r="AQ17" i="13" s="1"/>
  <c r="R12" i="13"/>
  <c r="AQ12" i="13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5" i="13"/>
  <c r="A6" i="13"/>
  <c r="A7" i="13"/>
  <c r="A8" i="13"/>
  <c r="A4" i="13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R18" i="13" l="1"/>
  <c r="R13" i="13"/>
  <c r="AQ13" i="13" s="1"/>
  <c r="AQ18" i="13" l="1"/>
  <c r="R19" i="13"/>
  <c r="T6" i="13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AQ19" i="13" l="1"/>
  <c r="R20" i="13"/>
  <c r="AQ20" i="13" l="1"/>
  <c r="AG9" i="13"/>
  <c r="AG14" i="13"/>
  <c r="AG16" i="13"/>
  <c r="AG10" i="13"/>
  <c r="AG11" i="13"/>
  <c r="AG15" i="13"/>
  <c r="AG12" i="13"/>
  <c r="AG17" i="13"/>
  <c r="AG18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T5" i="13" l="1"/>
  <c r="R5" i="13" l="1"/>
  <c r="R6" i="13" l="1"/>
  <c r="AJ1" i="9"/>
  <c r="AB1" i="9"/>
  <c r="G1" i="9"/>
  <c r="B1" i="9"/>
  <c r="B21" i="13" s="1"/>
  <c r="W21" i="13" s="1"/>
  <c r="AP4" i="13"/>
  <c r="AQ4" i="13"/>
  <c r="T4" i="13"/>
  <c r="AH5" i="13"/>
  <c r="AG4" i="13"/>
  <c r="B4" i="13" l="1"/>
  <c r="B16" i="13"/>
  <c r="W16" i="13" s="1"/>
  <c r="B15" i="13"/>
  <c r="W15" i="13" s="1"/>
  <c r="B6" i="13"/>
  <c r="B14" i="13"/>
  <c r="W14" i="13" s="1"/>
  <c r="B5" i="13"/>
  <c r="W5" i="13" s="1"/>
  <c r="W18" i="13"/>
  <c r="W17" i="13"/>
  <c r="W9" i="13"/>
  <c r="W13" i="13"/>
  <c r="W12" i="13"/>
  <c r="W10" i="13"/>
  <c r="W11" i="13"/>
  <c r="W6" i="13"/>
  <c r="W7" i="13"/>
  <c r="W4" i="13"/>
  <c r="W8" i="13"/>
  <c r="AH6" i="13"/>
  <c r="AH7" i="13" s="1"/>
  <c r="AH8" i="13" s="1"/>
  <c r="AQ6" i="13"/>
  <c r="R7" i="13"/>
  <c r="AG6" i="13"/>
  <c r="AQ5" i="13"/>
  <c r="AG7" i="13" l="1"/>
  <c r="R8" i="13"/>
  <c r="AQ7" i="13"/>
  <c r="X5" i="13"/>
  <c r="X6" i="13" s="1"/>
  <c r="X7" i="13" s="1"/>
  <c r="X8" i="13" s="1"/>
  <c r="U4" i="13"/>
  <c r="X9" i="13" l="1"/>
  <c r="X10" i="13" s="1"/>
  <c r="X11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A5" i="13"/>
  <c r="AA6" i="13" s="1"/>
  <c r="AA7" i="13" s="1"/>
  <c r="AA8" i="13" s="1"/>
  <c r="AA9" i="13" s="1"/>
  <c r="AA10" i="13" s="1"/>
  <c r="AA11" i="13" s="1"/>
  <c r="AI5" i="13"/>
  <c r="AO5" i="13"/>
  <c r="AO6" i="13" s="1"/>
  <c r="AO7" i="13" s="1"/>
  <c r="AO8" i="13" s="1"/>
  <c r="AN5" i="13"/>
  <c r="AN6" i="13" s="1"/>
  <c r="AN7" i="13" s="1"/>
  <c r="AN8" i="13" s="1"/>
  <c r="X12" i="13" l="1"/>
  <c r="X22" i="13" s="1"/>
  <c r="X21" i="13"/>
  <c r="AA12" i="13"/>
  <c r="AA22" i="13" s="1"/>
  <c r="AA21" i="13"/>
  <c r="AB12" i="13"/>
  <c r="AB22" i="13" s="1"/>
  <c r="AB21" i="13"/>
  <c r="AB13" i="13"/>
  <c r="AB23" i="13" s="1"/>
  <c r="X13" i="13"/>
  <c r="X23" i="13" s="1"/>
  <c r="X14" i="13"/>
  <c r="X24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AA13" i="13" l="1"/>
  <c r="AA23" i="13" s="1"/>
  <c r="X15" i="13"/>
  <c r="AB14" i="13"/>
  <c r="AB24" i="13" s="1"/>
  <c r="AC11" i="13"/>
  <c r="AC21" i="13" s="1"/>
  <c r="AP21" i="13" s="1"/>
  <c r="AP10" i="13"/>
  <c r="AP7" i="13"/>
  <c r="AA14" i="13" l="1"/>
  <c r="AA24" i="13" s="1"/>
  <c r="AA15" i="13"/>
  <c r="AB15" i="13"/>
  <c r="X16" i="13"/>
  <c r="X17" i="13" s="1"/>
  <c r="X18" i="13" s="1"/>
  <c r="X19" i="13" s="1"/>
  <c r="X20" i="13" s="1"/>
  <c r="AP11" i="13"/>
  <c r="AC12" i="13"/>
  <c r="AC22" i="13" s="1"/>
  <c r="AP22" i="13" s="1"/>
  <c r="AP8" i="13"/>
  <c r="AA16" i="13" l="1"/>
  <c r="AA17" i="13" s="1"/>
  <c r="AA18" i="13" s="1"/>
  <c r="AA19" i="13" s="1"/>
  <c r="AA20" i="13" s="1"/>
  <c r="AB16" i="13"/>
  <c r="AB17" i="13" s="1"/>
  <c r="AB18" i="13" s="1"/>
  <c r="AB19" i="13" s="1"/>
  <c r="AB20" i="13" s="1"/>
  <c r="AC13" i="13"/>
  <c r="AC23" i="13" s="1"/>
  <c r="AP23" i="13" s="1"/>
  <c r="AP12" i="13"/>
  <c r="AP13" i="13" l="1"/>
  <c r="AC14" i="13"/>
  <c r="AC24" i="13" s="1"/>
  <c r="AP24" i="13" s="1"/>
  <c r="AC15" i="13" l="1"/>
  <c r="AP14" i="13"/>
  <c r="AC16" i="13" l="1"/>
  <c r="AP15" i="13"/>
  <c r="AC17" i="13" l="1"/>
  <c r="AP16" i="13"/>
  <c r="AC18" i="13" l="1"/>
  <c r="AC19" i="13" s="1"/>
  <c r="AP17" i="13"/>
  <c r="AC20" i="13" l="1"/>
  <c r="AP19" i="13"/>
  <c r="AP18" i="13"/>
  <c r="AP20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<sst xmlns="http://schemas.openxmlformats.org/spreadsheetml/2006/main" count="31079" uniqueCount="14164">
  <si>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</si>
  <si>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</si>
  <si>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</si>
  <si>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</si>
  <si>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</si>
  <si>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</si>
  <si>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</si>
  <si>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</si>
  <si>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</si>
  <si>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</si>
  <si>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</si>
  <si>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</si>
  <si>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</si>
  <si>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</si>
  <si>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</si>
  <si>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</si>
  <si>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</si>
  <si>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</si>
  <si>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</si>
  <si>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</si>
  <si>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</si>
  <si>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</si>
  <si>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</si>
  <si>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</si>
  <si>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</si>
  <si>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</si>
  <si>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</si>
  <si>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</si>
  <si>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</si>
  <si>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</si>
  <si>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</si>
  <si>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</si>
  <si>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</si>
  <si>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</si>
  <si>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</si>
  <si>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</si>
  <si>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</si>
  <si>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</si>
  <si>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</si>
  <si>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</si>
  <si>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</si>
  <si>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</si>
  <si>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</si>
  <si>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</si>
  <si>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</si>
  <si>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</si>
  <si>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</si>
  <si>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</si>
  <si>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</si>
  <si>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</si>
  <si>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</si>
  <si>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</si>
  <si>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</si>
  <si>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</si>
  <si>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</si>
  <si>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</si>
  <si>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</si>
  <si>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</si>
  <si>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</si>
  <si>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</si>
  <si>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</si>
  <si>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</si>
  <si>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</si>
  <si>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</si>
  <si>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</si>
  <si>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</si>
  <si>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</si>
  <si>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</si>
  <si>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</si>
  <si>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</si>
  <si>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</si>
  <si>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</si>
  <si>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</si>
  <si>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</si>
  <si>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</si>
  <si>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</si>
  <si>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</si>
  <si>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</si>
  <si>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</si>
  <si>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</si>
  <si>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</si>
  <si>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</si>
  <si>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</si>
  <si>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</si>
  <si>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</si>
  <si>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</si>
  <si>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</si>
  <si>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</si>
  <si>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</si>
  <si>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</si>
  <si>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</si>
  <si>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</si>
  <si>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</si>
  <si>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</si>
  <si>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</si>
  <si>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</si>
  <si>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</si>
  <si>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</si>
  <si>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</si>
  <si>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</si>
  <si>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</si>
  <si>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</si>
  <si>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</si>
  <si>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</si>
  <si>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</si>
  <si>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</si>
  <si>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</si>
  <si>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</si>
  <si>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</si>
  <si>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</si>
  <si>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</si>
  <si>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</si>
  <si>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</si>
  <si>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</si>
  <si>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</si>
  <si>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</si>
  <si>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</si>
  <si>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</si>
  <si>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</si>
  <si>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</si>
  <si>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</si>
  <si>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</si>
  <si>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</si>
  <si>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</si>
  <si>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</si>
  <si>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</si>
  <si>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</si>
  <si>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</si>
  <si>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</si>
  <si>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</si>
  <si>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</si>
  <si>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</si>
  <si>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</si>
  <si>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</si>
  <si>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</si>
  <si>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</si>
  <si>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</si>
  <si>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</si>
  <si>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</si>
  <si>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</si>
  <si>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</si>
  <si>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</si>
  <si>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</si>
  <si>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</si>
  <si>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</si>
  <si>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</si>
  <si>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</si>
  <si>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</si>
  <si>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</si>
  <si>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</si>
  <si>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</si>
  <si>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</si>
  <si>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</si>
  <si>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</si>
  <si>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</si>
  <si>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</si>
  <si>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</si>
  <si>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</si>
  <si>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</si>
  <si>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</si>
  <si>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</si>
  <si>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</si>
  <si>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</si>
  <si>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</si>
  <si>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</si>
  <si>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</si>
  <si>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</si>
  <si>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</si>
  <si>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</si>
  <si>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</si>
  <si>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</si>
  <si>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</si>
  <si>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</si>
  <si>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</si>
  <si>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</si>
  <si>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</si>
  <si>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</si>
  <si>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</si>
  <si>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</si>
  <si>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</si>
  <si>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</si>
  <si>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</si>
  <si>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</si>
  <si>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</si>
  <si>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</si>
  <si>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</si>
  <si>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</si>
  <si>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</si>
  <si>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</si>
  <si>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</si>
  <si>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</si>
  <si>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</si>
  <si>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</si>
  <si>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</si>
  <si>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</si>
  <si>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</si>
  <si>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</si>
  <si>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</si>
  <si>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</si>
  <si>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</si>
  <si>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</si>
  <si>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</si>
  <si>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</si>
  <si>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</si>
  <si>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</si>
  <si>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</si>
  <si>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</si>
  <si>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</si>
  <si>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</si>
  <si>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</si>
  <si>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</si>
  <si>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</si>
  <si>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</si>
  <si>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</si>
  <si>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</si>
  <si>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</si>
  <si>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</si>
  <si>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</si>
  <si>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</si>
  <si>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</si>
  <si>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</si>
  <si>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</si>
  <si>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</si>
  <si>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</si>
  <si>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</si>
  <si>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</si>
  <si>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</si>
  <si>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</si>
  <si>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</si>
  <si>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</si>
  <si>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</si>
  <si>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</si>
  <si>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</si>
  <si>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</si>
  <si>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</si>
  <si>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</si>
  <si>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</si>
  <si>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</si>
  <si>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</si>
  <si>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</si>
  <si>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</si>
  <si>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</si>
  <si>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</si>
  <si>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</si>
  <si>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</si>
  <si>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</si>
  <si>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</si>
  <si>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</si>
  <si>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</si>
  <si>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</si>
  <si>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</si>
  <si>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</si>
  <si>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</si>
  <si>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</si>
  <si>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</si>
  <si>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</si>
  <si>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</si>
  <si>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</si>
  <si>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</si>
  <si>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</si>
  <si>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</si>
  <si>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</si>
  <si>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</si>
  <si>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</si>
  <si>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</si>
  <si>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</si>
  <si>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</si>
  <si>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</si>
  <si>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</si>
  <si>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</si>
  <si>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</si>
  <si>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</si>
  <si>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</si>
  <si>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</si>
  <si>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</si>
  <si>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</si>
  <si>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</si>
  <si>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</si>
  <si>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</si>
  <si>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</si>
  <si>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</si>
  <si>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</si>
  <si>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</si>
  <si>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</si>
  <si>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</si>
  <si>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</si>
  <si>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</si>
  <si>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</si>
  <si>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</si>
  <si>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</si>
  <si>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</si>
  <si>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</si>
  <si>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</si>
  <si>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</si>
  <si>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</si>
  <si>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</si>
  <si>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</si>
  <si>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</si>
  <si>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</si>
  <si>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</si>
  <si>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</si>
  <si>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</si>
  <si>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</si>
  <si>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</si>
  <si>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</si>
  <si>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</si>
  <si>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</si>
  <si>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</si>
  <si>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</si>
  <si>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</si>
  <si>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</si>
  <si>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</si>
  <si>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</si>
  <si>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</si>
  <si>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</si>
  <si>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</si>
  <si>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</si>
  <si>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</si>
  <si>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</si>
  <si>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</si>
  <si>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</si>
  <si>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</si>
  <si>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</si>
  <si>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</si>
  <si>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</si>
  <si>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</si>
  <si>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</si>
  <si>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</si>
  <si>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</si>
  <si>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</si>
  <si>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</si>
  <si>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</si>
  <si>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</si>
  <si>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</si>
  <si>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</si>
  <si>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</si>
  <si>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</si>
  <si>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</si>
  <si>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</si>
  <si>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</si>
  <si>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</si>
  <si>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</si>
  <si>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</si>
  <si>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</si>
  <si>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</si>
  <si>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</si>
  <si>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</si>
  <si>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</si>
  <si>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</si>
  <si>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</si>
  <si>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</si>
  <si>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</si>
  <si>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</si>
  <si>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</si>
  <si>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</si>
  <si>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</si>
  <si>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</si>
  <si>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</si>
  <si>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</si>
  <si>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</si>
  <si>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</si>
  <si>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</si>
  <si>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</si>
  <si>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</si>
  <si>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</si>
  <si>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</si>
  <si>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</si>
  <si>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</si>
  <si>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</si>
  <si>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</si>
  <si>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</si>
  <si>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</si>
  <si>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</si>
  <si>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</si>
  <si>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</si>
  <si>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</si>
  <si>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</si>
  <si>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</si>
  <si>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</si>
  <si>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</si>
  <si>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</si>
  <si>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</si>
  <si>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</si>
  <si>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</si>
  <si>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</si>
  <si>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</si>
  <si>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</si>
  <si>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</si>
  <si>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</si>
  <si>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</si>
  <si>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</si>
  <si>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</si>
  <si>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</si>
  <si>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</si>
  <si>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</si>
  <si>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</si>
  <si>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</si>
  <si>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</si>
  <si>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</si>
  <si>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</si>
  <si>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</si>
  <si>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</si>
  <si>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</si>
  <si>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</si>
  <si>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</si>
  <si>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</si>
  <si>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</si>
  <si>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</si>
  <si>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</si>
  <si>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</si>
  <si>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</si>
  <si>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</si>
  <si>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</si>
  <si>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</si>
  <si>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</si>
  <si>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</si>
  <si>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</si>
  <si>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</si>
  <si>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</si>
  <si>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</si>
  <si>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</si>
  <si>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</si>
  <si>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</si>
  <si>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</si>
  <si>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</si>
  <si>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</si>
  <si>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</si>
  <si>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</si>
  <si>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</si>
  <si>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</si>
  <si>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</si>
  <si>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</si>
  <si>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</si>
  <si>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</si>
  <si>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</si>
  <si>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</si>
  <si>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</si>
  <si>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</si>
  <si>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</si>
  <si>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</si>
  <si>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</si>
  <si>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</si>
  <si>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</si>
  <si>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</si>
  <si>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</si>
  <si>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</si>
  <si>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</si>
  <si>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</si>
  <si>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</si>
  <si>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</si>
  <si>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</si>
  <si>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</si>
  <si>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</si>
  <si>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</si>
  <si>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</si>
  <si>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</si>
  <si>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</si>
  <si>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</si>
  <si>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</si>
  <si>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</si>
  <si>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</si>
  <si>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</si>
  <si>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</si>
  <si>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</si>
  <si>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</si>
  <si>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</si>
  <si>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</si>
  <si>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</si>
  <si>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</si>
  <si>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</si>
  <si>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</si>
  <si>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</si>
  <si>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</si>
  <si>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</si>
  <si>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</si>
  <si>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</si>
  <si>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</si>
  <si>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</si>
  <si>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</si>
  <si>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</si>
  <si>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</si>
  <si>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</si>
  <si>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</si>
  <si>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</si>
  <si>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</si>
  <si>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</si>
  <si>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</si>
  <si>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</si>
  <si>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</si>
  <si>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</si>
  <si>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</si>
  <si>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</si>
  <si>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</si>
  <si>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</si>
  <si>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</si>
  <si>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</si>
  <si>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</si>
  <si>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</si>
  <si>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</si>
  <si>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</si>
  <si>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</si>
  <si>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</si>
  <si>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</si>
  <si>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</si>
  <si>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</si>
  <si>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</si>
  <si>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</si>
  <si>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</si>
  <si>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</si>
  <si>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</si>
  <si>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</si>
  <si>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</si>
  <si>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</si>
  <si>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</si>
  <si>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</si>
  <si>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</si>
  <si>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</si>
  <si>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</si>
  <si>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</si>
  <si>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</si>
  <si>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</si>
  <si>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</si>
  <si>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</si>
  <si>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</si>
  <si>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</si>
  <si>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</si>
  <si>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</si>
  <si>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</si>
  <si>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</si>
  <si>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</si>
  <si>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</si>
  <si>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</si>
  <si>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</si>
  <si>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</si>
  <si>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</si>
  <si>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</si>
  <si>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</si>
  <si>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</si>
  <si>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</si>
  <si>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</si>
  <si>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</si>
  <si>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</si>
  <si>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</si>
  <si>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</si>
  <si>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</si>
  <si>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</si>
  <si>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</si>
  <si>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</si>
  <si>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</si>
  <si>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</si>
  <si>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</si>
  <si>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</si>
  <si>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</si>
  <si>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</si>
  <si>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</si>
  <si>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</si>
  <si>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</si>
  <si>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</si>
  <si>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</si>
  <si>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</si>
  <si>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</si>
  <si>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</si>
  <si>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</si>
  <si>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</si>
  <si>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</si>
  <si>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</si>
  <si>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</si>
  <si>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</si>
  <si>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</si>
  <si>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</si>
  <si>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</si>
  <si>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</si>
  <si>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</si>
  <si>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</si>
  <si>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</si>
  <si>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</si>
  <si>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</si>
  <si>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</si>
  <si>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</si>
  <si>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</si>
  <si>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</si>
  <si>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</si>
  <si>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</si>
  <si>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</si>
  <si>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</si>
  <si>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</si>
  <si>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</si>
  <si>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</si>
  <si>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</si>
  <si>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</si>
  <si>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</si>
  <si>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</si>
  <si>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</si>
  <si>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</si>
  <si>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</si>
  <si>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</si>
  <si>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</si>
  <si>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</si>
  <si>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</si>
  <si>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</si>
  <si>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</si>
  <si>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</si>
  <si>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</si>
  <si>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</si>
  <si>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</si>
  <si>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</si>
  <si>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</si>
  <si>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</si>
  <si>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</si>
  <si>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</si>
  <si>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</si>
  <si>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</si>
  <si>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</si>
  <si>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</si>
  <si>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</si>
  <si>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</si>
  <si>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</si>
  <si>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</si>
  <si>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</si>
  <si>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</si>
  <si>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</si>
  <si>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</si>
  <si>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</si>
  <si>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</si>
  <si>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</si>
  <si>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</si>
  <si>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</si>
  <si>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</si>
  <si>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</si>
  <si>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</si>
  <si>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</si>
  <si>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</si>
  <si>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</si>
  <si>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</si>
  <si>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</si>
  <si>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</si>
  <si>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</si>
  <si>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</si>
  <si>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</si>
  <si>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</si>
  <si>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</si>
  <si>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</si>
  <si>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</si>
  <si>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</si>
  <si>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</si>
  <si>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</si>
  <si>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</si>
  <si>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</si>
  <si>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</si>
  <si>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</si>
  <si>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</si>
  <si>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</si>
  <si>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</si>
  <si>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</si>
  <si>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</si>
  <si>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</si>
  <si>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</si>
  <si>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</si>
  <si>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</si>
  <si>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</si>
  <si>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</si>
  <si>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</si>
  <si>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</si>
  <si>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</si>
  <si>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</si>
  <si>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</si>
  <si>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</si>
  <si>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</si>
  <si>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</si>
  <si>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</si>
  <si>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</si>
  <si>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</si>
  <si>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</si>
  <si>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</si>
  <si>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</si>
  <si>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</si>
  <si>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</si>
  <si>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</si>
  <si>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</si>
  <si>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</si>
  <si>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</si>
  <si>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</si>
  <si>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</si>
  <si>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</si>
  <si>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</si>
  <si>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</si>
  <si>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</si>
  <si>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</si>
  <si>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</si>
  <si>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</si>
  <si>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</si>
  <si>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</si>
  <si>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</si>
  <si>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</si>
  <si>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</si>
  <si>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</si>
  <si>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</si>
  <si>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</si>
  <si>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</si>
  <si>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</si>
  <si>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</si>
  <si>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</si>
  <si>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</si>
  <si>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</si>
  <si>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</si>
  <si>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</si>
  <si>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</si>
  <si>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</si>
  <si>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</si>
  <si>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</si>
  <si>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</si>
  <si>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</si>
  <si>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</si>
  <si>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</si>
  <si>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</si>
  <si>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</si>
  <si>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</si>
  <si>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</si>
  <si>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</si>
  <si>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</si>
  <si>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</si>
  <si>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</si>
  <si>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</si>
  <si>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</si>
  <si>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</si>
  <si>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</si>
  <si>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</si>
  <si>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</si>
  <si>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</si>
  <si>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</si>
  <si>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</si>
  <si>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</si>
  <si>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</si>
  <si>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</si>
  <si>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</si>
  <si>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</si>
  <si>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</si>
  <si>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</si>
  <si>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</si>
  <si>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</si>
  <si>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</si>
  <si>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</si>
  <si>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</si>
  <si>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</si>
  <si>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</si>
  <si>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</si>
  <si>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</si>
  <si>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</si>
  <si>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</si>
  <si>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</si>
  <si>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</si>
  <si>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</si>
  <si>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</si>
  <si>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</si>
  <si>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</si>
  <si>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</si>
  <si>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</si>
  <si>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</si>
  <si>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</si>
  <si>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</si>
  <si>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</si>
  <si>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</si>
  <si>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</si>
  <si>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</si>
  <si>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</si>
  <si>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</si>
  <si>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</si>
  <si>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</si>
  <si>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</si>
  <si>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</si>
  <si>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</si>
  <si>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</si>
  <si>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</si>
  <si>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</si>
  <si>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</si>
  <si>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</si>
  <si>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</si>
  <si>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</si>
  <si>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</si>
  <si>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</si>
  <si>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</si>
  <si>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</si>
  <si>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</si>
  <si>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</si>
  <si>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</si>
  <si>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</si>
  <si>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</si>
  <si>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</si>
  <si>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</si>
  <si>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</si>
  <si>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</si>
  <si>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</si>
  <si>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</si>
  <si>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</si>
  <si>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</si>
  <si>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</si>
  <si>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</si>
  <si>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</si>
  <si>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</si>
  <si>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</si>
  <si>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</si>
  <si>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</si>
  <si>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</si>
  <si>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</si>
  <si>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</si>
  <si>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</si>
  <si>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</si>
  <si>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</si>
  <si>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</si>
  <si>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</si>
  <si>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</si>
  <si>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</si>
  <si>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</si>
  <si>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</si>
  <si>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</si>
  <si>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</si>
  <si>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</si>
  <si>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</si>
  <si>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</si>
  <si>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</si>
  <si>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</si>
  <si>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</si>
  <si>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</si>
  <si>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</si>
  <si>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</si>
  <si>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</si>
  <si>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</si>
  <si>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</si>
  <si>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</si>
  <si>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</si>
  <si>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</si>
  <si>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</si>
  <si>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</si>
  <si>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</si>
  <si>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</si>
  <si>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</si>
  <si>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</si>
  <si>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</si>
  <si>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</si>
  <si>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</si>
  <si>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</si>
  <si>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</si>
  <si>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</si>
  <si>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</si>
  <si>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</si>
  <si>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</si>
  <si>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</si>
  <si>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</si>
  <si>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</si>
  <si>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</si>
  <si>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</si>
  <si>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</si>
  <si>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</si>
  <si>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</si>
  <si>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</si>
  <si>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</si>
  <si>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</si>
  <si>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</si>
  <si>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</si>
  <si>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</si>
  <si>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</si>
  <si>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</si>
  <si>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</si>
  <si>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</si>
  <si>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</si>
  <si>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</si>
  <si>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</si>
  <si>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</si>
  <si>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</si>
  <si>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</si>
  <si>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</si>
  <si>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</si>
  <si>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</si>
  <si>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</si>
  <si>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</si>
  <si>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</si>
  <si>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</si>
  <si>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</si>
  <si>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</si>
  <si>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</si>
  <si>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</si>
  <si>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</si>
  <si>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</si>
  <si>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</si>
  <si>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</si>
  <si>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</si>
  <si>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</si>
  <si>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</si>
  <si>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</si>
  <si>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</si>
  <si>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</si>
  <si>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</si>
  <si>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</si>
  <si>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</si>
  <si>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</si>
  <si>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</si>
  <si>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</si>
  <si>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</si>
  <si>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</si>
  <si>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</si>
  <si>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</si>
  <si>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</si>
  <si>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</si>
  <si>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</si>
  <si>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</si>
  <si>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</si>
  <si>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</si>
  <si>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</si>
  <si>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</si>
  <si>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</si>
  <si>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</si>
  <si>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</si>
  <si>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</si>
  <si>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</si>
  <si>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</si>
  <si>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</si>
  <si>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</si>
  <si>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</si>
  <si>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</si>
  <si>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</si>
  <si>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</si>
  <si>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</si>
  <si>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</si>
  <si>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</si>
  <si>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</si>
  <si>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</si>
  <si>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</si>
  <si>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</si>
  <si>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</si>
  <si>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</si>
  <si>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</si>
  <si>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</si>
  <si>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</si>
  <si>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</si>
  <si>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</si>
  <si>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</si>
  <si>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</si>
  <si>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</si>
  <si>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</si>
  <si>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</si>
  <si>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</si>
  <si>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</si>
  <si>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</si>
  <si>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</si>
  <si>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</si>
  <si>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</si>
  <si>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</si>
  <si>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</si>
  <si>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</si>
  <si>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</si>
  <si>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</si>
  <si>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</si>
  <si>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</si>
  <si>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</si>
  <si>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</si>
  <si>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</si>
  <si>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</si>
  <si>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</si>
  <si>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</si>
  <si>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</si>
  <si>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</si>
  <si>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</si>
  <si>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</si>
  <si>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</si>
  <si>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</si>
  <si>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</si>
  <si>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</si>
  <si>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</si>
  <si>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</si>
  <si>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</si>
  <si>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</si>
  <si>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</si>
  <si>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</si>
  <si>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</si>
  <si>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</si>
  <si>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</si>
  <si>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</si>
  <si>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</si>
  <si>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</si>
  <si>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</si>
  <si>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</si>
  <si>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</si>
  <si>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</si>
  <si>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</si>
  <si>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</si>
  <si>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</si>
  <si>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</si>
  <si>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</si>
  <si>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</si>
  <si>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</si>
  <si>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</si>
  <si>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</si>
  <si>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</si>
  <si>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</si>
  <si>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</si>
  <si>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</si>
  <si>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</si>
  <si>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</si>
  <si>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</si>
  <si>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</si>
  <si>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</si>
  <si>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</si>
  <si>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</si>
  <si>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</si>
  <si>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</si>
  <si>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</si>
  <si>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</si>
  <si>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</si>
  <si>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</si>
  <si>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</si>
  <si>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</si>
  <si>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</si>
  <si>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</si>
  <si>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</si>
  <si>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</si>
  <si>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</si>
  <si>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</si>
  <si>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</si>
  <si>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</si>
  <si>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</si>
  <si>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</si>
  <si>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</si>
  <si>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</si>
  <si>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</si>
  <si>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</si>
  <si>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</si>
  <si>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</si>
  <si>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</si>
  <si>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</si>
  <si>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</si>
  <si>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</si>
  <si>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</si>
  <si>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</si>
  <si>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</si>
  <si>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</si>
  <si>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</si>
  <si>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</si>
  <si>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</si>
  <si>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</si>
  <si>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</si>
  <si>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</si>
  <si>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</si>
  <si>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</si>
  <si>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</si>
  <si>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</si>
  <si>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</si>
  <si>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</si>
  <si>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</si>
  <si>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</si>
  <si>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</si>
  <si>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</si>
  <si>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</si>
  <si>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</si>
  <si>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</si>
  <si>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</si>
  <si>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</si>
  <si>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</si>
  <si>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</si>
  <si>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</si>
  <si>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</si>
  <si>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</si>
  <si>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</si>
  <si>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</si>
  <si>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</si>
  <si>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</si>
  <si>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</si>
  <si>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</si>
  <si>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</si>
  <si>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</si>
  <si>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</si>
  <si>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</si>
  <si>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</si>
  <si>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</si>
  <si>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</si>
  <si>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</si>
  <si>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</si>
  <si>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</si>
  <si>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</si>
  <si>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</si>
  <si>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</si>
  <si>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</si>
  <si>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</si>
  <si>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</si>
  <si>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</si>
  <si>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</si>
  <si>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</si>
  <si>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</si>
  <si>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</si>
  <si>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</si>
  <si>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</si>
  <si>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</si>
  <si>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</si>
  <si>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</si>
  <si>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</si>
  <si>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</si>
  <si>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</si>
  <si>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</si>
  <si>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</si>
  <si>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</si>
  <si>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</si>
  <si>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</si>
  <si>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</si>
  <si>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</si>
  <si>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</si>
  <si>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</si>
  <si>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</si>
  <si>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</si>
  <si>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</si>
  <si>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</si>
  <si>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</si>
  <si>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</si>
  <si>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</si>
  <si>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</si>
  <si>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</si>
  <si>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</si>
  <si>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</si>
  <si>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</si>
  <si>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</si>
  <si>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</si>
  <si>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</si>
  <si>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</si>
  <si>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</si>
  <si>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</si>
  <si>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</si>
  <si>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</si>
  <si>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</si>
  <si>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</si>
  <si>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</si>
  <si>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</si>
  <si>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</si>
  <si>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</si>
  <si>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</si>
  <si>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</si>
  <si>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</si>
  <si>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</si>
  <si>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</si>
  <si>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</si>
  <si>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</si>
  <si>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</si>
  <si>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</si>
  <si>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</si>
  <si>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</si>
  <si>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</si>
  <si>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</si>
  <si>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</si>
  <si>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</si>
  <si>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</si>
  <si>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</si>
  <si>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</si>
  <si>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</si>
  <si>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</si>
  <si>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</si>
  <si>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</si>
  <si>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</si>
  <si>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</si>
  <si>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</si>
  <si>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</si>
  <si>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</si>
  <si>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</si>
  <si>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</si>
  <si>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</si>
  <si>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</si>
  <si>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</si>
  <si>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</si>
  <si>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</si>
  <si>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</si>
  <si>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</si>
  <si>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</si>
  <si>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</si>
  <si>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</si>
  <si>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</si>
  <si>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</si>
  <si>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</si>
  <si>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</si>
  <si>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</si>
  <si>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</si>
  <si>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</si>
  <si>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</si>
  <si>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</si>
  <si>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</si>
  <si>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</si>
  <si>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</si>
  <si>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</si>
  <si>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</si>
  <si>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</si>
  <si>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</si>
  <si>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</si>
  <si>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</si>
  <si>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</si>
  <si>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</si>
  <si>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</si>
  <si>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</si>
  <si>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</si>
  <si>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</si>
  <si>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</si>
  <si>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</si>
  <si>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</si>
  <si>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</si>
  <si>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</si>
  <si>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</si>
  <si>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</si>
  <si>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</si>
  <si>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</si>
  <si>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</si>
  <si>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</si>
  <si>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</si>
  <si>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</si>
  <si>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</si>
  <si>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</si>
  <si>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</si>
  <si>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</si>
  <si>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</si>
  <si>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</si>
  <si>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</si>
  <si>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</si>
  <si>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</si>
  <si>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</si>
  <si>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</si>
  <si>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</si>
  <si>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</si>
  <si>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</si>
  <si>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</si>
  <si>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</si>
  <si>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</si>
  <si>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</si>
  <si>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</si>
  <si>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</si>
  <si>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</si>
  <si>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</si>
  <si>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</si>
  <si>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</si>
  <si>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</si>
  <si>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</si>
  <si>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</si>
  <si>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</si>
  <si>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</si>
  <si>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</si>
  <si>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</si>
  <si>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</si>
  <si>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</si>
  <si>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</si>
  <si>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</si>
  <si>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</si>
  <si>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</si>
  <si>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</si>
  <si>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</si>
  <si>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</si>
  <si>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</si>
  <si>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</si>
  <si>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</si>
  <si>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</si>
  <si>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</si>
  <si>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</si>
  <si>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</si>
  <si>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</si>
  <si>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</si>
  <si>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</si>
  <si>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</si>
  <si>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</si>
  <si>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</si>
  <si>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</si>
  <si>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</si>
  <si>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</si>
  <si>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</si>
  <si>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</si>
  <si>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</si>
  <si>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</si>
  <si>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</si>
  <si>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</si>
  <si>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</si>
  <si>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</si>
  <si>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</si>
  <si>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</si>
  <si>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</si>
  <si>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</si>
  <si>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</si>
  <si>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</si>
  <si>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</si>
  <si>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</si>
  <si>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</si>
  <si>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</si>
  <si>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</si>
  <si>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</si>
  <si>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</si>
  <si>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</si>
  <si>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</si>
  <si>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</si>
  <si>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</si>
  <si>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</si>
  <si>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</si>
  <si>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</si>
  <si>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</si>
  <si>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</si>
  <si>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</si>
  <si>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</si>
  <si>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</si>
  <si>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</si>
  <si>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</si>
  <si>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</si>
  <si>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</si>
  <si>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</si>
  <si>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</si>
  <si>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</si>
  <si>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</si>
  <si>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</si>
  <si>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</si>
  <si>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</si>
  <si>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</si>
  <si>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</si>
  <si>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</si>
  <si>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</si>
  <si>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</si>
  <si>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</si>
  <si>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</si>
  <si>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</si>
  <si>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</si>
  <si>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</si>
  <si>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</si>
  <si>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</si>
  <si>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</si>
  <si>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</si>
  <si>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</si>
  <si>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</si>
  <si>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</si>
  <si>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</si>
  <si>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</si>
  <si>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</si>
  <si>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</si>
  <si>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</si>
  <si>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</si>
  <si>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</si>
  <si>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</si>
  <si>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</si>
  <si>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</si>
  <si>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</si>
  <si>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</si>
  <si>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</si>
  <si>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</si>
  <si>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</si>
  <si>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</si>
  <si>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</si>
  <si>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</si>
  <si>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</si>
  <si>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</si>
  <si>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</si>
  <si>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</si>
  <si>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</si>
  <si>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</si>
  <si>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</si>
  <si>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</si>
  <si>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</si>
  <si>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</si>
  <si>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</si>
  <si>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</si>
  <si>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</si>
  <si>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</si>
  <si>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</si>
  <si>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</si>
  <si>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</si>
  <si>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</si>
  <si>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</si>
  <si>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</si>
  <si>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</si>
  <si>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</si>
  <si>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</si>
  <si>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</si>
  <si>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</si>
  <si>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</si>
  <si>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</si>
  <si>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</si>
  <si>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</si>
  <si>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</si>
  <si>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</si>
  <si>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</si>
  <si>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</si>
  <si>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</si>
  <si>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</si>
  <si>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</si>
  <si>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</si>
  <si>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</si>
  <si>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</si>
  <si>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</si>
  <si>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</si>
  <si>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</si>
  <si>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</si>
  <si>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</si>
  <si>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</si>
  <si>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</si>
  <si>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</si>
  <si>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</si>
  <si>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</si>
  <si>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</si>
  <si>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</si>
  <si>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</si>
  <si>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</si>
  <si>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</si>
  <si>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</si>
  <si>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</si>
  <si>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</si>
  <si>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</si>
  <si>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</si>
  <si>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</si>
  <si>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</si>
  <si>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</si>
  <si>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</si>
  <si>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</si>
  <si>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</si>
  <si>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</si>
  <si>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</si>
  <si>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</si>
  <si>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</si>
  <si>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</si>
  <si>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</si>
  <si>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</si>
  <si>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</si>
  <si>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</si>
  <si>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</si>
  <si>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</si>
  <si>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</si>
  <si>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</si>
  <si>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</si>
  <si>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</si>
  <si>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</si>
  <si>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</si>
  <si>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</si>
  <si>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</si>
  <si>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</si>
  <si>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</si>
  <si>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</si>
  <si>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</si>
  <si>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</si>
  <si>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</si>
  <si>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</si>
  <si>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</si>
  <si>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</si>
  <si>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</si>
  <si>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</si>
  <si>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</si>
  <si>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</si>
  <si>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</si>
  <si>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</si>
  <si>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</si>
  <si>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</si>
  <si>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</si>
  <si>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</si>
  <si>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</si>
  <si>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</si>
  <si>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</si>
  <si>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</si>
  <si>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</si>
  <si>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</si>
  <si>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</si>
  <si>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</si>
  <si>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</si>
  <si>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</si>
  <si>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</si>
  <si>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</si>
  <si>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</si>
  <si>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</si>
  <si>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</si>
  <si>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</si>
  <si>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</si>
  <si>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</si>
  <si>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</si>
  <si>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</si>
  <si>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</si>
  <si>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</si>
  <si>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</si>
  <si>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</si>
  <si>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</si>
  <si>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</si>
  <si>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</si>
  <si>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</si>
  <si>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</si>
  <si>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</si>
  <si>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</si>
  <si>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</si>
  <si>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</si>
  <si>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</si>
  <si>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</si>
  <si>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</si>
  <si>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</si>
  <si>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</si>
  <si>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</si>
  <si>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</si>
  <si>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</si>
  <si>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</si>
  <si>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</si>
  <si>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</si>
  <si>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</si>
  <si>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</si>
  <si>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</si>
  <si>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</si>
  <si>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</si>
  <si>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</si>
  <si>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</si>
  <si>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</si>
  <si>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</si>
  <si>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</si>
  <si>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</si>
  <si>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</si>
  <si>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</si>
  <si>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</si>
  <si>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</si>
  <si>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</si>
  <si>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</si>
  <si>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</si>
  <si>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</si>
  <si>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</si>
  <si>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</si>
  <si>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</si>
  <si>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</si>
  <si>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</si>
  <si>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</si>
  <si>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</si>
  <si>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</si>
  <si>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</si>
  <si>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</si>
  <si>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</si>
  <si>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</si>
  <si>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</si>
  <si>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</si>
  <si>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</si>
  <si>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</si>
  <si>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</si>
  <si>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</si>
  <si>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</si>
  <si>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</si>
  <si>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</si>
  <si>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</si>
  <si>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</si>
  <si>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</si>
  <si>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</si>
  <si>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</si>
  <si>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</si>
  <si>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</si>
  <si>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</si>
  <si>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</si>
  <si>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</si>
  <si>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</si>
  <si>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</si>
  <si>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</si>
  <si>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</si>
  <si>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</si>
  <si>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</si>
  <si>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</si>
  <si>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</si>
  <si>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</si>
  <si>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</si>
  <si>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</si>
  <si>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</si>
  <si>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</si>
  <si>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</si>
  <si>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</si>
  <si>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</si>
  <si>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</si>
  <si>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</si>
  <si>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</si>
  <si>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</si>
  <si>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</si>
  <si>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</si>
  <si>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</si>
  <si>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</si>
  <si>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</si>
  <si>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</si>
  <si>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</si>
  <si>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</si>
  <si>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</si>
  <si>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</si>
  <si>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</si>
  <si>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</si>
  <si>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</si>
  <si>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</si>
  <si>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</si>
  <si>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</si>
  <si>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</si>
  <si>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</si>
  <si>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</si>
  <si>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</si>
  <si>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</si>
  <si>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</si>
  <si>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</si>
  <si>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</si>
  <si>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</si>
  <si>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</si>
  <si>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</si>
  <si>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</si>
  <si>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</si>
  <si>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</si>
  <si>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</si>
  <si>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</si>
  <si>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</si>
  <si>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</si>
  <si>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</si>
  <si>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</si>
  <si>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</si>
  <si>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</si>
  <si>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</si>
  <si>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</si>
  <si>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</si>
  <si>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</si>
  <si>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</si>
  <si>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</si>
  <si>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</si>
  <si>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</si>
  <si>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</si>
  <si>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</si>
  <si>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</si>
  <si>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</si>
  <si>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</si>
  <si>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</si>
  <si>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</si>
  <si>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</si>
  <si>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</si>
  <si>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</si>
  <si>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</si>
  <si>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</si>
  <si>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</si>
  <si>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</si>
  <si>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</si>
  <si>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</si>
  <si>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</si>
  <si>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</si>
  <si>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</si>
  <si>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</si>
  <si>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</si>
  <si>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</si>
  <si>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</si>
  <si>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</si>
  <si>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</si>
  <si>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</si>
  <si>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</si>
  <si>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</si>
  <si>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</si>
  <si>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</si>
  <si>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</si>
  <si>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</si>
  <si>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</si>
  <si>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</si>
  <si>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</si>
  <si>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</si>
  <si>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</si>
  <si>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</si>
  <si>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</si>
  <si>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</si>
  <si>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</si>
  <si>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</si>
  <si>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</si>
  <si>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</si>
  <si>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</si>
  <si>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</si>
  <si>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</si>
  <si>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</si>
  <si>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</si>
  <si>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</si>
  <si>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</si>
  <si>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</si>
  <si>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</si>
  <si>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</si>
  <si>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</si>
  <si>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</si>
  <si>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</si>
  <si>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</si>
  <si>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</si>
  <si>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</si>
  <si>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</si>
  <si>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</si>
  <si>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</si>
  <si>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</si>
  <si>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</si>
  <si>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</si>
  <si>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</si>
  <si>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</si>
  <si>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</si>
  <si>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</si>
  <si>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</si>
  <si>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</si>
  <si>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</si>
  <si>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</si>
  <si>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</si>
  <si>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</si>
  <si>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</si>
  <si>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</si>
  <si>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</si>
  <si>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</si>
  <si>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</si>
  <si>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</si>
  <si>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</si>
  <si>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</si>
  <si>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</si>
  <si>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</si>
  <si>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</si>
  <si>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</si>
  <si>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</si>
  <si>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</si>
  <si>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</si>
  <si>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</si>
  <si>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</si>
  <si>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</si>
  <si>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</si>
  <si>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</si>
  <si>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</si>
  <si>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</si>
  <si>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</si>
  <si>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</si>
  <si>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</si>
  <si>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</si>
  <si>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</si>
  <si>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</si>
  <si>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</si>
  <si>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</si>
  <si>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</si>
  <si>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</si>
  <si>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</si>
  <si>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</si>
  <si>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</si>
  <si>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</si>
  <si>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</si>
  <si>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</si>
  <si>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</si>
  <si>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</si>
  <si>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</si>
  <si>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</si>
  <si>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</si>
  <si>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</si>
  <si>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</si>
  <si>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</si>
  <si>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</si>
  <si>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</si>
  <si>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</si>
  <si>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</si>
  <si>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</si>
  <si>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</si>
  <si>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</si>
  <si>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</si>
  <si>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</si>
  <si>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</si>
  <si>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</si>
  <si>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</si>
  <si>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</si>
  <si>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</si>
  <si>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</si>
  <si>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</si>
  <si>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</si>
  <si>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</si>
  <si>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</si>
  <si>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</si>
  <si>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</si>
  <si>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</si>
  <si>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</si>
  <si>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</si>
  <si>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</si>
  <si>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</si>
  <si>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</si>
  <si>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</si>
  <si>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</si>
  <si>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</si>
  <si>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</si>
  <si>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</si>
  <si>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</si>
  <si>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</si>
  <si>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</si>
  <si>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</si>
  <si>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</si>
  <si>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</si>
  <si>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</si>
  <si>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</si>
  <si>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</si>
  <si>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</si>
  <si>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</si>
  <si>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</si>
  <si>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</si>
  <si>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</si>
  <si>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</si>
  <si>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</si>
  <si>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</si>
  <si>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</si>
  <si>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</si>
  <si>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</si>
  <si>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</si>
  <si>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</si>
  <si>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</si>
  <si>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</si>
  <si>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</si>
  <si>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</si>
  <si>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</si>
  <si>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</si>
  <si>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</si>
  <si>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</si>
  <si>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</si>
  <si>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</si>
  <si>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</si>
  <si>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</si>
  <si>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</si>
  <si>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</si>
  <si>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</si>
  <si>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</si>
  <si>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</si>
  <si>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</si>
  <si>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</si>
  <si>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</si>
  <si>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</si>
  <si>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</si>
  <si>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</si>
  <si>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</si>
  <si>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</si>
  <si>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</si>
  <si>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</si>
  <si>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</si>
  <si>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</si>
  <si>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</si>
  <si>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</si>
  <si>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</si>
  <si>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</si>
  <si>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</si>
  <si>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</si>
  <si>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</si>
  <si>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</si>
  <si>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</si>
  <si>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</si>
  <si>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</si>
  <si>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</si>
  <si>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</si>
  <si>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</si>
  <si>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</si>
  <si>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</si>
  <si>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</si>
  <si>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</si>
  <si>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</si>
  <si>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</si>
  <si>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</si>
  <si>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</si>
  <si>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</si>
  <si>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</si>
  <si>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</si>
  <si>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</si>
  <si>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</si>
  <si>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</si>
  <si>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</si>
  <si>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</si>
  <si>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</si>
  <si>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</si>
  <si>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</si>
  <si>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</si>
  <si>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</si>
  <si>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</si>
  <si>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</si>
  <si>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</si>
  <si>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</si>
  <si>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</si>
  <si>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</si>
  <si>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</si>
  <si>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</si>
  <si>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</si>
  <si>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</si>
  <si>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</si>
  <si>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</si>
  <si>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</si>
  <si>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</si>
  <si>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</si>
  <si>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</si>
  <si>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</si>
  <si>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</si>
  <si>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</si>
  <si>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</si>
  <si>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</si>
  <si>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</si>
  <si>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</si>
  <si>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</si>
  <si>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</si>
  <si>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</si>
  <si>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</si>
  <si>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</si>
  <si>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</si>
  <si>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</si>
  <si>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</si>
  <si>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</si>
  <si>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</si>
  <si>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</si>
  <si>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</si>
  <si>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</si>
  <si>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</si>
  <si>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</si>
  <si>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</si>
  <si>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</si>
  <si>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</si>
  <si>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</si>
  <si>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</si>
  <si>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</si>
  <si>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</si>
  <si>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</si>
  <si>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</si>
  <si>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</si>
  <si>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</si>
  <si>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</si>
  <si>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</si>
  <si>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</si>
  <si>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</si>
  <si>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</si>
  <si>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</si>
  <si>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</si>
  <si>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</si>
  <si>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</si>
  <si>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</si>
  <si>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</si>
  <si>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</si>
  <si>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</si>
  <si>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</si>
  <si>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</si>
  <si>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</si>
  <si>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</si>
  <si>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</si>
  <si>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</si>
  <si>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</si>
  <si>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</si>
  <si>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</si>
  <si>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</si>
  <si>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</si>
  <si>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</si>
  <si>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</si>
  <si>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</si>
  <si>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</si>
  <si>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</si>
  <si>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</si>
  <si>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</si>
  <si>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</si>
  <si>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</si>
  <si>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</si>
  <si>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</si>
  <si>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</si>
  <si>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</si>
  <si>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</si>
  <si>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</si>
  <si>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</si>
  <si>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</si>
  <si>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</si>
  <si>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</si>
  <si>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</si>
  <si>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</si>
  <si>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</si>
  <si>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</si>
  <si>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</si>
  <si>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</si>
  <si>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</si>
  <si>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</si>
  <si>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</si>
  <si>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</si>
  <si>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</si>
  <si>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</si>
  <si>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</si>
  <si>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</si>
  <si>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</si>
  <si>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</si>
  <si>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</si>
  <si>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</si>
  <si>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</si>
  <si>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</si>
  <si>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</si>
  <si>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</si>
  <si>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</si>
  <si>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</si>
  <si>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</si>
  <si>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</si>
  <si>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</si>
  <si>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</si>
  <si>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</si>
  <si>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</si>
  <si>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</si>
  <si>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</si>
  <si>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</si>
  <si>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</si>
  <si>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</si>
  <si>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</si>
  <si>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</si>
  <si>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</si>
  <si>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</si>
  <si>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</si>
  <si>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</si>
  <si>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</si>
  <si>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</si>
  <si>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</si>
  <si>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</si>
  <si>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</si>
  <si>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</si>
  <si>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</si>
  <si>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</si>
  <si>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</si>
  <si>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</si>
  <si>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</si>
  <si>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</si>
  <si>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</si>
  <si>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</si>
  <si>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</si>
  <si>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</si>
  <si>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</si>
  <si>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</si>
  <si>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</si>
  <si>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</si>
  <si>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</si>
  <si>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</si>
  <si>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</si>
  <si>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</si>
  <si>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</si>
  <si>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</si>
  <si>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</si>
  <si>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</si>
  <si>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</si>
  <si>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</si>
  <si>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</si>
  <si>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</si>
  <si>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</si>
  <si>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</si>
  <si>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</si>
  <si>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</si>
  <si>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</si>
  <si>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</si>
  <si>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</si>
  <si>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</si>
  <si>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</si>
  <si>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</si>
  <si>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</si>
  <si>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</si>
  <si>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</si>
  <si>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</si>
  <si>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</si>
  <si>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</si>
  <si>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</si>
  <si>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</si>
  <si>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</si>
  <si>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</si>
  <si>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</si>
  <si>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</si>
  <si>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</si>
  <si>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</si>
  <si>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</si>
  <si>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</si>
  <si>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</si>
  <si>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</si>
  <si>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</si>
  <si>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</si>
  <si>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</si>
  <si>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</si>
  <si>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</si>
  <si>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</si>
  <si>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</si>
  <si>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</si>
  <si>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</si>
  <si>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</si>
  <si>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</si>
  <si>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</si>
  <si>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</si>
  <si>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</si>
  <si>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</si>
  <si>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</si>
  <si>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</si>
  <si>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</si>
  <si>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</si>
  <si>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</si>
  <si>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</si>
  <si>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</si>
  <si>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</si>
  <si>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</si>
  <si>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</si>
  <si>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</si>
  <si>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</si>
  <si>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</si>
  <si>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</si>
  <si>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</si>
  <si>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</si>
  <si>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</si>
  <si>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</si>
  <si>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</si>
  <si>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</si>
  <si>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</si>
  <si>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</si>
  <si>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</si>
  <si>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</si>
  <si>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</si>
  <si>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</si>
  <si>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</si>
  <si>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</si>
  <si>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</si>
  <si>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</si>
  <si>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</si>
  <si>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</si>
  <si>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</si>
  <si>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</si>
  <si>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</si>
  <si>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</si>
  <si>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</si>
  <si>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</si>
  <si>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</si>
  <si>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</si>
  <si>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</si>
  <si>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</si>
  <si>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</si>
  <si>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</si>
  <si>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</si>
  <si>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</si>
  <si>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</si>
  <si>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</si>
  <si>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</si>
  <si>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</si>
  <si>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</si>
  <si>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</si>
  <si>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</si>
  <si>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</si>
  <si>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</si>
  <si>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</si>
  <si>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</si>
  <si>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</si>
  <si>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</si>
  <si>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</si>
  <si>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</si>
  <si>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</si>
  <si>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</si>
  <si>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</si>
  <si>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</si>
  <si>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</si>
  <si>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</si>
  <si>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</si>
  <si>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</si>
  <si>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</si>
  <si>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</si>
  <si>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</si>
  <si>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</si>
  <si>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</si>
  <si>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</si>
  <si>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</si>
  <si>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</si>
  <si>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</si>
  <si>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</si>
  <si>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</si>
  <si>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</si>
  <si>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</si>
  <si>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</si>
  <si>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</si>
  <si>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</si>
  <si>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</si>
  <si>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</si>
  <si>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</si>
  <si>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</si>
  <si>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</si>
  <si>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</si>
  <si>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</si>
  <si>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</si>
  <si>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</si>
  <si>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</si>
  <si>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</si>
  <si>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</si>
  <si>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</si>
  <si>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</si>
  <si>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</si>
  <si>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</si>
  <si>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</si>
  <si>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</si>
  <si>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</si>
  <si>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</si>
  <si>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</si>
  <si>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</si>
  <si>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</si>
  <si>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</si>
  <si>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</si>
  <si>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</si>
  <si>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</si>
  <si>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</si>
  <si>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</si>
  <si>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</si>
  <si>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</si>
  <si>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</si>
  <si>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</si>
  <si>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</si>
  <si>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</si>
  <si>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</si>
  <si>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</si>
  <si>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</si>
  <si>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</si>
  <si>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</si>
  <si>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</si>
  <si>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</si>
  <si>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</si>
  <si>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</si>
  <si>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</si>
  <si>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</si>
  <si>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</si>
  <si>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</si>
  <si>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</si>
  <si>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</si>
  <si>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</si>
  <si>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</si>
  <si>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</si>
  <si>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</si>
  <si>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</si>
  <si>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</si>
  <si>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</si>
  <si>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</si>
  <si>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</si>
  <si>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</si>
  <si>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</si>
  <si>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</si>
  <si>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</si>
  <si>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</si>
  <si>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</si>
  <si>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</si>
  <si>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</si>
  <si>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</si>
  <si>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</si>
  <si>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</si>
  <si>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</si>
  <si>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</si>
  <si>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</si>
  <si>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</si>
  <si>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</si>
  <si>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</si>
  <si>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</si>
  <si>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</si>
  <si>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</si>
  <si>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</si>
  <si>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</si>
  <si>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</si>
  <si>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</si>
  <si>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</si>
  <si>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</si>
  <si>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</si>
  <si>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</si>
  <si>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</si>
  <si>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</si>
  <si>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</si>
  <si>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</si>
  <si>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</si>
  <si>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</si>
  <si>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</si>
  <si>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</si>
  <si>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</si>
  <si>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</si>
  <si>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</si>
  <si>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</si>
  <si>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</si>
  <si>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</si>
  <si>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</si>
  <si>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</si>
  <si>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</si>
  <si>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</si>
  <si>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</si>
  <si>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</si>
  <si>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</si>
  <si>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</si>
  <si>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</si>
  <si>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</si>
  <si>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</si>
  <si>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</si>
  <si>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</si>
  <si>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</si>
  <si>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</si>
  <si>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</si>
  <si>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</si>
  <si>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</si>
  <si>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</si>
  <si>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</si>
  <si>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</si>
  <si>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</si>
  <si>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</si>
  <si>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</si>
  <si>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</si>
  <si>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</si>
  <si>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</si>
  <si>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</si>
  <si>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</si>
  <si>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</si>
  <si>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</si>
  <si>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</si>
  <si>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</si>
  <si>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</si>
  <si>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</si>
  <si>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</si>
  <si>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</si>
  <si>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</si>
  <si>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</si>
  <si>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</si>
  <si>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</si>
  <si>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</si>
  <si>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</si>
  <si>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</si>
  <si>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</si>
  <si>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</si>
  <si>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</si>
  <si>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</si>
  <si>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</si>
  <si>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</si>
  <si>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</si>
  <si>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</si>
  <si>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</si>
  <si>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</si>
  <si>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</si>
  <si>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</si>
  <si>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</si>
  <si>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</si>
  <si>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</si>
  <si>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</si>
  <si>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</si>
  <si>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</si>
  <si>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</si>
  <si>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</si>
  <si>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</si>
  <si>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</si>
  <si>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</si>
  <si>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</si>
  <si>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</si>
  <si>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</si>
  <si>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</si>
  <si>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</si>
  <si>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</si>
  <si>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</si>
  <si>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</si>
  <si>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</si>
  <si>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</si>
  <si>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</si>
  <si>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</si>
  <si>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</si>
  <si>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</si>
  <si>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</si>
  <si>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</si>
  <si>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</si>
  <si>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</si>
  <si>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</si>
  <si>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</si>
  <si>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</si>
  <si>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</si>
  <si>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</si>
  <si>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</si>
  <si>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</si>
  <si>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</si>
  <si>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</si>
  <si>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</si>
  <si>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</si>
  <si>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</si>
  <si>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</si>
  <si>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</si>
  <si>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</si>
  <si>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</si>
  <si>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</si>
  <si>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</si>
  <si>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</si>
  <si>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</si>
  <si>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</si>
  <si>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</si>
  <si>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</si>
  <si>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</si>
  <si>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</si>
  <si>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</si>
  <si>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</si>
  <si>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</si>
  <si>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</si>
  <si>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</si>
  <si>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</si>
  <si>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</si>
  <si>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</si>
  <si>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</si>
  <si>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</si>
  <si>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</si>
  <si>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</si>
  <si>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</si>
  <si>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</si>
  <si>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</si>
  <si>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</si>
  <si>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</si>
  <si>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</si>
  <si>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</si>
  <si>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</si>
  <si>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</si>
  <si>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</si>
  <si>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</si>
  <si>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</si>
  <si>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</si>
  <si>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</si>
  <si>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</si>
  <si>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</si>
  <si>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</si>
  <si>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</si>
  <si>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</si>
  <si>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</si>
  <si>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</si>
  <si>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</si>
  <si>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</si>
  <si>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</si>
  <si>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</si>
  <si>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</si>
  <si>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</si>
  <si>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</si>
  <si>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</si>
  <si>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</si>
  <si>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</si>
  <si>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</si>
  <si>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</si>
  <si>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</si>
  <si>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</si>
  <si>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</si>
  <si>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</si>
  <si>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</si>
  <si>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</si>
  <si>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</si>
  <si>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</si>
  <si>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</si>
  <si>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</si>
  <si>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</si>
  <si>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</si>
  <si>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</si>
  <si>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</si>
  <si>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</si>
  <si>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</si>
  <si>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</si>
  <si>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</si>
  <si>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</si>
  <si>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</si>
  <si>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</si>
  <si>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</si>
  <si>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</si>
  <si>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</si>
  <si>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</si>
  <si>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</si>
  <si>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</si>
  <si>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</si>
  <si>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</si>
  <si>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</si>
  <si>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</si>
  <si>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</si>
  <si>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</si>
  <si>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</si>
  <si>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</si>
  <si>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</si>
  <si>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</si>
  <si>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</si>
  <si>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</si>
  <si>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</si>
  <si>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</si>
  <si>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</si>
  <si>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</si>
  <si>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</si>
  <si>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</si>
  <si>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</si>
  <si>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</si>
  <si>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</si>
  <si>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</si>
  <si>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</si>
  <si>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</si>
  <si>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</si>
  <si>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</si>
  <si>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</si>
  <si>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</si>
  <si>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</si>
  <si>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</si>
  <si>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</si>
  <si>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</si>
  <si>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</si>
  <si>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</si>
  <si>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</si>
  <si>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</si>
  <si>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</si>
  <si>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</si>
  <si>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</si>
  <si>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</si>
  <si>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</si>
  <si>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</si>
  <si>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</si>
  <si>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</si>
  <si>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</si>
  <si>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</si>
  <si>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</si>
  <si>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</si>
  <si>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</si>
  <si>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</si>
  <si>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</si>
  <si>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</si>
  <si>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</si>
  <si>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</si>
  <si>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</si>
  <si>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</si>
  <si>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</si>
  <si>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</si>
  <si>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</si>
  <si>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</si>
  <si>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</si>
  <si>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</si>
  <si>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</si>
  <si>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</si>
  <si>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</si>
  <si>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</si>
  <si>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</si>
  <si>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</si>
  <si>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</si>
  <si>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</si>
  <si>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</si>
  <si>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</si>
  <si>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</si>
  <si>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</si>
  <si>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</si>
  <si>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</si>
  <si>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</si>
  <si>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</si>
  <si>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</si>
  <si>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</si>
  <si>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</si>
  <si>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</si>
  <si>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</si>
  <si>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</si>
  <si>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</si>
  <si>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</si>
  <si>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</si>
  <si>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</si>
  <si>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</si>
  <si>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</si>
  <si>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</si>
  <si>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</si>
  <si>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</si>
  <si>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</si>
  <si>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</si>
  <si>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</si>
  <si>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</si>
  <si>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</si>
  <si>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</si>
  <si>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</si>
  <si>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</si>
  <si>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</si>
  <si>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</si>
  <si>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</si>
  <si>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</si>
  <si>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</si>
  <si>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</si>
  <si>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</si>
  <si>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</si>
  <si>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</si>
  <si>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</si>
  <si>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</si>
  <si>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</si>
  <si>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</si>
  <si>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</si>
  <si>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</si>
  <si>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</si>
  <si>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</si>
  <si>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</si>
  <si>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</si>
  <si>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</si>
  <si>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</si>
  <si>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</si>
  <si>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</si>
  <si>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</si>
  <si>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</si>
  <si>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</si>
  <si>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</si>
  <si>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</si>
  <si>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</si>
  <si>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</si>
  <si>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</si>
  <si>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</si>
  <si>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</si>
  <si>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</si>
  <si>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</si>
  <si>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</si>
  <si>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</si>
  <si>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</si>
  <si>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</si>
  <si>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</si>
  <si>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</si>
  <si>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</si>
  <si>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</si>
  <si>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</si>
  <si>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</si>
  <si>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</si>
  <si>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</si>
  <si>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</si>
  <si>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</si>
  <si>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</si>
  <si>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</si>
  <si>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</si>
  <si>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</si>
  <si>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</si>
  <si>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</si>
  <si>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</si>
  <si>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</si>
  <si>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</si>
  <si>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</si>
  <si>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</si>
  <si>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</si>
  <si>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</si>
  <si>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</si>
  <si>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</si>
  <si>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</si>
  <si>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</si>
  <si>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</si>
  <si>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</si>
  <si>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</si>
  <si>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</si>
  <si>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</si>
  <si>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</si>
  <si>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</si>
  <si>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</si>
  <si>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</si>
  <si>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</si>
  <si>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</si>
  <si>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</si>
  <si>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</si>
  <si>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</si>
  <si>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</si>
  <si>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</si>
  <si>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</si>
  <si>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</si>
  <si>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</si>
  <si>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</si>
  <si>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</si>
  <si>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</si>
  <si>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</si>
  <si>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</si>
  <si>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</si>
  <si>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</si>
  <si>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</si>
  <si>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</si>
  <si>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</si>
  <si>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</si>
  <si>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</si>
  <si>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</si>
  <si>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</si>
  <si>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</si>
  <si>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</si>
  <si>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</si>
  <si>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</si>
  <si>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</si>
  <si>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</si>
  <si>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</si>
  <si>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</si>
  <si>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</si>
  <si>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</si>
  <si>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</si>
  <si>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</si>
  <si>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</si>
  <si>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</si>
  <si>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</si>
  <si>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</si>
  <si>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</si>
  <si>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</si>
  <si>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</si>
  <si>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</si>
  <si>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</si>
  <si>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</si>
  <si>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</si>
  <si>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</si>
  <si>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</si>
  <si>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</si>
  <si>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</si>
  <si>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</si>
  <si>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</si>
  <si>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</si>
  <si>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</si>
  <si>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</si>
  <si>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</si>
  <si>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</si>
  <si>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</si>
  <si>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</si>
  <si>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</si>
  <si>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</si>
  <si>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</si>
  <si>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</si>
  <si>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</si>
  <si>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</si>
  <si>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</si>
  <si>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</si>
  <si>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</si>
  <si>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</si>
  <si>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</si>
  <si>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</si>
  <si>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</si>
  <si>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</si>
  <si>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</si>
  <si>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</si>
  <si>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</si>
  <si>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</si>
  <si>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</si>
  <si>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</si>
  <si>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</si>
  <si>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</si>
  <si>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</si>
  <si>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</si>
  <si>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</si>
  <si>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</si>
  <si>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</si>
  <si>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</si>
  <si>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</si>
  <si>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</si>
  <si>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</si>
  <si>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</si>
  <si>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</si>
  <si>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</si>
  <si>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</si>
  <si>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</si>
  <si>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</si>
  <si>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</si>
  <si>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</si>
  <si>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</si>
  <si>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</si>
  <si>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</si>
  <si>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</si>
  <si>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</si>
  <si>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</si>
  <si>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</si>
  <si>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</si>
  <si>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</si>
  <si>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</si>
  <si>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</si>
  <si>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</si>
  <si>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</si>
  <si>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</si>
  <si>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</si>
  <si>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</si>
  <si>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</si>
  <si>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</si>
  <si>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</si>
  <si>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</si>
  <si>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</si>
  <si>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</si>
  <si>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</si>
  <si>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</si>
  <si>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</si>
  <si>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</si>
  <si>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</si>
  <si>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</si>
  <si>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</si>
  <si>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</si>
  <si>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</si>
  <si>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</si>
  <si>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</si>
  <si>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</si>
  <si>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</si>
  <si>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</si>
  <si>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</si>
  <si>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</si>
  <si>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</si>
  <si>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</si>
  <si>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</si>
  <si>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</si>
  <si>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</si>
  <si>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</si>
  <si>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</si>
  <si>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</si>
  <si>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</si>
  <si>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</si>
  <si>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</si>
  <si>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</si>
  <si>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</si>
  <si>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</si>
  <si>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</si>
  <si>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</si>
  <si>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</si>
  <si>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</si>
  <si>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</si>
  <si>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</si>
  <si>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</si>
  <si>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</si>
  <si>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</si>
  <si>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</si>
  <si>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</si>
  <si>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</si>
  <si>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</si>
  <si>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</si>
  <si>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</si>
  <si>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</si>
  <si>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</si>
  <si>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</si>
  <si>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</si>
  <si>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</si>
  <si>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</si>
  <si>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</si>
  <si>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</si>
  <si>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</si>
  <si>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</si>
  <si>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</si>
  <si>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</si>
  <si>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</si>
  <si>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</si>
  <si>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</si>
  <si>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</si>
  <si>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</si>
  <si>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</si>
  <si>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</si>
  <si>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</si>
  <si>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</si>
  <si>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</si>
  <si>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</si>
  <si>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</si>
  <si>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</si>
  <si>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</si>
  <si>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</si>
  <si>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</si>
  <si>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</si>
  <si>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</si>
  <si>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</si>
  <si>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</si>
  <si>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</si>
  <si>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</si>
  <si>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</si>
  <si>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</si>
  <si>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</si>
  <si>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</si>
  <si>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</si>
  <si>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</si>
  <si>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</si>
  <si>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</si>
  <si>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</si>
  <si>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</si>
  <si>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</si>
  <si>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</si>
  <si>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</si>
  <si>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</si>
  <si>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</si>
  <si>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</si>
  <si>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</si>
  <si>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</si>
  <si>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</si>
  <si>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</si>
  <si>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</si>
  <si>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</si>
  <si>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</si>
  <si>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</si>
  <si>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</si>
  <si>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</si>
  <si>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</si>
  <si>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</si>
  <si>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</si>
  <si>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</si>
  <si>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</si>
  <si>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</si>
  <si>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</si>
  <si>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</si>
  <si>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</si>
  <si>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</si>
  <si>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</si>
  <si>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</si>
  <si>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</si>
  <si>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</si>
  <si>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</si>
  <si>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</si>
  <si>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</si>
  <si>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</si>
  <si>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</si>
  <si>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</si>
  <si>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</si>
  <si>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</si>
  <si>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</si>
  <si>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</si>
  <si>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</si>
  <si>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</si>
  <si>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</si>
  <si>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</si>
  <si>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</si>
  <si>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</si>
  <si>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</si>
  <si>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</si>
  <si>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</si>
  <si>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</si>
  <si>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</si>
  <si>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</si>
  <si>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</si>
  <si>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</si>
  <si>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</si>
  <si>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</si>
  <si>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</si>
  <si>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</si>
  <si>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</si>
  <si>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</si>
  <si>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</si>
  <si>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</si>
  <si>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</si>
  <si>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</si>
  <si>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</si>
  <si>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</si>
  <si>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</si>
  <si>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</si>
  <si>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</si>
  <si>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</si>
  <si>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</si>
  <si>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</si>
  <si>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</si>
  <si>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</si>
  <si>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</si>
  <si>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</si>
  <si>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</si>
  <si>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</si>
  <si>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</si>
  <si>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</si>
  <si>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</si>
  <si>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</si>
  <si>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</si>
  <si>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</si>
  <si>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</si>
  <si>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</si>
  <si>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</si>
  <si>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</si>
  <si>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</si>
  <si>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</si>
  <si>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</si>
  <si>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</si>
  <si>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</si>
  <si>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</si>
  <si>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</si>
  <si>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</si>
  <si>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</si>
  <si>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</si>
  <si>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</si>
  <si>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</si>
  <si>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</si>
  <si>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</si>
  <si>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</si>
  <si>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</si>
  <si>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</si>
  <si>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</si>
  <si>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</si>
  <si>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</si>
  <si>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</si>
  <si>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</si>
  <si>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</si>
  <si>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</si>
  <si>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</si>
  <si>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</si>
  <si>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</si>
  <si>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</si>
  <si>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</si>
  <si>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</si>
  <si>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</si>
  <si>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</si>
  <si>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</si>
  <si>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</si>
  <si>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</si>
  <si>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</si>
  <si>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</si>
  <si>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</si>
  <si>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</si>
  <si>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</si>
  <si>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</si>
  <si>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</si>
  <si>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</si>
  <si>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</si>
  <si>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</si>
  <si>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</si>
  <si>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</si>
  <si>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</si>
  <si>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</si>
  <si>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</si>
  <si>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</si>
  <si>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</si>
  <si>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</si>
  <si>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</si>
  <si>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</si>
  <si>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</si>
  <si>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</si>
  <si>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</si>
  <si>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</si>
  <si>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</si>
  <si>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</si>
  <si>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</si>
  <si>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</si>
  <si>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</si>
  <si>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</si>
  <si>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</si>
  <si>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</si>
  <si>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</si>
  <si>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</si>
  <si>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</si>
  <si>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</si>
  <si>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</si>
  <si>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</si>
  <si>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</si>
  <si>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</si>
  <si>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</si>
  <si>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</si>
  <si>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</si>
  <si>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</si>
  <si>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</si>
  <si>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</si>
  <si>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</si>
  <si>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</si>
  <si>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</si>
  <si>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</si>
  <si>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</si>
  <si>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</si>
  <si>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</si>
  <si>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</si>
  <si>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</si>
  <si>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</si>
  <si>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</si>
  <si>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</si>
  <si>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</si>
  <si>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</si>
  <si>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</si>
  <si>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</si>
  <si>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</si>
  <si>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</si>
  <si>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</si>
  <si>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</si>
  <si>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</si>
  <si>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</si>
  <si>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</si>
  <si>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</si>
  <si>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</si>
  <si>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</si>
  <si>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</si>
  <si>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</si>
  <si>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</si>
  <si>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</si>
  <si>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</si>
  <si>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</si>
  <si>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</si>
  <si>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</si>
  <si>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</si>
  <si>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</si>
  <si>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</si>
  <si>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</si>
  <si>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</si>
  <si>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</si>
  <si>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</si>
  <si>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</si>
  <si>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</si>
  <si>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</si>
  <si>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</si>
  <si>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</si>
  <si>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</si>
  <si>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</si>
  <si>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</si>
  <si>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</si>
  <si>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</si>
  <si>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</si>
  <si>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</si>
  <si>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</si>
  <si>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</si>
  <si>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</si>
  <si>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</si>
  <si>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</si>
  <si>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</si>
  <si>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</si>
  <si>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</si>
  <si>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</si>
  <si>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</si>
  <si>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</si>
  <si>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</si>
  <si>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</si>
  <si>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</si>
  <si>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</si>
  <si>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</si>
  <si>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</si>
  <si>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</si>
  <si>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</si>
  <si>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</si>
  <si>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</si>
  <si>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</si>
  <si>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</si>
  <si>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</si>
  <si>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</si>
  <si>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</si>
  <si>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</si>
  <si>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</si>
  <si>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</si>
  <si>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</si>
  <si>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</si>
  <si>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</si>
  <si>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</si>
  <si>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</si>
  <si>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</si>
  <si>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</si>
  <si>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</si>
  <si>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</si>
  <si>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</si>
  <si>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</si>
  <si>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</si>
  <si>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</si>
  <si>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</si>
  <si>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</si>
  <si>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</si>
  <si>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</si>
  <si>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</si>
  <si>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</si>
  <si>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</si>
  <si>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</si>
  <si>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</si>
  <si>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</si>
  <si>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</si>
  <si>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</si>
  <si>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</si>
  <si>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</si>
  <si>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</si>
  <si>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</si>
  <si>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</si>
  <si>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</si>
  <si>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</si>
  <si>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</si>
  <si>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</si>
  <si>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</si>
  <si>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</si>
  <si>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</si>
  <si>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</si>
  <si>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</si>
  <si>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</si>
  <si>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</si>
  <si>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</si>
  <si>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</si>
  <si>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</si>
  <si>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</si>
  <si>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</si>
  <si>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</si>
  <si>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</si>
  <si>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</si>
  <si>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</si>
  <si>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</si>
  <si>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</si>
  <si>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</si>
  <si>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</si>
  <si>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</si>
  <si>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</si>
  <si>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</si>
  <si>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</si>
  <si>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</si>
  <si>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</si>
  <si>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</si>
  <si>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</si>
  <si>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</si>
  <si>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</si>
  <si>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</si>
  <si>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</si>
  <si>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</si>
  <si>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</si>
  <si>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</si>
  <si>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</si>
  <si>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</si>
  <si>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</si>
  <si>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</si>
  <si>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</si>
  <si>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</si>
  <si>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</si>
  <si>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</si>
  <si>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</si>
  <si>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</si>
  <si>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</si>
  <si>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</si>
  <si>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</si>
  <si>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</si>
  <si>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</si>
  <si>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</si>
  <si>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</si>
  <si>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</si>
  <si>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</si>
  <si>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</si>
  <si>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</si>
  <si>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</si>
  <si>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</si>
  <si>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</si>
  <si>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</si>
  <si>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</si>
  <si>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</si>
  <si>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</si>
  <si>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</si>
  <si>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</si>
  <si>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</si>
  <si>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</si>
  <si>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</si>
  <si>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</si>
  <si>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</si>
  <si>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</si>
  <si>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</si>
  <si>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</si>
  <si>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</si>
  <si>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</si>
  <si>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</si>
  <si>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</si>
  <si>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</si>
  <si>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</si>
  <si>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</si>
  <si>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</si>
  <si>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</si>
  <si>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</si>
  <si>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</si>
  <si>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</si>
  <si>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</si>
  <si>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</si>
  <si>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</si>
  <si>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</si>
  <si>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</si>
  <si>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</si>
  <si>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</si>
  <si>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</si>
  <si>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</si>
  <si>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</si>
  <si>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</si>
  <si>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</si>
  <si>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</si>
  <si>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</si>
  <si>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</si>
  <si>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</si>
  <si>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</si>
  <si>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</si>
  <si>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</si>
  <si>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</si>
  <si>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</si>
  <si>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</si>
  <si>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</si>
  <si>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</si>
  <si>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</si>
  <si>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</si>
  <si>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</si>
  <si>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</si>
  <si>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</si>
  <si>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</si>
  <si>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</si>
  <si>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</si>
  <si>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</si>
  <si>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</si>
  <si>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</si>
  <si>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</si>
  <si>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</si>
  <si>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</si>
  <si>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</si>
  <si>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</si>
  <si>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</si>
  <si>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</si>
  <si>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</si>
  <si>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</si>
  <si>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</si>
  <si>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</si>
  <si>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</si>
  <si>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</si>
  <si>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</si>
  <si>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</si>
  <si>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</si>
  <si>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</si>
  <si>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</si>
  <si>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</si>
  <si>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</si>
  <si>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</si>
  <si>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</si>
  <si>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</si>
  <si>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</si>
  <si>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</si>
  <si>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</si>
  <si>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</si>
  <si>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</si>
  <si>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</si>
  <si>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</si>
  <si>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</si>
  <si>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</si>
  <si>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</si>
  <si>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</si>
  <si>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</si>
  <si>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</si>
  <si>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</si>
  <si>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</si>
  <si>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</si>
  <si>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</si>
  <si>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</si>
  <si>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</si>
  <si>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</si>
  <si>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</si>
  <si>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</si>
  <si>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</si>
  <si>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</si>
  <si>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</si>
  <si>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</si>
  <si>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</si>
  <si>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</si>
  <si>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</si>
  <si>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</si>
  <si>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</si>
  <si>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</si>
  <si>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</si>
  <si>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</si>
  <si>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</si>
  <si>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</si>
  <si>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</si>
  <si>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</si>
  <si>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</si>
  <si>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</si>
  <si>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</si>
  <si>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</si>
  <si>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</si>
  <si>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</si>
  <si>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</si>
  <si>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</si>
  <si>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</si>
  <si>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</si>
  <si>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</si>
  <si>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</si>
  <si>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</si>
  <si>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</si>
  <si>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</si>
  <si>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</si>
  <si>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</si>
  <si>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</si>
  <si>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</si>
  <si>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</si>
  <si>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</si>
  <si>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</si>
  <si>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</si>
  <si>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</si>
  <si>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</si>
  <si>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</si>
  <si>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</si>
  <si>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</si>
  <si>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</si>
  <si>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</si>
  <si>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</si>
  <si>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</si>
  <si>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</si>
  <si>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</si>
  <si>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</si>
  <si>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</si>
  <si>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</si>
  <si>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</si>
  <si>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</si>
  <si>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</si>
  <si>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</si>
  <si>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</si>
  <si>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</si>
  <si>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</si>
  <si>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</si>
  <si>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</si>
  <si>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</si>
  <si>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</si>
  <si>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</si>
  <si>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</si>
  <si>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</si>
  <si>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</si>
  <si>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</si>
  <si>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</si>
  <si>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</si>
  <si>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</si>
  <si>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</si>
  <si>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</si>
  <si>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</si>
  <si>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</si>
  <si>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</si>
  <si>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</si>
  <si>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</si>
  <si>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</si>
  <si>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</si>
  <si>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</si>
  <si>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</si>
  <si>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</si>
  <si>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</si>
  <si>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</si>
  <si>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</si>
  <si>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</si>
  <si>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</si>
  <si>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</si>
  <si>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</si>
  <si>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</si>
  <si>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</si>
  <si>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</si>
  <si>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</si>
  <si>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</si>
  <si>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</si>
  <si>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</si>
  <si>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</si>
  <si>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</si>
  <si>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</si>
  <si>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</si>
  <si>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</si>
  <si>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</si>
  <si>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</si>
  <si>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</si>
  <si>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</si>
  <si>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</si>
  <si>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</si>
  <si>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</si>
  <si>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</si>
  <si>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</si>
  <si>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</si>
  <si>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</si>
  <si>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</si>
  <si>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</si>
  <si>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</si>
  <si>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</si>
  <si>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</si>
  <si>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</si>
  <si>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</si>
  <si>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</si>
  <si>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</si>
  <si>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</si>
  <si>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</si>
  <si>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</si>
  <si>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</si>
  <si>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</si>
  <si>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</si>
  <si>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</si>
  <si>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</si>
  <si>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</si>
  <si>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</si>
  <si>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</si>
  <si>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</si>
  <si>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</si>
  <si>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</si>
  <si>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</si>
  <si>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</si>
  <si>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</si>
  <si>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</si>
  <si>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</si>
  <si>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</si>
  <si>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</si>
  <si>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</si>
  <si>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</si>
  <si>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</si>
  <si>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</si>
  <si>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</si>
  <si>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</si>
  <si>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</si>
  <si>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</si>
  <si>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</si>
  <si>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</si>
  <si>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</si>
  <si>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</si>
  <si>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</si>
  <si>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</si>
  <si>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</si>
  <si>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</si>
  <si>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</si>
  <si>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</si>
  <si>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</si>
  <si>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</si>
  <si>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</si>
  <si>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</si>
  <si>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</si>
  <si>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</si>
  <si>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</si>
  <si>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</si>
  <si>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</si>
  <si>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</si>
  <si>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</si>
  <si>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</si>
  <si>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</si>
  <si>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</si>
  <si>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</si>
  <si>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</si>
  <si>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</si>
  <si>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</si>
  <si>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</si>
  <si>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</si>
  <si>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</si>
  <si>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</si>
  <si>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</si>
  <si>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</si>
  <si>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</si>
  <si>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</si>
  <si>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</si>
  <si>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</si>
  <si>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</si>
  <si>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</si>
  <si>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</si>
  <si>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</si>
  <si>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</si>
  <si>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</si>
  <si>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</si>
  <si>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</si>
  <si>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</si>
  <si>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</si>
  <si>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</si>
  <si>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</si>
  <si>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</si>
  <si>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</si>
  <si>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</si>
  <si>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</si>
  <si>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</si>
  <si>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</si>
  <si>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</si>
  <si>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</si>
  <si>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</si>
  <si>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</si>
  <si>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</si>
  <si>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</si>
  <si>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</si>
  <si>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</si>
  <si>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</si>
  <si>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</si>
  <si>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</si>
  <si>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</si>
  <si>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</si>
  <si>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</si>
  <si>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</si>
  <si>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</si>
  <si>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</si>
  <si>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</si>
  <si>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</si>
  <si>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</si>
  <si>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</si>
  <si>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</si>
  <si>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</si>
  <si>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</si>
  <si>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</si>
  <si>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</si>
  <si>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</si>
  <si>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</si>
  <si>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</si>
  <si>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</si>
  <si>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</si>
  <si>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</si>
  <si>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</si>
  <si>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</si>
  <si>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</si>
  <si>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</si>
  <si>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</si>
  <si>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</si>
  <si>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</si>
  <si>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</si>
  <si>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</si>
  <si>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</si>
  <si>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</si>
  <si>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</si>
  <si>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</si>
  <si>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</si>
  <si>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</si>
  <si>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</si>
  <si>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</si>
  <si>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</si>
  <si>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</si>
  <si>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</si>
  <si>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</si>
  <si>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</si>
  <si>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</si>
  <si>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</si>
  <si>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</si>
  <si>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</si>
  <si>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</si>
  <si>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</si>
  <si>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</si>
  <si>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</si>
  <si>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</si>
  <si>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</si>
  <si>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</si>
  <si>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</si>
  <si>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</si>
  <si>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</si>
  <si>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</si>
  <si>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</si>
  <si>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</si>
  <si>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</si>
  <si>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</si>
  <si>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</si>
  <si>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</si>
  <si>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</si>
  <si>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</si>
  <si>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</si>
  <si>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</si>
  <si>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</si>
  <si>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</si>
  <si>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</si>
  <si>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</si>
  <si>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</si>
  <si>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</si>
  <si>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</si>
  <si>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</si>
  <si>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</si>
  <si>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</si>
  <si>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</si>
  <si>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</si>
  <si>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</si>
  <si>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</si>
  <si>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</si>
  <si>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</si>
  <si>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</si>
  <si>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</si>
  <si>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</si>
  <si>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</si>
  <si>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</si>
  <si>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</si>
  <si>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</si>
  <si>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</si>
  <si>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</si>
  <si>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</si>
  <si>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</si>
  <si>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</si>
  <si>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</si>
  <si>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</si>
  <si>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</si>
  <si>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</si>
  <si>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</si>
  <si>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</si>
  <si>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</si>
  <si>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</si>
  <si>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</si>
  <si>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</si>
  <si>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</si>
  <si>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</si>
  <si>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</si>
  <si>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</si>
  <si>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</si>
  <si>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</si>
  <si>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</si>
  <si>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</si>
  <si>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</si>
  <si>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</si>
  <si>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</si>
  <si>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</si>
  <si>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</si>
  <si>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</si>
  <si>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</si>
  <si>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</si>
  <si>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</si>
  <si>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</si>
  <si>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</si>
  <si>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</si>
  <si>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</si>
  <si>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</si>
  <si>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</si>
  <si>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</si>
  <si>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</si>
  <si>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</si>
  <si>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</si>
  <si>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</si>
  <si>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</si>
  <si>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</si>
  <si>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</si>
  <si>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</si>
  <si>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</si>
  <si>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</si>
  <si>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</si>
  <si>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</si>
  <si>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</si>
  <si>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</si>
  <si>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</si>
  <si>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</si>
  <si>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</si>
  <si>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</si>
  <si>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</si>
  <si>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</si>
  <si>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</si>
  <si>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</si>
  <si>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</si>
  <si>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</si>
  <si>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</si>
  <si>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</si>
  <si>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</si>
  <si>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</si>
  <si>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</si>
  <si>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</si>
  <si>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</si>
  <si>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</si>
  <si>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</si>
  <si>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</si>
  <si>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</si>
  <si>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</si>
  <si>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</si>
  <si>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</si>
  <si>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</si>
  <si>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</si>
  <si>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</si>
  <si>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</si>
  <si>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</si>
  <si>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</si>
  <si>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</si>
  <si>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</si>
  <si>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</si>
  <si>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</si>
  <si>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</si>
  <si>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</si>
  <si>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</si>
  <si>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</si>
  <si>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</si>
  <si>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</si>
  <si>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</si>
  <si>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</si>
  <si>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</si>
  <si>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</si>
  <si>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</si>
  <si>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</si>
  <si>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</si>
  <si>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</si>
  <si>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</si>
  <si>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</si>
  <si>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</si>
  <si>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</si>
  <si>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</si>
  <si>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</si>
  <si>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</si>
  <si>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</si>
  <si>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</si>
  <si>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</si>
  <si>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</si>
  <si>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</si>
  <si>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</si>
  <si>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</si>
  <si>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</si>
  <si>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</si>
  <si>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</si>
  <si>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</si>
  <si>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</si>
  <si>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</si>
  <si>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</si>
  <si>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</si>
  <si>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</si>
  <si>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</si>
  <si>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</si>
  <si>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</si>
  <si>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</si>
  <si>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</si>
  <si>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</si>
  <si>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</si>
  <si>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</si>
  <si>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</si>
  <si>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</si>
  <si>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</si>
  <si>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</si>
  <si>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</si>
  <si>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</si>
  <si>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</si>
  <si>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</si>
  <si>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</si>
  <si>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</si>
  <si>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</si>
  <si>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</si>
  <si>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</si>
  <si>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</si>
  <si>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</si>
  <si>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</si>
  <si>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</si>
  <si>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</si>
  <si>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</si>
  <si>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</si>
  <si>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</si>
  <si>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</si>
  <si>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</si>
  <si>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</si>
  <si>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</si>
  <si>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</si>
  <si>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</si>
  <si>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</si>
  <si>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</si>
  <si>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</si>
  <si>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</si>
  <si>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</si>
  <si>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</si>
  <si>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</si>
  <si>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</si>
  <si>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</si>
  <si>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</si>
  <si>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</si>
  <si>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</si>
  <si>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</si>
  <si>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</si>
  <si>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</si>
  <si>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</si>
  <si>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</si>
  <si>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</si>
  <si>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</si>
  <si>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</si>
  <si>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</si>
  <si>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</si>
  <si>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</si>
  <si>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</si>
  <si>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</si>
  <si>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</si>
  <si>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</si>
  <si>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</si>
  <si>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</si>
  <si>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</si>
  <si>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</si>
  <si>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</si>
  <si>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</si>
  <si>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</si>
  <si>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</si>
  <si>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</si>
  <si>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</si>
  <si>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</si>
  <si>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</si>
  <si>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</si>
  <si>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</si>
  <si>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</si>
  <si>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</si>
  <si>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</si>
  <si>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</si>
  <si>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</si>
  <si>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</si>
  <si>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</si>
  <si>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</si>
  <si>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</si>
  <si>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</si>
  <si>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</si>
  <si>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</si>
  <si>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</si>
  <si>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</si>
  <si>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</si>
  <si>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</si>
  <si>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</si>
  <si>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</si>
  <si>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</si>
  <si>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</si>
  <si>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</si>
  <si>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</si>
  <si>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</si>
  <si>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</si>
  <si>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</si>
  <si>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</si>
  <si>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</si>
  <si>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</si>
  <si>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</si>
  <si>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</si>
  <si>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</si>
  <si>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</si>
  <si>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</si>
  <si>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</si>
  <si>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</si>
  <si>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</si>
  <si>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</si>
  <si>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</si>
  <si>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</si>
  <si>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</si>
  <si>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</si>
  <si>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</si>
  <si>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</si>
  <si>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</si>
  <si>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</si>
  <si>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</si>
  <si>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</si>
  <si>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</si>
  <si>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</si>
  <si>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</si>
  <si>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</si>
  <si>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</si>
  <si>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</si>
  <si>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</si>
  <si>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</si>
  <si>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</si>
  <si>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</si>
  <si>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</si>
  <si>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</si>
  <si>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</si>
  <si>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</si>
  <si>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</si>
  <si>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</si>
  <si>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</si>
  <si>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</si>
  <si>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</si>
  <si>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</si>
  <si>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</si>
  <si>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</si>
  <si>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</si>
  <si>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</si>
  <si>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</si>
  <si>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</si>
  <si>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</si>
  <si>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</si>
  <si>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</si>
  <si>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</si>
  <si>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</si>
  <si>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</si>
  <si>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</si>
  <si>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</si>
  <si>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</si>
  <si>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</si>
  <si>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</si>
  <si>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</si>
  <si>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</si>
  <si>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</si>
  <si>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</si>
  <si>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</si>
  <si>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</si>
  <si>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</si>
  <si>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</si>
  <si>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</si>
  <si>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</si>
  <si>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</si>
  <si>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</si>
  <si>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</si>
  <si>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</si>
  <si>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</si>
  <si>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</si>
  <si>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</si>
  <si>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</si>
  <si>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</si>
  <si>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</si>
  <si>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</si>
  <si>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</si>
  <si>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</si>
  <si>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</si>
  <si>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</si>
  <si>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</si>
  <si>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</si>
  <si>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</si>
  <si>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</si>
  <si>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</si>
  <si>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</si>
  <si>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</si>
  <si>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</si>
  <si>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</si>
  <si>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</si>
  <si>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</si>
  <si>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</si>
  <si>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</si>
  <si>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</si>
  <si>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</si>
  <si>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</si>
  <si>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</si>
  <si>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</si>
  <si>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</si>
  <si>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</si>
  <si>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</si>
  <si>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</si>
  <si>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</si>
  <si>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</si>
  <si>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</si>
  <si>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</si>
  <si>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</si>
  <si>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</si>
  <si>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</si>
  <si>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</si>
  <si>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</si>
  <si>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</si>
  <si>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</si>
  <si>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</si>
  <si>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</si>
  <si>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</si>
  <si>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</si>
  <si>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</si>
  <si>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</si>
  <si>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</si>
  <si>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</si>
  <si>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</si>
  <si>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</si>
  <si>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</si>
  <si>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</si>
  <si>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</si>
  <si>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</si>
  <si>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</si>
  <si>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</si>
  <si>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</si>
  <si>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</si>
  <si>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</si>
  <si>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</si>
  <si>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</si>
  <si>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</si>
  <si>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</si>
  <si>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</si>
  <si>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</si>
  <si>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</si>
  <si>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</si>
  <si>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</si>
  <si>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</si>
  <si>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</si>
  <si>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</si>
  <si>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</si>
  <si>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</si>
  <si>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</si>
  <si>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</si>
  <si>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</si>
  <si>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</si>
  <si>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</si>
  <si>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</si>
  <si>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</si>
  <si>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</si>
  <si>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</si>
  <si>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</si>
  <si>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</si>
  <si>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</si>
  <si>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</si>
  <si>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</si>
  <si>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</si>
  <si>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</si>
  <si>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</si>
  <si>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</si>
  <si>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</si>
  <si>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</si>
  <si>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</si>
  <si>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</si>
  <si>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</si>
  <si>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</si>
  <si>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</si>
  <si>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</si>
  <si>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</si>
  <si>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</si>
  <si>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</si>
  <si>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</si>
  <si>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</si>
  <si>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</si>
  <si>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</si>
  <si>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</si>
  <si>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</si>
  <si>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</si>
  <si>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</si>
  <si>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</si>
  <si>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</si>
  <si>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</si>
  <si>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</si>
  <si>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</si>
  <si>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</si>
  <si>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</si>
  <si>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</si>
  <si>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</si>
  <si>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</si>
  <si>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</si>
  <si>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</si>
  <si>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</si>
  <si>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</si>
  <si>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</si>
  <si>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</si>
  <si>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</si>
  <si>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</si>
  <si>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</si>
  <si>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</si>
  <si>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</si>
  <si>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</si>
  <si>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</si>
  <si>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</si>
  <si>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</si>
  <si>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</si>
  <si>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</si>
  <si>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</si>
  <si>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</si>
  <si>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</si>
  <si>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</si>
  <si>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</si>
  <si>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</si>
  <si>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</si>
  <si>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</si>
  <si>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</si>
  <si>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</si>
  <si>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</si>
  <si>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</si>
  <si>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</si>
  <si>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</si>
  <si>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</si>
  <si>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</si>
  <si>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</si>
  <si>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</si>
  <si>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</si>
  <si>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</si>
  <si>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</si>
  <si>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</si>
  <si>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</si>
  <si>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</si>
  <si>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</si>
  <si>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</si>
  <si>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</si>
  <si>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</si>
  <si>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</si>
  <si>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</si>
  <si>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</si>
  <si>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</si>
  <si>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</si>
  <si>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</si>
  <si>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</si>
  <si>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</si>
  <si>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</si>
  <si>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</si>
  <si>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</si>
  <si>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</si>
  <si>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</si>
  <si>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</si>
  <si>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</si>
  <si>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</si>
  <si>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</si>
  <si>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</si>
  <si>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</si>
  <si>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</si>
  <si>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</si>
  <si>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</si>
  <si>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</si>
  <si>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</si>
  <si>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</si>
  <si>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</si>
  <si>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</si>
  <si>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</si>
  <si>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</si>
  <si>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</si>
  <si>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</si>
  <si>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</si>
  <si>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</si>
  <si>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</si>
  <si>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</si>
  <si>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</si>
  <si>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</si>
  <si>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</si>
  <si>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</si>
  <si>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</si>
  <si>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</si>
  <si>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</si>
  <si>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</si>
  <si>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</si>
  <si>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</si>
  <si>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</si>
  <si>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</si>
  <si>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</si>
  <si>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</si>
  <si>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</si>
  <si>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</si>
  <si>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</si>
  <si>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</si>
  <si>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</si>
  <si>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</si>
  <si>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</si>
  <si>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</si>
  <si>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</si>
  <si>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</si>
  <si>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</si>
  <si>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</si>
  <si>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</si>
  <si>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</si>
  <si>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</si>
  <si>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</si>
  <si>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</si>
  <si>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</si>
  <si>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</si>
  <si>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</si>
  <si>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</si>
  <si>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</si>
  <si>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</si>
  <si>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</si>
  <si>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</si>
  <si>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</si>
  <si>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</si>
  <si>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</si>
  <si>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</si>
  <si>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</si>
  <si>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</si>
  <si>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</si>
  <si>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</si>
  <si>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</si>
  <si>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</si>
  <si>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</si>
  <si>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</si>
  <si>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</si>
  <si>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</si>
  <si>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</si>
  <si>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</si>
  <si>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</si>
  <si>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</si>
  <si>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</si>
  <si>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</si>
  <si>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</si>
  <si>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</si>
  <si>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</si>
  <si>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</si>
  <si>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</si>
  <si>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</si>
  <si>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</si>
  <si>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</si>
  <si>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</si>
  <si>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</si>
  <si>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</si>
  <si>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</si>
  <si>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</si>
  <si>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</si>
  <si>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</si>
  <si>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</si>
  <si>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</si>
  <si>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</si>
  <si>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</si>
  <si>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</si>
  <si>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</si>
  <si>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</si>
  <si>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</si>
  <si>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</si>
  <si>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</si>
  <si>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</si>
  <si>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</si>
  <si>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</si>
  <si>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</si>
  <si>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</si>
  <si>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</si>
  <si>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</si>
  <si>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</si>
  <si>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</si>
  <si>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</si>
  <si>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</si>
  <si>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</si>
  <si>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</si>
  <si>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</si>
  <si>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</si>
  <si>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</si>
  <si>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</si>
  <si>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</si>
  <si>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</si>
  <si>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</si>
  <si>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</si>
  <si>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</si>
  <si>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</si>
  <si>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</si>
  <si>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</si>
  <si>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</si>
  <si>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</si>
  <si>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</si>
  <si>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</si>
  <si>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</si>
  <si>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</si>
  <si>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</si>
  <si>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</si>
  <si>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</si>
  <si>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</si>
  <si>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</si>
  <si>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</si>
  <si>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</si>
  <si>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</si>
  <si>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</si>
  <si>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</si>
  <si>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</si>
  <si>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</si>
  <si>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</si>
  <si>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</si>
  <si>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</si>
  <si>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</si>
  <si>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</si>
  <si>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</si>
  <si>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</si>
  <si>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</si>
  <si>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</si>
  <si>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</si>
  <si>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</si>
  <si>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</si>
  <si>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</si>
  <si>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</si>
  <si>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</si>
  <si>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</si>
  <si>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</si>
  <si>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</si>
  <si>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</si>
  <si>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</si>
  <si>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</si>
  <si>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</si>
  <si>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</si>
  <si>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</si>
  <si>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</si>
  <si>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</si>
  <si>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</si>
  <si>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</si>
  <si>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</si>
  <si>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</si>
  <si>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</si>
  <si>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</si>
  <si>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</si>
  <si>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</si>
  <si>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</si>
  <si>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</si>
  <si>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</si>
  <si>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</si>
  <si>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</si>
  <si>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</si>
  <si>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</si>
  <si>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</si>
  <si>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</si>
  <si>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</si>
  <si>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</si>
  <si>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</si>
  <si>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</si>
  <si>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</si>
  <si>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</si>
  <si>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</si>
  <si>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</si>
  <si>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</si>
  <si>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</si>
  <si>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</si>
  <si>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</si>
  <si>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</si>
  <si>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</si>
  <si>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</si>
  <si>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</si>
  <si>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</si>
  <si>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</si>
  <si>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</si>
  <si>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</si>
  <si>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</si>
  <si>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</si>
  <si>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</si>
  <si>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</si>
  <si>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</si>
  <si>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</si>
  <si>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</si>
  <si>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</si>
  <si>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</si>
  <si>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</si>
  <si>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</si>
  <si>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</si>
  <si>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</si>
  <si>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</si>
  <si>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</si>
  <si>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</si>
  <si>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</si>
  <si>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</si>
  <si>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</si>
  <si>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</si>
  <si>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</si>
  <si>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</si>
  <si>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</si>
  <si>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</si>
  <si>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</si>
  <si>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</si>
  <si>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</si>
  <si>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</si>
  <si>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</si>
  <si>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</si>
  <si>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</si>
  <si>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</si>
  <si>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</si>
  <si>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</si>
  <si>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</si>
  <si>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</si>
  <si>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</si>
  <si>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</si>
  <si>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</si>
  <si>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</si>
  <si>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</si>
  <si>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</si>
  <si>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</si>
  <si>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</si>
  <si>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</si>
  <si>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</si>
  <si>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</si>
  <si>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</si>
  <si>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</si>
  <si>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</si>
  <si>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</si>
  <si>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</si>
  <si>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</si>
  <si>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</si>
  <si>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</si>
  <si>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</si>
  <si>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</si>
  <si>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</si>
  <si>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</si>
  <si>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</si>
  <si>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</si>
  <si>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</si>
  <si>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</si>
  <si>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</si>
  <si>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</si>
  <si>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</si>
  <si>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</si>
  <si>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</si>
  <si>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</si>
  <si>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</si>
  <si>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</si>
  <si>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</si>
  <si>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</si>
  <si>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</si>
  <si>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</si>
  <si>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</si>
  <si>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</si>
  <si>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</si>
  <si>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</si>
  <si>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</si>
  <si>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</si>
  <si>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</si>
  <si>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</si>
  <si>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</si>
  <si>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</si>
  <si>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</si>
  <si>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</si>
  <si>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</si>
  <si>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</si>
  <si>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</si>
  <si>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</si>
  <si>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</si>
  <si>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</si>
  <si>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</si>
  <si>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</si>
  <si>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</si>
  <si>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</si>
  <si>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</si>
  <si>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</si>
  <si>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</si>
  <si>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</si>
  <si>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</si>
  <si>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</si>
  <si>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</si>
  <si>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</si>
  <si>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</si>
  <si>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</si>
  <si>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</si>
  <si>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</si>
  <si>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</si>
  <si>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</si>
  <si>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</si>
  <si>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</si>
  <si>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</si>
  <si>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</si>
  <si>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</si>
  <si>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</si>
  <si>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</si>
  <si>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</si>
  <si>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</si>
  <si>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</si>
  <si>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</si>
  <si>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</si>
  <si>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</si>
  <si>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</si>
  <si>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</si>
  <si>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</si>
  <si>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</si>
  <si>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</si>
  <si>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</si>
  <si>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</si>
  <si>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</si>
  <si>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</si>
  <si>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</si>
  <si>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</si>
  <si>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</si>
  <si>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</si>
  <si>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</si>
  <si>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</si>
  <si>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</si>
  <si>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</si>
  <si>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</si>
  <si>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</si>
  <si>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</si>
  <si>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</si>
  <si>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</si>
  <si>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</si>
  <si>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</si>
  <si>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</si>
  <si>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</si>
  <si>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</si>
  <si>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</si>
  <si>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</si>
  <si>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</si>
  <si>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</si>
  <si>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</si>
  <si>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</si>
  <si>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</si>
  <si>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</si>
  <si>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</si>
  <si>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</si>
  <si>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</si>
  <si>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</si>
  <si>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</si>
  <si>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</si>
  <si>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</si>
  <si>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</si>
  <si>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</si>
  <si>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</si>
  <si>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</si>
  <si>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</si>
  <si>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</si>
  <si>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</si>
  <si>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</si>
  <si>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</si>
  <si>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</si>
  <si>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</si>
  <si>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</si>
  <si>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</si>
  <si>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</si>
  <si>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</si>
  <si>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</si>
  <si>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</si>
  <si>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</si>
  <si>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</si>
  <si>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</si>
  <si>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</si>
  <si>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</si>
  <si>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</si>
  <si>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</si>
  <si>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</si>
  <si>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</si>
  <si>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</si>
  <si>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</si>
  <si>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</si>
  <si>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</si>
  <si>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</si>
  <si>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</si>
  <si>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</si>
  <si>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</si>
  <si>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</si>
  <si>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</si>
  <si>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</si>
  <si>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</si>
  <si>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</si>
  <si>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</si>
  <si>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</si>
  <si>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</si>
  <si>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</si>
  <si>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</si>
  <si>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</si>
  <si>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</si>
  <si>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</si>
  <si>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</si>
  <si>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</si>
  <si>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</si>
  <si>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</si>
  <si>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</si>
  <si>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</si>
  <si>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</si>
  <si>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</si>
  <si>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</si>
  <si>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</si>
  <si>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</si>
  <si>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</si>
  <si>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</si>
  <si>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</si>
  <si>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</si>
  <si>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</si>
  <si>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</si>
  <si>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</si>
  <si>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</si>
  <si>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</si>
  <si>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</si>
  <si>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</si>
  <si>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</si>
  <si>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</si>
  <si>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</si>
  <si>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</si>
  <si>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</si>
  <si>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</si>
  <si>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</si>
  <si>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</si>
  <si>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</si>
  <si>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</si>
  <si>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</si>
  <si>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</si>
  <si>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</si>
  <si>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</si>
  <si>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</si>
  <si>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</si>
  <si>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</si>
  <si>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</si>
  <si>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</si>
  <si>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</si>
  <si>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</si>
  <si>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</si>
  <si>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</si>
  <si>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</si>
  <si>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</si>
  <si>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</si>
  <si>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</si>
  <si>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</si>
  <si>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</si>
  <si>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</si>
  <si>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</si>
  <si>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</si>
  <si>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</si>
  <si>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</si>
  <si>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</si>
  <si>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</si>
  <si>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</si>
  <si>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</si>
  <si>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</si>
  <si>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</si>
  <si>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</si>
  <si>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</si>
  <si>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</si>
  <si>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</si>
  <si>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</si>
  <si>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</si>
  <si>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</si>
  <si>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</si>
  <si>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</si>
  <si>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</si>
  <si>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</si>
  <si>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</si>
  <si>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</si>
  <si>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</si>
  <si>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</si>
  <si>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</si>
  <si>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</si>
  <si>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</si>
  <si>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</si>
  <si>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</si>
  <si>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</si>
  <si>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</si>
  <si>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</si>
  <si>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</si>
  <si>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</si>
  <si>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</si>
  <si>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</si>
  <si>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</si>
  <si>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</si>
  <si>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</si>
  <si>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</si>
  <si>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</si>
  <si>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</si>
  <si>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</si>
  <si>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</si>
  <si>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</si>
  <si>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</si>
  <si>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</si>
  <si>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</si>
  <si>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</si>
  <si>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</si>
  <si>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</si>
  <si>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</si>
  <si>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</si>
  <si>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</si>
  <si>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</si>
  <si>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</si>
  <si>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</si>
  <si>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</si>
  <si>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</si>
  <si>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</si>
  <si>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</si>
  <si>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</si>
  <si>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</si>
  <si>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</si>
  <si>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</si>
  <si>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</si>
  <si>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</si>
  <si>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</si>
  <si>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</si>
  <si>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</si>
  <si>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</si>
  <si>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</si>
  <si>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</si>
  <si>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</si>
  <si>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</si>
  <si>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</si>
  <si>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</si>
  <si>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</si>
  <si>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</si>
  <si>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</si>
  <si>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</si>
  <si>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</si>
  <si>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</si>
  <si>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</si>
  <si>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</si>
  <si>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</si>
  <si>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</si>
  <si>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</si>
  <si>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</si>
  <si>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</si>
  <si>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</si>
  <si>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</si>
  <si>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</si>
  <si>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</si>
  <si>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</si>
  <si>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</si>
  <si>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</si>
  <si>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</si>
  <si>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</si>
  <si>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</si>
  <si>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</si>
  <si>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</si>
  <si>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</si>
  <si>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</si>
  <si>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</si>
  <si>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</si>
  <si>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</si>
  <si>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</si>
  <si>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</si>
  <si>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</si>
  <si>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</si>
  <si>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</si>
  <si>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</si>
  <si>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</si>
  <si>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</si>
  <si>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</si>
  <si>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</si>
  <si>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</si>
  <si>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</si>
  <si>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</si>
  <si>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</si>
  <si>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</si>
  <si>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</si>
  <si>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</si>
  <si>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</si>
  <si>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</si>
  <si>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</si>
  <si>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</si>
  <si>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</si>
  <si>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</si>
  <si>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</si>
  <si>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</si>
  <si>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</si>
  <si>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</si>
  <si>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</si>
  <si>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</si>
  <si>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</si>
  <si>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</si>
  <si>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</si>
  <si>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</si>
  <si>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</si>
  <si>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</si>
  <si>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</si>
  <si>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</si>
  <si>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</si>
  <si>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</si>
  <si>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</si>
  <si>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</si>
  <si>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</si>
  <si>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</si>
  <si>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</si>
  <si>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</si>
  <si>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</si>
  <si>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</si>
  <si>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</si>
  <si>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</si>
  <si>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</si>
  <si>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</si>
  <si>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</si>
  <si>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</si>
  <si>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</si>
  <si>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</si>
  <si>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</si>
  <si>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</si>
  <si>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</si>
  <si>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</si>
  <si>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</si>
  <si>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</si>
  <si>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</si>
  <si>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</si>
  <si>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</si>
  <si>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</si>
  <si>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</si>
  <si>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</si>
  <si>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</si>
  <si>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</si>
  <si>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</si>
  <si>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</si>
  <si>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</si>
  <si>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</si>
  <si>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</si>
  <si>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</si>
  <si>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</si>
  <si>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</si>
  <si>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</si>
  <si>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</si>
  <si>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</si>
  <si>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</si>
  <si>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</si>
  <si>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</si>
  <si>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</si>
  <si>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</si>
  <si>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</si>
  <si>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</si>
  <si>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</si>
  <si>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</si>
  <si>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</si>
  <si>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</si>
  <si>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</si>
  <si>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</si>
  <si>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</si>
  <si>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</si>
  <si>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</si>
  <si>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</si>
  <si>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</si>
  <si>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</si>
  <si>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</si>
  <si>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</si>
  <si>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</si>
  <si>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</si>
  <si>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</si>
  <si>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</si>
  <si>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</si>
  <si>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</si>
  <si>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</si>
  <si>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</si>
  <si>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</si>
  <si>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</si>
  <si>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</si>
  <si>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</si>
  <si>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</si>
  <si>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</si>
  <si>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</si>
  <si>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</si>
  <si>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</si>
  <si>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</si>
  <si>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</si>
  <si>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</si>
  <si>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</si>
  <si>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</si>
  <si>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</si>
  <si>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</si>
  <si>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</si>
  <si>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</si>
  <si>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</si>
  <si>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</si>
  <si>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</si>
  <si>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</si>
  <si>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</si>
  <si>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</si>
  <si>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</si>
  <si>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</si>
  <si>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</si>
  <si>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</si>
  <si>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</si>
  <si>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</si>
  <si>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</si>
  <si>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</si>
  <si>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</si>
  <si>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</si>
  <si>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</si>
  <si>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</si>
  <si>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</si>
  <si>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</si>
  <si>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</si>
  <si>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</si>
  <si>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</si>
  <si>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</si>
  <si>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</si>
  <si>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</si>
  <si>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</si>
  <si>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</si>
  <si>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</si>
  <si>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</si>
  <si>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</si>
  <si>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</si>
  <si>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</si>
  <si>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</si>
  <si>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</si>
  <si>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</si>
  <si>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</si>
  <si>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</si>
  <si>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</si>
  <si>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</si>
  <si>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</si>
  <si>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</si>
  <si>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</si>
  <si>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</si>
  <si>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</si>
  <si>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</si>
  <si>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</si>
  <si>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</si>
  <si>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</si>
  <si>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</si>
  <si>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</si>
  <si>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</si>
  <si>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</si>
  <si>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</si>
  <si>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</si>
  <si>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</si>
  <si>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</si>
  <si>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</si>
  <si>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</si>
  <si>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</si>
  <si>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</si>
  <si>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</si>
  <si>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</si>
  <si>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</si>
  <si>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</si>
  <si>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</si>
  <si>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</si>
  <si>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</si>
  <si>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</si>
  <si>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</si>
  <si>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</si>
  <si>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</si>
  <si>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</si>
  <si>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</si>
  <si>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</si>
  <si>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</si>
  <si>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</si>
  <si>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</si>
  <si>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</si>
  <si>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</si>
  <si>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</si>
  <si>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</si>
  <si>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</si>
  <si>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</si>
  <si>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</si>
  <si>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</si>
  <si>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</si>
  <si>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</si>
  <si>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</si>
  <si>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</si>
  <si>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</si>
  <si>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</si>
  <si>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</si>
  <si>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</si>
  <si>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</si>
  <si>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</si>
  <si>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</si>
  <si>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</si>
  <si>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</si>
  <si>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</si>
  <si>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</si>
  <si>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</si>
  <si>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</si>
  <si>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</si>
  <si>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</si>
  <si>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</si>
  <si>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</si>
  <si>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</si>
  <si>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</si>
  <si>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</si>
  <si>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</si>
  <si>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</si>
  <si>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</si>
  <si>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</si>
  <si>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</si>
  <si>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</si>
  <si>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</si>
  <si>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</si>
  <si>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</si>
  <si>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</si>
  <si>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</si>
  <si>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</si>
  <si>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</si>
  <si>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</si>
  <si>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</si>
  <si>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</si>
  <si>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</si>
  <si>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</si>
  <si>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</si>
  <si>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</si>
  <si>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</si>
  <si>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</si>
  <si>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</si>
  <si>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</si>
  <si>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</si>
  <si>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</si>
  <si>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</si>
  <si>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</si>
  <si>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</si>
  <si>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</si>
  <si>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</si>
  <si>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</si>
  <si>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</si>
  <si>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</si>
  <si>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</si>
  <si>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</si>
  <si>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</si>
  <si>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</si>
  <si>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</si>
  <si>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</si>
  <si>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</si>
  <si>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</si>
  <si>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</si>
  <si>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</si>
  <si>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</si>
  <si>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</si>
  <si>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</si>
  <si>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</si>
  <si>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</si>
  <si>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</si>
  <si>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</si>
  <si>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</si>
  <si>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</si>
  <si>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</si>
  <si>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</si>
  <si>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</si>
  <si>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</si>
  <si>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</si>
  <si>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</si>
  <si>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</si>
  <si>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</si>
  <si>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</si>
  <si>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</si>
  <si>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</si>
  <si>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</si>
  <si>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</si>
  <si>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</si>
  <si>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</si>
  <si>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</si>
  <si>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</si>
  <si>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</si>
  <si>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</si>
  <si>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</si>
  <si>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</si>
  <si>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</si>
  <si>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</si>
  <si>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</si>
  <si>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</si>
  <si>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</si>
  <si>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</si>
  <si>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</si>
  <si>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</si>
  <si>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</si>
  <si>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</si>
  <si>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</si>
  <si>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</si>
  <si>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</si>
  <si>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</si>
  <si>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</si>
  <si>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</si>
  <si>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</si>
  <si>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</si>
  <si>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</si>
  <si>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</si>
  <si>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</si>
  <si>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</si>
  <si>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</si>
  <si>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</si>
  <si>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</si>
  <si>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</si>
  <si>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</si>
  <si>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</si>
  <si>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</si>
  <si>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</si>
  <si>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</si>
  <si>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</si>
  <si>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</si>
  <si>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</si>
  <si>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</si>
  <si>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</si>
  <si>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</si>
  <si>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</si>
  <si>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</si>
  <si>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</si>
  <si>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</si>
  <si>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</si>
  <si>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</si>
  <si>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</si>
  <si>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</si>
  <si>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</si>
  <si>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</si>
  <si>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</si>
  <si>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</si>
  <si>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</si>
  <si>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</si>
  <si>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</si>
  <si>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</si>
  <si>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</si>
  <si>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</si>
  <si>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</si>
  <si>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</si>
  <si>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</si>
  <si>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</si>
  <si>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</si>
  <si>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</si>
  <si>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</si>
  <si>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</si>
  <si>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</si>
  <si>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</si>
  <si>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</si>
  <si>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</si>
  <si>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</si>
  <si>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</si>
  <si>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</si>
  <si>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</si>
  <si>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</si>
  <si>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</si>
  <si>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</si>
  <si>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</si>
  <si>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</si>
  <si>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</si>
  <si>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</si>
  <si>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</si>
  <si>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</si>
  <si>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</si>
  <si>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</si>
  <si>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</si>
  <si>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</si>
  <si>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</si>
  <si>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</si>
  <si>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</si>
  <si>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</si>
  <si>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</si>
  <si>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</si>
  <si>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</si>
  <si>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</si>
  <si>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</si>
  <si>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</si>
  <si>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</si>
  <si>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</si>
  <si>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</si>
  <si>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</si>
  <si>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</si>
  <si>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</si>
  <si>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</si>
  <si>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</si>
  <si>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</si>
  <si>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</si>
  <si>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</si>
  <si>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</si>
  <si>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</si>
  <si>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</si>
  <si>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</si>
  <si>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</si>
  <si>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</si>
  <si>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</si>
  <si>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</si>
  <si>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</si>
  <si>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</si>
  <si>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</si>
  <si>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</si>
  <si>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</si>
  <si>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</si>
  <si>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</si>
  <si>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</si>
  <si>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</si>
  <si>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</si>
  <si>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</si>
  <si>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</si>
  <si>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</si>
  <si>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</si>
  <si>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</si>
  <si>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</si>
  <si>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</si>
  <si>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</si>
  <si>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</si>
  <si>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</si>
  <si>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</si>
  <si>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</si>
  <si>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</si>
  <si>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</si>
  <si>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</si>
  <si>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</si>
  <si>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</si>
  <si>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</si>
  <si>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</si>
  <si>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</si>
  <si>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</si>
  <si>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</si>
  <si>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</si>
  <si>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</si>
  <si>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</si>
  <si>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</si>
  <si>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</si>
  <si>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</si>
  <si>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</si>
  <si>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</si>
  <si>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</si>
  <si>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</si>
  <si>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</si>
  <si>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</si>
  <si>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</si>
  <si>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</si>
  <si>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</si>
  <si>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</si>
  <si>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</si>
  <si>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</si>
  <si>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</si>
  <si>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</si>
  <si>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</si>
  <si>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</si>
  <si>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</si>
  <si>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</si>
  <si>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</si>
  <si>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</si>
  <si>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</si>
  <si>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</si>
  <si>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</si>
  <si>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</si>
  <si>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</si>
  <si>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</si>
  <si>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</si>
  <si>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</si>
  <si>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</si>
  <si>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</si>
  <si>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</si>
  <si>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</si>
  <si>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</si>
  <si>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</si>
  <si>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</si>
  <si>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</si>
  <si>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</si>
  <si>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</si>
  <si>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</si>
  <si>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</si>
  <si>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</si>
  <si>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</si>
  <si>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</si>
  <si>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</si>
  <si>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</si>
  <si>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</si>
  <si>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</si>
  <si>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</si>
  <si>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</si>
  <si>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</si>
  <si>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</si>
  <si>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</si>
  <si>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</si>
  <si>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</si>
  <si>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</si>
  <si>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</si>
  <si>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</si>
  <si>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</si>
  <si>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</si>
  <si>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</si>
  <si>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</si>
  <si>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</si>
  <si>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</si>
  <si>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</si>
  <si>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</si>
  <si>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</si>
  <si>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</si>
  <si>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</si>
  <si>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</si>
  <si>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</si>
  <si>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</si>
  <si>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</si>
  <si>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</si>
  <si>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</si>
  <si>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</si>
  <si>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</si>
  <si>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</si>
  <si>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</si>
  <si>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</si>
  <si>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</si>
  <si>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</si>
  <si>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</si>
  <si>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</si>
  <si>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</si>
  <si>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</si>
  <si>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</si>
  <si>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</si>
  <si>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</si>
  <si>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</si>
  <si>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</si>
  <si>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</si>
  <si>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</si>
  <si>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</si>
  <si>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</si>
  <si>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</si>
  <si>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</si>
  <si>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</si>
  <si>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</si>
  <si>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</si>
  <si>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</si>
  <si>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</si>
  <si>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</si>
  <si>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</si>
  <si>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</si>
  <si>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</si>
  <si>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</si>
  <si>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</si>
  <si>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</si>
  <si>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</si>
  <si>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</si>
  <si>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</si>
  <si>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</si>
  <si>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</si>
  <si>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</si>
  <si>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</si>
  <si>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</si>
  <si>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</si>
  <si>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</si>
  <si>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</si>
  <si>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</si>
  <si>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</si>
  <si>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</si>
  <si>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</si>
  <si>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</si>
  <si>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</si>
  <si>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</si>
  <si>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</si>
  <si>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</si>
  <si>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</si>
  <si>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</si>
  <si>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</si>
  <si>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</si>
  <si>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</si>
  <si>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</si>
  <si>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</si>
  <si>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</si>
  <si>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</si>
  <si>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</si>
  <si>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</si>
  <si>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</si>
  <si>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</si>
  <si>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</si>
  <si>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</si>
  <si>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</si>
  <si>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</si>
  <si>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</si>
  <si>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</si>
  <si>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</si>
  <si>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</si>
  <si>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</si>
  <si>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</si>
  <si>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</si>
  <si>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</si>
  <si>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</si>
  <si>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</si>
  <si>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</si>
  <si>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</si>
  <si>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</si>
  <si>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</si>
  <si>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</si>
  <si>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</si>
  <si>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</si>
  <si>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</si>
  <si>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</si>
  <si>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</si>
  <si>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</si>
  <si>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</si>
  <si>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</si>
  <si>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</si>
  <si>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</si>
  <si>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</si>
  <si>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</si>
  <si>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</si>
  <si>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</si>
  <si>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</si>
  <si>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</si>
  <si>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</si>
  <si>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</si>
  <si>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</si>
  <si>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</si>
  <si>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</si>
  <si>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</si>
  <si>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</si>
  <si>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</si>
  <si>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</si>
  <si>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</si>
  <si>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</si>
  <si>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</si>
  <si>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</si>
  <si>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</si>
  <si>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</si>
  <si>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</si>
  <si>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</si>
  <si>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</si>
  <si>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</si>
  <si>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</si>
  <si>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</si>
  <si>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</si>
  <si>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</si>
  <si>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</si>
  <si>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</si>
  <si>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</si>
  <si>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</si>
  <si>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</si>
  <si>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</si>
  <si>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</si>
  <si>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</si>
  <si>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</si>
  <si>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</si>
  <si>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</si>
  <si>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</si>
  <si>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</si>
  <si>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</si>
  <si>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</si>
  <si>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</si>
  <si>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</si>
  <si>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</si>
  <si>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</si>
  <si>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</si>
  <si>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</si>
  <si>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</si>
  <si>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</si>
  <si>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</si>
  <si>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</si>
  <si>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</si>
  <si>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</si>
  <si>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</si>
  <si>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</si>
  <si>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</si>
  <si>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</si>
  <si>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</si>
  <si>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</si>
  <si>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</si>
  <si>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</si>
  <si>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</si>
  <si>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</si>
  <si>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</si>
  <si>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</si>
  <si>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</si>
  <si>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</si>
  <si>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</si>
  <si>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</si>
  <si>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</si>
  <si>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</si>
  <si>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</si>
  <si>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</si>
  <si>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</si>
  <si>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</si>
  <si>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</si>
  <si>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</si>
  <si>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</si>
  <si>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</si>
  <si>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</si>
  <si>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</si>
  <si>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</si>
  <si>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</si>
  <si>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</si>
  <si>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</si>
  <si>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</si>
  <si>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</si>
  <si>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</si>
  <si>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</si>
  <si>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</si>
  <si>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</si>
  <si>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</si>
  <si>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</si>
  <si>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</si>
  <si>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</si>
  <si>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</si>
  <si>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</si>
  <si>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</si>
  <si>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</si>
  <si>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</si>
  <si>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</si>
  <si>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</si>
  <si>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</si>
  <si>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</si>
  <si>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</si>
  <si>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</si>
  <si>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</si>
  <si>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</si>
  <si>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</si>
  <si>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</si>
  <si>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</si>
  <si>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</si>
  <si>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</si>
  <si>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</si>
  <si>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</si>
  <si>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</si>
  <si>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</si>
  <si>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</si>
  <si>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</si>
  <si>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</si>
  <si>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</si>
  <si>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</si>
  <si>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</si>
  <si>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</si>
  <si>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</si>
  <si>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</si>
  <si>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</si>
  <si>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</si>
  <si>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</si>
  <si>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</si>
  <si>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</si>
  <si>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</si>
  <si>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</si>
  <si>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</si>
  <si>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</si>
  <si>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</si>
  <si>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</si>
  <si>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</si>
  <si>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</si>
  <si>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</si>
  <si>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</si>
  <si>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</si>
  <si>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</si>
  <si>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</si>
  <si>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</si>
  <si>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</si>
  <si>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</si>
  <si>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</si>
  <si>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</si>
  <si>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</si>
  <si>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</si>
  <si>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</si>
  <si>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</si>
  <si>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</si>
  <si>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</si>
  <si>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</si>
  <si>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</si>
  <si>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</si>
  <si>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</si>
  <si>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</si>
  <si>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</si>
  <si>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</si>
  <si>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</si>
  <si>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</si>
  <si>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</si>
  <si>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</si>
  <si>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</si>
  <si>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</si>
  <si>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</si>
  <si>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</si>
  <si>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</si>
  <si>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</si>
  <si>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</si>
  <si>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</si>
  <si>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</si>
  <si>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</si>
  <si>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</si>
  <si>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</si>
  <si>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</si>
  <si>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</si>
  <si>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</si>
  <si>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</si>
  <si>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</si>
  <si>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</si>
  <si>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</si>
  <si>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</si>
  <si>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</si>
  <si>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</si>
  <si>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</si>
  <si>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</si>
  <si>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</si>
  <si>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</si>
  <si>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</si>
  <si>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</si>
  <si>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</si>
  <si>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</si>
  <si>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</si>
  <si>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</si>
  <si>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</si>
  <si>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</si>
  <si>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</si>
  <si>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</si>
  <si>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</si>
  <si>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</si>
  <si>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</si>
  <si>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</si>
  <si>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</si>
  <si>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</si>
  <si>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</si>
  <si>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</si>
  <si>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</si>
  <si>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</si>
  <si>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</si>
  <si>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</si>
  <si>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</si>
  <si>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</si>
  <si>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</si>
  <si>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</si>
  <si>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</si>
  <si>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</si>
  <si>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</si>
  <si>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</si>
  <si>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</si>
  <si>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</si>
  <si>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</si>
  <si>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</si>
  <si>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</si>
  <si>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</si>
  <si>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</si>
  <si>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</si>
  <si>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</si>
  <si>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</si>
  <si>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</si>
  <si>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</si>
  <si>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</si>
  <si>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</si>
  <si>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</si>
  <si>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</si>
  <si>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</si>
  <si>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</si>
  <si>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</si>
  <si>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</si>
  <si>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</si>
  <si>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</si>
  <si>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</si>
  <si>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</si>
  <si>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</si>
  <si>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</si>
  <si>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</si>
  <si>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</si>
  <si>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</si>
  <si>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</si>
  <si>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</si>
  <si>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</si>
  <si>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</si>
  <si>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</si>
  <si>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</si>
  <si>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</si>
  <si>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</si>
  <si>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</si>
  <si>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</si>
  <si>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</si>
  <si>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</si>
  <si>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</si>
  <si>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</si>
  <si>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</si>
  <si>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</si>
  <si>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</si>
  <si>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</si>
  <si>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</si>
  <si>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</si>
  <si>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</si>
  <si>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</si>
  <si>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</si>
  <si>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</si>
  <si>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</si>
  <si>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</si>
  <si>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</si>
  <si>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</si>
  <si>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</si>
  <si>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</si>
  <si>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</si>
  <si>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</si>
  <si>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</si>
  <si>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</si>
  <si>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</si>
  <si>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</si>
  <si>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</si>
  <si>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</si>
  <si>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</si>
  <si>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</si>
  <si>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</si>
  <si>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</si>
  <si>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</si>
  <si>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</si>
  <si>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</si>
  <si>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</si>
  <si>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</si>
  <si>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</si>
  <si>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</si>
  <si>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</si>
  <si>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</si>
  <si>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</si>
  <si>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</si>
  <si>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</si>
  <si>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</si>
  <si>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</si>
  <si>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</si>
  <si>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</si>
  <si>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</si>
  <si>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</si>
  <si>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</si>
  <si>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</si>
  <si>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</si>
  <si>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</si>
  <si>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</si>
  <si>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</si>
  <si>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</si>
  <si>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</si>
  <si>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</si>
  <si>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</si>
  <si>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</si>
  <si>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</si>
  <si>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</si>
  <si>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</si>
  <si>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</si>
  <si>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</si>
  <si>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</si>
  <si>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</si>
  <si>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</si>
  <si>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</si>
  <si>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</si>
  <si>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</si>
  <si>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</si>
  <si>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</si>
  <si>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</si>
  <si>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</si>
  <si>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</si>
  <si>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</si>
  <si>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</si>
  <si>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</si>
  <si>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</si>
  <si>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</si>
  <si>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</si>
  <si>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</si>
  <si>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</si>
  <si>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</si>
  <si>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</si>
  <si>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</si>
  <si>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</si>
  <si>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</si>
  <si>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</si>
  <si>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</si>
  <si>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</si>
  <si>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</si>
  <si>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</si>
  <si>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</si>
  <si>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</si>
  <si>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</si>
  <si>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</si>
  <si>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</si>
  <si>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</si>
  <si>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</si>
  <si>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</si>
  <si>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</si>
  <si>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</si>
  <si>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</si>
  <si>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</si>
  <si>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</si>
  <si>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</si>
  <si>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</si>
  <si>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</si>
  <si>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</si>
  <si>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</si>
  <si>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</si>
  <si>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</si>
  <si>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</si>
  <si>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</si>
  <si>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</si>
  <si>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</si>
  <si>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</si>
  <si>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</si>
  <si>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</si>
  <si>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</si>
  <si>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</si>
  <si>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</si>
  <si>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</si>
  <si>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</si>
  <si>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</si>
  <si>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</si>
  <si>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</si>
  <si>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</si>
  <si>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</si>
  <si>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</si>
  <si>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</si>
  <si>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</si>
  <si>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</si>
  <si>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</si>
  <si>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</si>
  <si>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</si>
  <si>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</si>
  <si>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</si>
  <si>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</si>
  <si>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</si>
  <si>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</si>
  <si>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</si>
  <si>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</si>
  <si>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</si>
  <si>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</si>
  <si>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</si>
  <si>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</si>
  <si>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</si>
  <si>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</si>
  <si>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</si>
  <si>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</si>
  <si>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</si>
  <si>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</si>
  <si>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</si>
  <si>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</si>
  <si>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</si>
  <si>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</si>
  <si>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</si>
  <si>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</si>
  <si>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</si>
  <si>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</si>
  <si>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</si>
  <si>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</si>
  <si>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</si>
  <si>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</si>
  <si>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</si>
  <si>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</si>
  <si>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</si>
  <si>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</si>
  <si>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</si>
  <si>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</si>
  <si>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</si>
  <si>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</si>
  <si>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</si>
  <si>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</si>
  <si>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</si>
  <si>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</si>
  <si>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</si>
  <si>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</si>
  <si>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</si>
  <si>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</si>
  <si>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</si>
  <si>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</si>
  <si>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</si>
  <si>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</si>
  <si>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</si>
  <si>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</si>
  <si>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</si>
  <si>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</si>
  <si>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</si>
  <si>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</si>
  <si>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</si>
  <si>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</si>
  <si>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</si>
  <si>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</si>
  <si>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</si>
  <si>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</si>
  <si>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</si>
  <si>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</si>
  <si>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</si>
  <si>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</si>
  <si>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</si>
  <si>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</si>
  <si>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</si>
  <si>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</si>
  <si>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</si>
  <si>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</si>
  <si>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</si>
  <si>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</si>
  <si>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</si>
  <si>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</si>
  <si>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</si>
  <si>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</si>
  <si>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</si>
  <si>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</si>
  <si>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</si>
  <si>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</si>
  <si>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</si>
  <si>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</si>
  <si>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</si>
  <si>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</si>
  <si>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</si>
  <si>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</si>
  <si>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</si>
  <si>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</si>
  <si>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</si>
  <si>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</si>
  <si>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</si>
  <si>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</si>
  <si>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</si>
  <si>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</si>
  <si>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</si>
  <si>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</si>
  <si>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</si>
  <si>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</si>
  <si>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</si>
  <si>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</si>
  <si>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</si>
  <si>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</si>
  <si>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</si>
  <si>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</si>
  <si>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</si>
  <si>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</si>
  <si>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</si>
  <si>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</si>
  <si>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</si>
  <si>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</si>
  <si>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</si>
  <si>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</si>
  <si>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</si>
  <si>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</si>
  <si>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</si>
  <si>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</si>
  <si>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</si>
  <si>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</si>
  <si>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</si>
  <si>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</si>
  <si>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</si>
  <si>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</si>
  <si>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</si>
  <si>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</si>
  <si>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</si>
  <si>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</si>
  <si>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</si>
  <si>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</si>
  <si>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</si>
  <si>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</si>
  <si>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</si>
  <si>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</si>
  <si>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</si>
  <si>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</si>
  <si>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</si>
  <si>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</si>
  <si>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</si>
  <si>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</si>
  <si>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</si>
  <si>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</si>
  <si>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</si>
  <si>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</si>
  <si>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</si>
  <si>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</si>
  <si>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</si>
  <si>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</si>
  <si>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</si>
  <si>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</si>
  <si>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</si>
  <si>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</si>
  <si>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</si>
  <si>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</si>
  <si>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</si>
  <si>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</si>
  <si>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</si>
  <si>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</si>
  <si>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</si>
  <si>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</si>
  <si>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</si>
  <si>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</si>
  <si>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</si>
  <si>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</si>
  <si>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</si>
  <si>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</si>
  <si>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</si>
  <si>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</si>
  <si>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</si>
  <si>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</si>
  <si>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</si>
  <si>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</si>
  <si>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</si>
  <si>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</si>
  <si>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</si>
  <si>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</si>
  <si>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</si>
  <si>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</si>
  <si>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</si>
  <si>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</si>
  <si>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</si>
  <si>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</si>
  <si>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</si>
  <si>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</si>
  <si>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</si>
  <si>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</si>
  <si>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</si>
  <si>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</si>
  <si>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</si>
  <si>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</si>
  <si>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</si>
  <si>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</si>
  <si>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</si>
  <si>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</si>
  <si>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</si>
  <si>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</si>
  <si>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</si>
  <si>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</si>
  <si>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</si>
  <si>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</si>
  <si>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</si>
  <si>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</si>
  <si>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</si>
  <si>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</si>
  <si>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</si>
  <si>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</si>
  <si>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</si>
  <si>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</si>
  <si>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</si>
  <si>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</si>
  <si>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</si>
  <si>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</si>
  <si>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</si>
  <si>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</si>
  <si>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</si>
  <si>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</si>
  <si>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</si>
  <si>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</si>
  <si>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</si>
  <si>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</si>
  <si>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</si>
  <si>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</si>
  <si>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</si>
  <si>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</si>
  <si>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</si>
  <si>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</si>
  <si>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</si>
  <si>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</si>
  <si>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</si>
  <si>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</si>
  <si>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</si>
  <si>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</si>
  <si>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</si>
  <si>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</si>
  <si>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</si>
  <si>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</si>
  <si>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</si>
  <si>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</si>
  <si>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</si>
  <si>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</si>
  <si>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</si>
  <si>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</si>
  <si>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</si>
  <si>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</si>
  <si>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</si>
  <si>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</si>
  <si>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</si>
  <si>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</si>
  <si>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</si>
  <si>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</si>
  <si>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</si>
  <si>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</si>
  <si>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</si>
  <si>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</si>
  <si>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</si>
  <si>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</si>
  <si>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</si>
  <si>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</si>
  <si>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</si>
  <si>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</si>
  <si>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</si>
  <si>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</si>
  <si>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</si>
  <si>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</si>
  <si>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</si>
  <si>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</si>
  <si>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</si>
  <si>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</si>
  <si>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</si>
  <si>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</si>
  <si>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</si>
  <si>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</si>
  <si>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</si>
  <si>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</si>
  <si>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</si>
  <si>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</si>
  <si>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</si>
  <si>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</si>
  <si>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</si>
  <si>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</si>
  <si>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</si>
  <si>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</si>
  <si>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</si>
  <si>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</si>
  <si>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</si>
  <si>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</si>
  <si>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</si>
  <si>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</si>
  <si>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</si>
  <si>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</si>
  <si>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</si>
  <si>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</si>
  <si>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</si>
  <si>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</si>
  <si>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</si>
  <si>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</si>
  <si>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</si>
  <si>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</si>
  <si>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</si>
  <si>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</si>
  <si>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</si>
  <si>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</si>
  <si>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</si>
  <si>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</si>
  <si>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</si>
  <si>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</si>
  <si>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</si>
  <si>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</si>
  <si>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</si>
  <si>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</si>
  <si>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</si>
  <si>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</si>
  <si>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</si>
  <si>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</si>
  <si>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</si>
  <si>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</si>
  <si>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</si>
  <si>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</si>
  <si>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</si>
  <si>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</si>
  <si>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</si>
  <si>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</si>
  <si>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</si>
  <si>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</si>
  <si>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</si>
  <si>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</si>
  <si>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</si>
  <si>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</si>
  <si>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</si>
  <si>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</si>
  <si>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</si>
  <si>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</si>
  <si>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</si>
  <si>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</si>
  <si>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</si>
  <si>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</si>
  <si>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</si>
  <si>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</si>
  <si>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</si>
  <si>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</si>
  <si>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</si>
  <si>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</si>
  <si>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</si>
  <si>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</si>
  <si>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</si>
  <si>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</si>
  <si>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</si>
  <si>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</si>
  <si>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</si>
  <si>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</si>
  <si>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</si>
  <si>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</si>
  <si>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</si>
  <si>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</si>
  <si>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</si>
  <si>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</si>
  <si>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</si>
  <si>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</si>
  <si>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</si>
  <si>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</si>
  <si>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</si>
  <si>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</si>
  <si>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</si>
  <si>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</si>
  <si>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</si>
  <si>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</si>
  <si>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</si>
  <si>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</si>
  <si>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</si>
  <si>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</si>
  <si>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</si>
  <si>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</si>
  <si>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</si>
  <si>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</si>
  <si>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</si>
  <si>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</si>
  <si>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</si>
  <si>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</si>
  <si>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</si>
  <si>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</si>
  <si>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</si>
  <si>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</si>
  <si>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</si>
  <si>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</si>
  <si>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</si>
  <si>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</si>
  <si>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</si>
  <si>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</si>
  <si>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</si>
  <si>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</si>
  <si>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</si>
  <si>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</si>
  <si>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</si>
  <si>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</si>
  <si>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</si>
  <si>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</si>
  <si>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</si>
  <si>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</si>
  <si>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</si>
  <si>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</si>
  <si>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</si>
  <si>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</si>
  <si>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</si>
  <si>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</si>
  <si>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</si>
  <si>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</si>
  <si>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</si>
  <si>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</si>
  <si>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</si>
  <si>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</si>
  <si>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</si>
  <si>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</si>
  <si>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</si>
  <si>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</si>
  <si>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</si>
  <si>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</si>
  <si>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</si>
  <si>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</si>
  <si>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</si>
  <si>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</si>
  <si>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</si>
  <si>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</si>
  <si>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</si>
  <si>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</si>
  <si>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</si>
  <si>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</si>
  <si>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</si>
  <si>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</si>
  <si>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</si>
  <si>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</si>
  <si>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</si>
  <si>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</si>
  <si>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</si>
  <si>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</si>
  <si>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</si>
  <si>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</si>
  <si>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</si>
  <si>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</si>
  <si>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</si>
  <si>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</si>
  <si>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</si>
  <si>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</si>
  <si>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</si>
  <si>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</si>
  <si>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</si>
  <si>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</si>
  <si>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</si>
  <si>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</si>
  <si>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</si>
  <si>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</si>
  <si>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</si>
  <si>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</si>
  <si>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</si>
  <si>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</si>
  <si>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</si>
  <si>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</si>
  <si>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</si>
  <si>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</si>
  <si>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</si>
  <si>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</si>
  <si>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</si>
  <si>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</si>
  <si>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</si>
  <si>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</si>
  <si>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</si>
  <si>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</si>
  <si>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</si>
  <si>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</si>
  <si>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</si>
  <si>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</si>
  <si>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</si>
  <si>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</si>
  <si>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</si>
  <si>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</si>
  <si>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</si>
  <si>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</si>
  <si>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</si>
  <si>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</si>
  <si>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</si>
  <si>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</si>
  <si>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</si>
  <si>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</si>
  <si>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</si>
  <si>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</si>
  <si>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</si>
  <si>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</si>
  <si>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</si>
  <si>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</si>
  <si>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</si>
  <si>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</si>
  <si>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</si>
  <si>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</si>
  <si>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</si>
  <si>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</si>
  <si>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</si>
  <si>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</si>
  <si>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</si>
  <si>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</si>
  <si>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</si>
  <si>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</si>
  <si>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</si>
  <si>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</si>
  <si>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</si>
  <si>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</si>
  <si>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</si>
  <si>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</si>
  <si>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</si>
  <si>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</si>
  <si>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</si>
  <si>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</si>
  <si>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</si>
  <si>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</si>
  <si>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</si>
  <si>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</si>
  <si>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</si>
  <si>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</si>
  <si>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</si>
  <si>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</si>
  <si>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</si>
  <si>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</si>
  <si>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</si>
  <si>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</si>
  <si>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</si>
  <si>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</si>
  <si>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</si>
  <si>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</si>
  <si>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</si>
  <si>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</si>
  <si>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</si>
  <si>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</si>
  <si>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</si>
  <si>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</si>
  <si>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</si>
  <si>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</si>
  <si>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</si>
  <si>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</si>
  <si>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</si>
  <si>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</si>
  <si>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</si>
  <si>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</si>
  <si>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</si>
  <si>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</si>
  <si>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</si>
  <si>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</si>
  <si>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</si>
  <si>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</si>
  <si>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</si>
  <si>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</si>
  <si>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</si>
  <si>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</si>
  <si>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</si>
  <si>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</si>
  <si>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</si>
  <si>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</si>
  <si>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</si>
  <si>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</si>
  <si>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</si>
  <si>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</si>
  <si>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</si>
  <si>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</si>
  <si>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</si>
  <si>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</si>
  <si>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</si>
  <si>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</si>
  <si>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</si>
  <si>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</si>
  <si>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</si>
  <si>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</si>
  <si>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</si>
  <si>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</si>
  <si>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</si>
  <si>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</si>
  <si>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</si>
  <si>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</si>
  <si>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</si>
  <si>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</si>
  <si>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</si>
  <si>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</si>
  <si>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</si>
  <si>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</si>
  <si>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</si>
  <si>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</si>
  <si>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</si>
  <si>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</si>
  <si>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</si>
  <si>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</si>
  <si>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</si>
  <si>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</si>
  <si>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</si>
  <si>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</si>
  <si>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</si>
  <si>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</si>
  <si>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</si>
  <si>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</si>
  <si>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</si>
  <si>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</si>
  <si>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</si>
  <si>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</si>
  <si>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</si>
  <si>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</si>
  <si>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</si>
  <si>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</si>
  <si>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</si>
  <si>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</si>
  <si>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</si>
  <si>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</si>
  <si>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</si>
  <si>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</si>
  <si>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</si>
  <si>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</si>
  <si>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</si>
  <si>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</si>
  <si>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</si>
  <si>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</si>
  <si>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</si>
  <si>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</si>
  <si>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</si>
  <si>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</si>
  <si>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</si>
  <si>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</si>
  <si>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</si>
  <si>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</si>
  <si>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</si>
  <si>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</si>
  <si>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</si>
  <si>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</si>
  <si>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</si>
  <si>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</si>
  <si>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</si>
  <si>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</si>
  <si>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</si>
  <si>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</si>
  <si>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</si>
  <si>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</si>
  <si>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</si>
  <si>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</si>
  <si>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</si>
  <si>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</si>
  <si>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</si>
  <si>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</si>
  <si>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</si>
  <si>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</si>
  <si>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</si>
  <si>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</si>
  <si>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</si>
  <si>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</si>
  <si>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</si>
  <si>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</si>
  <si>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</si>
  <si>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</si>
  <si>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</si>
  <si>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</si>
  <si>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</si>
  <si>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</si>
  <si>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</si>
  <si>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</si>
  <si>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</si>
  <si>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</si>
  <si>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</si>
  <si>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</si>
  <si>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</si>
  <si>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</si>
  <si>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</si>
  <si>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</si>
  <si>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</si>
  <si>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</si>
  <si>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</si>
  <si>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</si>
  <si>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</si>
  <si>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</si>
  <si>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</si>
  <si>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</si>
  <si>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</si>
  <si>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</si>
  <si>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</si>
  <si>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</si>
  <si>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</si>
  <si>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</si>
  <si>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</si>
  <si>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</si>
  <si>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</si>
  <si>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</si>
  <si>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</si>
  <si>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</si>
  <si>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</si>
  <si>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</si>
  <si>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</si>
  <si>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</si>
  <si>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</si>
  <si>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</si>
  <si>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</si>
  <si>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</si>
  <si>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</si>
  <si>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</si>
  <si>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</si>
  <si>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</si>
  <si>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</si>
  <si>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</si>
  <si>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</si>
  <si>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</si>
  <si>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</si>
  <si>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</si>
  <si>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</si>
  <si>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</si>
  <si>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</si>
  <si>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</si>
  <si>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</si>
  <si>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</si>
  <si>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</si>
  <si>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</si>
  <si>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</si>
  <si>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</si>
  <si>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</si>
  <si>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</si>
  <si>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</si>
  <si>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</si>
  <si>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</si>
  <si>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</si>
  <si>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</si>
  <si>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</si>
  <si>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</si>
  <si>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</si>
  <si>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</si>
  <si>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</si>
  <si>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</si>
  <si>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</si>
  <si>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</si>
  <si>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</si>
  <si>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</si>
  <si>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</si>
  <si>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</si>
  <si>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</si>
  <si>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</si>
  <si>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</si>
  <si>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</si>
  <si>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</si>
  <si>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</si>
  <si>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</si>
  <si>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</si>
  <si>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</si>
  <si>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</si>
  <si>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</si>
  <si>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</si>
  <si>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</si>
  <si>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</si>
  <si>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</si>
  <si>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</si>
  <si>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</si>
  <si>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</si>
  <si>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</si>
  <si>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</si>
  <si>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</si>
  <si>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</si>
  <si>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</si>
  <si>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</si>
  <si>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</si>
  <si>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</si>
  <si>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</si>
  <si>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</si>
  <si>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</si>
  <si>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</si>
  <si>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</si>
  <si>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</si>
  <si>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</si>
  <si>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</si>
  <si>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</si>
  <si>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</si>
  <si>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</si>
  <si>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</si>
  <si>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</si>
  <si>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</si>
  <si>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</si>
  <si>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</si>
  <si>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</si>
  <si>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</si>
  <si>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</si>
  <si>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</si>
  <si>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</si>
  <si>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</si>
  <si>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</si>
  <si>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</si>
  <si>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</si>
  <si>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</si>
  <si>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</si>
  <si>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</si>
  <si>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</si>
  <si>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</si>
  <si>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</si>
  <si>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</si>
  <si>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</si>
  <si>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</si>
  <si>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</si>
  <si>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</si>
  <si>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</si>
  <si>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</si>
  <si>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</si>
  <si>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</si>
  <si>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</si>
  <si>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</si>
  <si>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</si>
  <si>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</si>
  <si>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</si>
  <si>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</si>
  <si>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</si>
  <si>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</si>
  <si>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</si>
  <si>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</si>
  <si>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</si>
  <si>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</si>
  <si>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</si>
  <si>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</si>
  <si>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</si>
  <si>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</si>
  <si>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</si>
  <si>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</si>
  <si>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</si>
  <si>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</si>
  <si>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</si>
  <si>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</si>
  <si>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</si>
  <si>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</si>
  <si>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</si>
  <si>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</si>
  <si>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</si>
  <si>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</si>
  <si>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</si>
  <si>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</si>
  <si>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</si>
  <si>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</si>
  <si>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</si>
  <si>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</si>
  <si>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</si>
  <si>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</si>
  <si>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</si>
  <si>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</si>
  <si>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</si>
  <si>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</si>
  <si>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</si>
  <si>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</si>
  <si>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</si>
  <si>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</si>
  <si>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</si>
  <si>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</si>
  <si>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</si>
  <si>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</si>
  <si>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</si>
  <si>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</si>
  <si>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</si>
  <si>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</si>
  <si>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</si>
  <si>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</si>
  <si>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</si>
  <si>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</si>
  <si>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</si>
  <si>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</si>
  <si>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</si>
  <si>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</si>
  <si>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</si>
  <si>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</si>
  <si>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</si>
  <si>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</si>
  <si>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</si>
  <si>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</si>
  <si>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</si>
  <si>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</si>
  <si>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</si>
  <si>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</si>
  <si>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</si>
  <si>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</si>
  <si>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</si>
  <si>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</si>
  <si>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</si>
  <si>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</si>
  <si>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</si>
  <si>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</si>
  <si>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</si>
  <si>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</si>
  <si>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</si>
  <si>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</si>
  <si>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</si>
  <si>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</si>
  <si>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</si>
  <si>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</si>
  <si>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</si>
  <si>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</si>
  <si>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</si>
  <si>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</si>
  <si>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</si>
  <si>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</si>
  <si>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</si>
  <si>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</si>
  <si>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</si>
  <si>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</si>
  <si>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</si>
  <si>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</si>
  <si>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</si>
  <si>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</si>
  <si>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</si>
  <si>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</si>
  <si>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</si>
  <si>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</si>
  <si>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</si>
  <si>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</si>
  <si>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</si>
  <si>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</si>
  <si>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</si>
  <si>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</si>
  <si>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</si>
  <si>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</si>
  <si>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</si>
  <si>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</si>
  <si>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</si>
  <si>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</si>
  <si>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</si>
  <si>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</si>
  <si>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</si>
  <si>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</si>
  <si>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</si>
  <si>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</si>
  <si>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</si>
  <si>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</si>
  <si>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</si>
  <si>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</si>
  <si>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</si>
  <si>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</si>
  <si>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</si>
  <si>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</si>
  <si>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</si>
  <si>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</si>
  <si>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</si>
  <si>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</si>
  <si>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</si>
  <si>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</si>
  <si>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</si>
  <si>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</si>
  <si>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</si>
  <si>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</si>
  <si>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</si>
  <si>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</si>
  <si>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</si>
  <si>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</si>
  <si>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</si>
  <si>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</si>
  <si>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</si>
  <si>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</si>
  <si>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</si>
  <si>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</si>
  <si>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</si>
  <si>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</si>
  <si>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</si>
  <si>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</si>
  <si>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</si>
  <si>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</si>
  <si>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</si>
  <si>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</si>
  <si>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</si>
  <si>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</si>
  <si>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</si>
  <si>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</si>
  <si>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</si>
  <si>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</si>
  <si>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</si>
  <si>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</si>
  <si>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</si>
  <si>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</si>
  <si>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</si>
  <si>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</si>
  <si>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</si>
  <si>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</si>
  <si>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</si>
  <si>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</si>
  <si>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</si>
  <si>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</si>
  <si>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</si>
  <si>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</si>
  <si>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</si>
  <si>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</si>
  <si>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</si>
  <si>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</si>
  <si>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</si>
  <si>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</si>
  <si>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</si>
  <si>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</si>
  <si>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</si>
  <si>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</si>
  <si>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</si>
  <si>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</si>
  <si>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</si>
  <si>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</si>
  <si>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</si>
  <si>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</si>
  <si>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</si>
  <si>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</si>
  <si>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</si>
  <si>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</si>
  <si>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</si>
  <si>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</si>
  <si>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</si>
  <si>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</si>
  <si>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</si>
  <si>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</si>
  <si>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</si>
  <si>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</si>
  <si>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</si>
  <si>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</si>
  <si>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</si>
  <si>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</si>
  <si>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</si>
  <si>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</si>
  <si>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</si>
  <si>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</si>
  <si>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</si>
  <si>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</si>
  <si>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</si>
  <si>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</si>
  <si>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</si>
  <si>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</si>
  <si>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</si>
  <si>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</si>
  <si>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</si>
  <si>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</si>
  <si>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</si>
  <si>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</si>
  <si>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</si>
  <si>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</si>
  <si>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</si>
  <si>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</si>
  <si>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</si>
  <si>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</si>
  <si>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</si>
  <si>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</si>
  <si>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</si>
  <si>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</si>
  <si>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</si>
  <si>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</si>
  <si>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</si>
  <si>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</si>
  <si>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</si>
  <si>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</si>
  <si>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</si>
  <si>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</si>
  <si>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</si>
  <si>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</si>
  <si>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</si>
  <si>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</si>
  <si>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</si>
  <si>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</si>
  <si>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</si>
  <si>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</si>
  <si>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</si>
  <si>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</si>
  <si>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</si>
  <si>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</si>
  <si>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</si>
  <si>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</si>
  <si>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</si>
  <si>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</si>
  <si>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</si>
  <si>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</si>
  <si>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</si>
  <si>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</si>
  <si>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</si>
  <si>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</si>
  <si>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</si>
  <si>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</si>
  <si>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</si>
  <si>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</si>
  <si>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</si>
  <si>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</si>
  <si>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</si>
  <si>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</si>
  <si>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</si>
  <si>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</si>
  <si>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</si>
  <si>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</si>
  <si>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</si>
  <si>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</si>
  <si>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</si>
  <si>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</si>
  <si>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</si>
  <si>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</si>
  <si>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</si>
  <si>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</si>
  <si>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</si>
  <si>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</si>
  <si>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</si>
  <si>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</si>
  <si>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</si>
  <si>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</si>
  <si>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</si>
  <si>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</si>
  <si>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</si>
  <si>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</si>
  <si>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</si>
  <si>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</si>
  <si>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</si>
  <si>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</si>
  <si>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</si>
  <si>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</si>
  <si>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</si>
  <si>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</si>
  <si>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</si>
  <si>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</si>
  <si>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</si>
  <si>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</si>
  <si>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</si>
  <si>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</si>
  <si>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</si>
  <si>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</si>
  <si>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</si>
  <si>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</si>
  <si>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</si>
  <si>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</si>
  <si>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</si>
  <si>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</si>
  <si>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</si>
  <si>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</si>
  <si>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</si>
  <si>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</si>
  <si>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</si>
  <si>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</si>
  <si>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</si>
  <si>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</si>
  <si>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</si>
  <si>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</si>
  <si>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</si>
  <si>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</si>
  <si>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</si>
  <si>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</si>
  <si>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</si>
  <si>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</si>
  <si>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</si>
  <si>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</si>
  <si>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</si>
  <si>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</si>
  <si>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</si>
  <si>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</si>
  <si>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</si>
  <si>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</si>
  <si>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</si>
  <si>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</si>
  <si>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</si>
  <si>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</si>
  <si>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</si>
  <si>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</si>
  <si>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</si>
  <si>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</si>
  <si>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</si>
  <si>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</si>
  <si>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</si>
  <si>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</si>
  <si>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</si>
  <si>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</si>
  <si>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</si>
  <si>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</si>
  <si>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</si>
  <si>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</si>
  <si>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</si>
  <si>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</si>
  <si>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</si>
  <si>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</si>
  <si>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</si>
  <si>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</si>
  <si>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</si>
  <si>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</si>
  <si>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</si>
  <si>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</si>
  <si>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</si>
  <si>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</si>
  <si>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</si>
  <si>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</si>
  <si>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</si>
  <si>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</si>
  <si>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</si>
  <si>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</si>
  <si>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</si>
  <si>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</si>
  <si>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</si>
  <si>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</si>
  <si>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</si>
  <si>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</si>
  <si>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</si>
  <si>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</si>
  <si>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</si>
  <si>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</si>
  <si>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</si>
  <si>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</si>
  <si>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</si>
  <si>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</si>
  <si>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</si>
  <si>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</si>
  <si>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</si>
  <si>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</si>
  <si>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</si>
  <si>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</si>
  <si>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</si>
  <si>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</si>
  <si>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</si>
  <si>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</si>
  <si>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</si>
  <si>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</si>
  <si>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</si>
  <si>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</si>
  <si>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</si>
  <si>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</si>
  <si>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</si>
  <si>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</si>
  <si>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</si>
  <si>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</si>
  <si>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</si>
  <si>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</si>
  <si>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</si>
  <si>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</si>
  <si>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</si>
  <si>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</si>
  <si>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</si>
  <si>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</si>
  <si>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</si>
  <si>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</si>
  <si>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</si>
  <si>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</si>
  <si>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</si>
  <si>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</si>
  <si>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</si>
  <si>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</si>
  <si>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</si>
  <si>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</si>
  <si>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</si>
  <si>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</si>
  <si>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</si>
  <si>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</si>
  <si>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</si>
  <si>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</si>
  <si>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</si>
  <si>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</si>
  <si>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</si>
  <si>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</si>
  <si>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</si>
  <si>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</si>
  <si>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</si>
  <si>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</si>
  <si>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</si>
  <si>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</si>
  <si>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</si>
  <si>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</si>
  <si>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</si>
  <si>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</si>
  <si>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</si>
  <si>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</si>
  <si>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</si>
  <si>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</si>
  <si>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</si>
  <si>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</si>
  <si>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</si>
  <si>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</si>
  <si>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</si>
  <si>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</si>
  <si>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</si>
  <si>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</si>
  <si>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</si>
  <si>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</si>
  <si>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</si>
  <si>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</si>
  <si>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</si>
  <si>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</si>
  <si>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</si>
  <si>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</si>
  <si>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</si>
  <si>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</si>
  <si>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</si>
  <si>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</si>
  <si>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</si>
  <si>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</si>
  <si>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</si>
  <si>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</si>
  <si>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</si>
  <si>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</si>
  <si>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</si>
  <si>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</si>
  <si>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</si>
  <si>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</si>
  <si>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</si>
  <si>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</si>
  <si>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</si>
  <si>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</si>
  <si>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</si>
  <si>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</si>
  <si>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</si>
  <si>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</si>
  <si>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</si>
  <si>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</si>
  <si>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</si>
  <si>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</si>
  <si>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</si>
  <si>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</si>
  <si>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</si>
  <si>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</si>
  <si>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</si>
  <si>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</si>
  <si>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</si>
  <si>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</si>
  <si>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</si>
  <si>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</si>
  <si>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</si>
  <si>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</si>
  <si>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</si>
  <si>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</si>
  <si>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</si>
  <si>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</si>
  <si>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</si>
  <si>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</si>
  <si>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</si>
  <si>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</si>
  <si>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</si>
  <si>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</si>
  <si>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</si>
  <si>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</si>
  <si>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</si>
  <si>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</si>
  <si>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</si>
  <si>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</si>
  <si>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</si>
  <si>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</si>
  <si>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</si>
  <si>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</si>
  <si>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</si>
  <si>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</si>
  <si>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</si>
  <si>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</si>
  <si>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</si>
  <si>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</si>
  <si>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</si>
  <si>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</si>
  <si>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</si>
  <si>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</si>
  <si>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</si>
  <si>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</si>
  <si>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</si>
  <si>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</si>
  <si>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</si>
  <si>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</si>
  <si>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</si>
  <si>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</si>
  <si>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</si>
  <si>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</si>
  <si>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</si>
  <si>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</si>
  <si>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</si>
  <si>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</si>
  <si>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</si>
  <si>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</si>
  <si>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</si>
  <si>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</si>
  <si>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</si>
  <si>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</si>
  <si>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</si>
  <si>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</si>
  <si>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</si>
  <si>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</si>
  <si>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</si>
  <si>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</si>
  <si>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</si>
  <si>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</si>
  <si>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</si>
  <si>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</si>
  <si>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</si>
  <si>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</si>
  <si>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</si>
  <si>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</si>
  <si>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</si>
  <si>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</si>
  <si>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</si>
  <si>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</si>
  <si>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</si>
  <si>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</si>
  <si>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</si>
  <si>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</si>
  <si>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</si>
  <si>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</si>
  <si>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</si>
  <si>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</si>
  <si>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</si>
  <si>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</si>
  <si>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</si>
  <si>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</si>
  <si>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</si>
  <si>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</si>
  <si>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</si>
  <si>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</si>
  <si>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</si>
  <si>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</si>
  <si>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</si>
  <si>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</si>
  <si>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</si>
  <si>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</si>
  <si>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</si>
  <si>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</si>
  <si>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</si>
  <si>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</si>
  <si>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</si>
  <si>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</si>
  <si>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</si>
  <si>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</si>
  <si>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</si>
  <si>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</si>
  <si>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</si>
  <si>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</si>
  <si>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</si>
  <si>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</si>
  <si>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</si>
  <si>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</si>
  <si>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</si>
  <si>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</si>
  <si>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</si>
  <si>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</si>
  <si>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</si>
  <si>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</si>
  <si>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</si>
  <si>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</si>
  <si>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</si>
  <si>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</si>
  <si>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</si>
  <si>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</si>
  <si>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</si>
  <si>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</si>
  <si>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</si>
  <si>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</si>
  <si>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</si>
  <si>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</si>
  <si>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</si>
  <si>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</si>
  <si>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</si>
  <si>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</si>
  <si>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</si>
  <si>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</si>
  <si>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</si>
  <si>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</si>
  <si>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</si>
  <si>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</si>
  <si>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</si>
  <si>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</si>
  <si>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</si>
  <si>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</si>
  <si>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</si>
  <si>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</si>
  <si>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</si>
  <si>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</si>
  <si>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</si>
  <si>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</si>
  <si>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</si>
  <si>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</si>
  <si>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</si>
  <si>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</si>
  <si>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</si>
  <si>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</si>
  <si>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</si>
  <si>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</si>
  <si>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</si>
  <si>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</si>
  <si>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</si>
  <si>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</si>
  <si>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</si>
  <si>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</si>
  <si>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</si>
  <si>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</si>
  <si>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</si>
  <si>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</si>
  <si>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</si>
  <si>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</si>
  <si>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</si>
  <si>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</si>
  <si>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</si>
  <si>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</si>
  <si>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</si>
  <si>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</si>
  <si>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</si>
  <si>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</si>
  <si>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</si>
  <si>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</si>
  <si>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</si>
  <si>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</si>
  <si>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</si>
  <si>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</si>
  <si>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</si>
  <si>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</si>
  <si>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</si>
  <si>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</si>
  <si>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</si>
  <si>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</si>
  <si>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</si>
  <si>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</si>
  <si>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</si>
  <si>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</si>
  <si>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</si>
  <si>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</si>
  <si>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</si>
  <si>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</si>
  <si>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</si>
  <si>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</si>
  <si>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</si>
  <si>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</si>
  <si>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</si>
  <si>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</si>
  <si>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</si>
  <si>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</si>
  <si>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</si>
  <si>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</si>
  <si>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</si>
  <si>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</si>
  <si>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</si>
  <si>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</si>
  <si>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</si>
  <si>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</si>
  <si>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</si>
  <si>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</si>
  <si>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</si>
  <si>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</si>
  <si>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</si>
  <si>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</si>
  <si>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</si>
  <si>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</si>
  <si>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</si>
  <si>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</si>
  <si>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</si>
  <si>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</si>
  <si>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</si>
  <si>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</si>
  <si>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</si>
  <si>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</si>
  <si>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</si>
  <si>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</si>
  <si>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</si>
  <si>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</si>
  <si>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</si>
  <si>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</si>
  <si>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</si>
  <si>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</si>
  <si>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</si>
  <si>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</si>
  <si>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</si>
  <si>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</si>
  <si>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</si>
  <si>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</si>
  <si>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</si>
  <si>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</si>
  <si>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</si>
  <si>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</si>
  <si>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</si>
  <si>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</si>
  <si>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</si>
  <si>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</si>
  <si>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</si>
  <si>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</si>
  <si>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</si>
  <si>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</si>
  <si>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</si>
  <si>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</si>
  <si>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</si>
  <si>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</si>
  <si>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</si>
  <si>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</si>
  <si>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</si>
  <si>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</si>
  <si>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</si>
  <si>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</si>
  <si>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</si>
  <si>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</si>
  <si>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</si>
  <si>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</si>
  <si>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</si>
  <si>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</si>
  <si>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</si>
  <si>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</si>
  <si>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</si>
  <si>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</si>
  <si>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</si>
  <si>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</si>
  <si>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</si>
  <si>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</si>
  <si>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</si>
  <si>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</si>
  <si>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</si>
  <si>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</si>
  <si>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</si>
  <si>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</si>
  <si>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</si>
  <si>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</si>
  <si>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</si>
  <si>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</si>
  <si>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</si>
  <si>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</si>
  <si>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</si>
  <si>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</si>
  <si>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</si>
  <si>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</si>
  <si>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</si>
  <si>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</si>
  <si>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</si>
  <si>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</si>
  <si>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</si>
  <si>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</si>
  <si>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</si>
  <si>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</si>
  <si>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</si>
  <si>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</si>
  <si>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</si>
  <si>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</si>
  <si>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</si>
  <si>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</si>
  <si>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</si>
  <si>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</si>
  <si>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</si>
  <si>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</si>
  <si>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</si>
  <si>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</si>
  <si>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</si>
  <si>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</si>
  <si>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</si>
  <si>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</si>
  <si>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</si>
  <si>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</si>
  <si>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</si>
  <si>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</si>
  <si>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</si>
  <si>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</si>
  <si>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</si>
  <si>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</si>
  <si>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</si>
  <si>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</si>
  <si>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</si>
  <si>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</si>
  <si>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</si>
  <si>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</si>
  <si>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</si>
  <si>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</si>
  <si>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</si>
  <si>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</si>
  <si>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</si>
  <si>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</si>
  <si>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</si>
  <si>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</si>
  <si>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</si>
  <si>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</si>
  <si>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</si>
  <si>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</si>
  <si>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</si>
  <si>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</si>
  <si>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</si>
  <si>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</si>
  <si>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</si>
  <si>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</si>
  <si>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</si>
  <si>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</si>
  <si>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</si>
  <si>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</si>
  <si>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</si>
  <si>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</si>
  <si>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</si>
  <si>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</si>
  <si>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</si>
  <si>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</si>
  <si>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</si>
  <si>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</si>
  <si>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</si>
  <si>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</si>
  <si>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</si>
  <si>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</si>
  <si>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</si>
  <si>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</si>
  <si>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</si>
  <si>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</si>
  <si>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</si>
  <si>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</si>
  <si>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</si>
  <si>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</si>
  <si>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</si>
  <si>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</si>
  <si>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</si>
  <si>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</si>
  <si>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</si>
  <si>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</si>
  <si>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</si>
  <si>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</si>
  <si>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</si>
  <si>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</si>
  <si>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</si>
  <si>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</si>
  <si>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</si>
  <si>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</si>
  <si>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</si>
  <si>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</si>
  <si>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</si>
  <si>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</si>
  <si>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</si>
  <si>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</si>
  <si>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</si>
  <si>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</si>
  <si>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</si>
  <si>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</si>
  <si>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</si>
  <si>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</si>
  <si>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</si>
  <si>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</si>
  <si>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</si>
  <si>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</si>
  <si>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</si>
  <si>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</si>
  <si>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</si>
  <si>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</si>
  <si>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</si>
  <si>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</si>
  <si>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</si>
  <si>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</si>
  <si>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</si>
  <si>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</si>
  <si>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</si>
  <si>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</si>
  <si>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</si>
  <si>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</si>
  <si>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</si>
  <si>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</si>
  <si>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</si>
  <si>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</si>
  <si>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</si>
  <si>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</si>
  <si>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</si>
  <si>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</si>
  <si>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</si>
  <si>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</si>
  <si>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</si>
  <si>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</si>
  <si>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</si>
  <si>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</si>
  <si>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</si>
  <si>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</si>
  <si>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</si>
  <si>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</si>
  <si>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</si>
  <si>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</si>
  <si>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</si>
  <si>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</si>
  <si>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</si>
  <si>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</si>
  <si>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</si>
  <si>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</si>
  <si>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</si>
  <si>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</si>
  <si>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</si>
  <si>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</si>
  <si>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</si>
  <si>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</si>
  <si>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</si>
  <si>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</si>
  <si>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</si>
  <si>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</si>
  <si>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</si>
  <si>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</si>
  <si>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</si>
  <si>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</si>
  <si>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</si>
  <si>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</si>
  <si>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</si>
  <si>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</si>
  <si>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</si>
  <si>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</si>
  <si>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</si>
  <si>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</si>
  <si>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</si>
  <si>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</si>
  <si>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</si>
  <si>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</si>
  <si>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</si>
  <si>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</si>
  <si>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</si>
  <si>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</si>
  <si>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</si>
  <si>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</si>
  <si>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</si>
  <si>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</si>
  <si>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</si>
  <si>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</si>
  <si>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</si>
  <si>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</si>
  <si>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</si>
  <si>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</si>
  <si>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</si>
  <si>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</si>
  <si>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</si>
  <si>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</si>
  <si>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</si>
  <si>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</si>
  <si>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</si>
  <si>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</si>
  <si>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</si>
  <si>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</si>
  <si>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</si>
  <si>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</si>
  <si>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</si>
  <si>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</si>
  <si>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</si>
  <si>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</si>
  <si>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</si>
  <si>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</si>
  <si>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</si>
  <si>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</si>
  <si>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</si>
  <si>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</si>
  <si>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</si>
  <si>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</si>
  <si>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</si>
  <si>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</si>
  <si>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</si>
  <si>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</si>
  <si>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</si>
  <si>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</si>
  <si>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</si>
  <si>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</si>
  <si>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</si>
  <si>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</si>
  <si>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</si>
  <si>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</si>
  <si>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</si>
  <si>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</si>
  <si>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</si>
  <si>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</si>
  <si>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</si>
  <si>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</si>
  <si>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</si>
  <si>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</si>
  <si>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</si>
  <si>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</si>
  <si>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</si>
  <si>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</si>
  <si>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</si>
  <si>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</si>
  <si>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</si>
  <si>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</si>
  <si>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</si>
  <si>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</si>
  <si>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</si>
  <si>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</si>
  <si>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</si>
  <si>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</si>
  <si>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</si>
  <si>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</si>
  <si>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</si>
  <si>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</si>
  <si>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</si>
  <si>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</si>
  <si>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</si>
  <si>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</si>
  <si>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</si>
  <si>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</si>
  <si>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</si>
  <si>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</si>
  <si>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</si>
  <si>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</si>
  <si>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</si>
  <si>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</si>
  <si>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</si>
  <si>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</si>
  <si>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</si>
  <si>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</si>
  <si>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</si>
  <si>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</si>
  <si>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</si>
  <si>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</si>
  <si>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</si>
  <si>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</si>
  <si>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</si>
  <si>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</si>
  <si>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</si>
  <si>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</si>
  <si>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</si>
  <si>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</si>
  <si>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</si>
  <si>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</si>
  <si>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</si>
  <si>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</si>
  <si>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</si>
  <si>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</si>
  <si>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</si>
  <si>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</si>
  <si>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</si>
  <si>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</si>
  <si>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</si>
  <si>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</si>
  <si>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</si>
  <si>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</si>
  <si>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</si>
  <si>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</si>
  <si>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</si>
  <si>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</si>
  <si>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</si>
  <si>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</si>
  <si>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</si>
  <si>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</si>
  <si>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</si>
  <si>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</si>
  <si>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</si>
  <si>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</si>
  <si>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</si>
  <si>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</si>
  <si>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</si>
  <si>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</si>
  <si>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</si>
  <si>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</si>
  <si>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</si>
  <si>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</si>
  <si>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</si>
  <si>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</si>
  <si>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</si>
  <si>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</si>
  <si>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</si>
  <si>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</si>
  <si>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</si>
  <si>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</si>
  <si>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</si>
  <si>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</si>
  <si>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</si>
  <si>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</si>
  <si>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</si>
  <si>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</si>
  <si>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</si>
  <si>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</si>
  <si>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</si>
  <si>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</si>
  <si>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</si>
  <si>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</si>
  <si>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</si>
  <si>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</si>
  <si>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</si>
  <si>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</si>
  <si>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</si>
  <si>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</si>
  <si>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</si>
  <si>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</si>
  <si>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</si>
  <si>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</si>
  <si>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</si>
  <si>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</si>
  <si>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</si>
  <si>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</si>
  <si>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</si>
  <si>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</si>
  <si>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</si>
  <si>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</si>
  <si>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</si>
  <si>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</si>
  <si>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</si>
  <si>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</si>
  <si>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</si>
  <si>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</si>
  <si>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</si>
  <si>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</si>
  <si>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</si>
  <si>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</si>
  <si>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</si>
  <si>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</si>
  <si>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</si>
  <si>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</si>
  <si>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</si>
  <si>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</si>
  <si>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</si>
  <si>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</si>
  <si>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</si>
  <si>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</si>
  <si>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</si>
  <si>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</si>
  <si>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</si>
  <si>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</si>
  <si>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</si>
  <si>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</si>
  <si>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</si>
  <si>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</si>
  <si>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</si>
  <si>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</si>
  <si>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</si>
  <si>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</si>
  <si>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</si>
  <si>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</si>
  <si>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</si>
  <si>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</si>
  <si>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</si>
  <si>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</si>
  <si>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</si>
  <si>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</si>
  <si>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</si>
  <si>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</si>
  <si>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</si>
  <si>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</si>
  <si>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</si>
  <si>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</si>
  <si>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</si>
  <si>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</si>
  <si>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</si>
  <si>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</si>
  <si>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</si>
  <si>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</si>
  <si>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</si>
  <si>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</si>
  <si>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</si>
  <si>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</si>
  <si>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</si>
  <si>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</si>
  <si>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</si>
  <si>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</si>
  <si>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</si>
  <si>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</si>
  <si>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</si>
  <si>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</si>
  <si>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</si>
  <si>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</si>
  <si>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</si>
  <si>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</si>
  <si>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</si>
  <si>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</si>
  <si>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</si>
  <si>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</si>
  <si>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</si>
  <si>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</si>
  <si>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</si>
  <si>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</si>
  <si>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</si>
  <si>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</si>
  <si>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</si>
  <si>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</si>
  <si>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</si>
  <si>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</si>
  <si>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</si>
  <si>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</si>
  <si>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</si>
  <si>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</si>
  <si>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</si>
  <si>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</si>
  <si>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</si>
  <si>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</si>
  <si>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</si>
  <si>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</si>
  <si>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</si>
  <si>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</si>
  <si>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</si>
  <si>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</si>
  <si>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</si>
  <si>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</si>
  <si>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</si>
  <si>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</si>
  <si>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</si>
  <si>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</si>
  <si>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</si>
  <si>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</si>
  <si>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</si>
  <si>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</si>
  <si>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</si>
  <si>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</si>
  <si>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</si>
  <si>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</si>
  <si>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</si>
  <si>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</si>
  <si>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</si>
  <si>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</si>
  <si>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</si>
  <si>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</si>
  <si>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</si>
  <si>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</si>
  <si>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</si>
  <si>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</si>
  <si>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</si>
  <si>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</si>
  <si>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</si>
  <si>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</si>
  <si>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</si>
  <si>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</si>
  <si>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</si>
  <si>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</si>
  <si>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</si>
  <si>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</si>
  <si>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</si>
  <si>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</si>
  <si>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</si>
  <si>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</si>
  <si>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</si>
  <si>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</si>
  <si>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</si>
  <si>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</si>
  <si>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</si>
  <si>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</si>
  <si>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</si>
  <si>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</si>
  <si>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</si>
  <si>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</si>
  <si>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</si>
  <si>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</si>
  <si>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</si>
  <si>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</si>
  <si>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</si>
  <si>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</si>
  <si>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</si>
  <si>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</si>
  <si>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</si>
  <si>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</si>
  <si>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</si>
  <si>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</si>
  <si>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</si>
  <si>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</si>
  <si>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</si>
  <si>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</si>
  <si>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</si>
  <si>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</si>
  <si>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</si>
  <si>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</si>
  <si>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</si>
  <si>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</si>
  <si>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</si>
  <si>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</si>
  <si>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</si>
  <si>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</si>
  <si>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</si>
  <si>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</si>
  <si>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</si>
  <si>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</si>
  <si>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</si>
  <si>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</si>
  <si>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</si>
  <si>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</si>
  <si>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</si>
  <si>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</si>
  <si>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</si>
  <si>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</si>
  <si>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</si>
  <si>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</si>
  <si>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</si>
  <si>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</si>
  <si>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</si>
  <si>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</si>
  <si>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</si>
  <si>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</si>
  <si>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</si>
  <si>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</si>
  <si>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</si>
  <si>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</si>
  <si>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</si>
  <si>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</si>
  <si>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</si>
  <si>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</si>
  <si>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</si>
  <si>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</si>
  <si>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</si>
  <si>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</si>
  <si>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</si>
  <si>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</si>
  <si>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</si>
  <si>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</si>
  <si>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</si>
  <si>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</si>
  <si>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</si>
  <si>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</si>
  <si>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</si>
  <si>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</si>
  <si>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</si>
  <si>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</si>
  <si>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</si>
  <si>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</si>
  <si>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</si>
  <si>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</si>
  <si>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</si>
  <si>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</si>
  <si>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</si>
  <si>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</si>
  <si>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</si>
  <si>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</si>
  <si>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</si>
  <si>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</si>
  <si>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</si>
  <si>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</si>
  <si>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</si>
  <si>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</si>
  <si>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</si>
  <si>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</si>
  <si>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</si>
  <si>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</si>
  <si>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</si>
  <si>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</si>
  <si>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</si>
  <si>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</si>
  <si>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</si>
  <si>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</si>
  <si>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</si>
  <si>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</si>
  <si>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</si>
  <si>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</si>
  <si>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</si>
  <si>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</si>
  <si>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</si>
  <si>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</si>
  <si>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</si>
  <si>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</si>
  <si>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</si>
  <si>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</si>
  <si>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</si>
  <si>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</si>
  <si>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</si>
  <si>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</si>
  <si>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</si>
  <si>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</si>
  <si>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</si>
  <si>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</si>
  <si>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</si>
  <si>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</si>
  <si>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</si>
  <si>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</si>
  <si>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</si>
  <si>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</si>
  <si>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</si>
  <si>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</si>
  <si>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</si>
  <si>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</si>
  <si>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</si>
  <si>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</si>
  <si>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</si>
  <si>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</si>
  <si>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</si>
  <si>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</si>
  <si>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</si>
  <si>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</si>
  <si>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</si>
  <si>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</si>
  <si>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</si>
  <si>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</si>
  <si>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</si>
  <si>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</si>
  <si>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</si>
  <si>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</si>
  <si>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</si>
  <si>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</si>
  <si>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</si>
  <si>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</si>
  <si>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</si>
  <si>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</si>
  <si>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</si>
  <si>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</si>
  <si>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</si>
  <si>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</si>
  <si>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</si>
  <si>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</si>
  <si>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</si>
  <si>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</si>
  <si>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</si>
  <si>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</si>
  <si>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</si>
  <si>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</si>
  <si>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</si>
  <si>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</si>
  <si>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</si>
  <si>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</si>
  <si>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</si>
  <si>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</si>
  <si>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</si>
  <si>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</si>
  <si>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</si>
  <si>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</si>
  <si>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</si>
  <si>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</si>
  <si>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</si>
  <si>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</si>
  <si>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</si>
  <si>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</si>
  <si>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</si>
  <si>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</si>
  <si>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</si>
  <si>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</si>
  <si>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</si>
  <si>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</si>
  <si>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</si>
  <si>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</si>
  <si>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</si>
  <si>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</si>
  <si>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</si>
  <si>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</si>
  <si>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</si>
  <si>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</si>
  <si>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</si>
  <si>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</si>
  <si>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</si>
  <si>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</si>
  <si>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</si>
  <si>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</si>
  <si>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</si>
  <si>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</si>
  <si>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</si>
  <si>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</si>
  <si>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</si>
  <si>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</si>
  <si>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</si>
  <si>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</si>
  <si>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</si>
  <si>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</si>
  <si>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</si>
  <si>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</si>
  <si>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</si>
  <si>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</si>
  <si>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</si>
  <si>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</si>
  <si>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</si>
  <si>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</si>
  <si>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</si>
  <si>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</si>
  <si>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</si>
  <si>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</si>
  <si>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</si>
  <si>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</si>
  <si>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</si>
  <si>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</si>
  <si>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</si>
  <si>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</si>
  <si>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</si>
  <si>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</si>
  <si>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</si>
  <si>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</si>
  <si>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</si>
  <si>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</si>
  <si>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</si>
  <si>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</si>
  <si>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</si>
  <si>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</si>
  <si>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</si>
  <si>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</si>
  <si>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</si>
  <si>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</si>
  <si>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</si>
  <si>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</si>
  <si>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</si>
  <si>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</si>
  <si>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</si>
  <si>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</si>
  <si>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</si>
  <si>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</si>
  <si>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</si>
  <si>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</si>
  <si>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</si>
  <si>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</si>
  <si>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</si>
  <si>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</si>
  <si>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</si>
  <si>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</si>
  <si>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</si>
  <si>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</si>
  <si>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</si>
  <si>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</si>
  <si>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</si>
  <si>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</si>
  <si>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</si>
  <si>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</si>
  <si>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</si>
  <si>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</si>
  <si>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</si>
  <si>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</si>
  <si>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</si>
  <si>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</si>
  <si>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</si>
  <si>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</si>
  <si>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</si>
  <si>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</si>
  <si>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</si>
  <si>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</si>
  <si>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</si>
  <si>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</si>
  <si>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</si>
  <si>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</si>
  <si>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</si>
  <si>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</si>
  <si>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</si>
  <si>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</si>
  <si>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</si>
  <si>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</si>
  <si>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</si>
  <si>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</si>
  <si>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</si>
  <si>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</si>
  <si>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</si>
  <si>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</si>
  <si>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</si>
  <si>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</si>
  <si>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</si>
  <si>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</si>
  <si>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</si>
  <si>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</si>
  <si>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</si>
  <si>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</si>
  <si>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</si>
  <si>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</si>
  <si>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</si>
  <si>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</si>
  <si>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</si>
  <si>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</si>
  <si>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</si>
  <si>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</si>
  <si>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</si>
  <si>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</si>
  <si>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</si>
  <si>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</si>
  <si>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</si>
  <si>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</si>
  <si>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</si>
  <si>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</si>
  <si>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</si>
  <si>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</si>
  <si>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</si>
  <si>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</si>
  <si>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</si>
  <si>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</si>
  <si>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</si>
  <si>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</si>
  <si>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</si>
  <si>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</si>
  <si>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</si>
  <si>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</si>
  <si>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</si>
  <si>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</si>
  <si>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</si>
  <si>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</si>
  <si>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</si>
  <si>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</si>
  <si>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</si>
  <si>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</si>
  <si>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</si>
  <si>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</si>
  <si>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</si>
  <si>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</si>
  <si>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</si>
  <si>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</si>
  <si>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</si>
  <si>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</si>
  <si>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</si>
  <si>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</si>
  <si>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</si>
  <si>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</si>
  <si>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</si>
  <si>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</si>
  <si>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</si>
  <si>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</si>
  <si>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</si>
  <si>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</si>
  <si>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</si>
  <si>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</si>
  <si>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</si>
  <si>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</si>
  <si>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</si>
  <si>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</si>
  <si>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</si>
  <si>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</si>
  <si>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</si>
  <si>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</si>
  <si>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</si>
  <si>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</si>
  <si>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</si>
  <si>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</si>
  <si>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</si>
  <si>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</si>
  <si>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</si>
  <si>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</si>
  <si>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</si>
  <si>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</si>
  <si>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</si>
  <si>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</si>
  <si>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</si>
  <si>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</si>
  <si>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</si>
  <si>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</si>
  <si>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</si>
  <si>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</si>
  <si>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</si>
  <si>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</si>
  <si>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</si>
  <si>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</si>
  <si>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</si>
  <si>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</si>
  <si>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</si>
  <si>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</si>
  <si>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</si>
  <si>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</si>
  <si>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</si>
  <si>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</si>
  <si>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</si>
  <si>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</si>
  <si>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</si>
  <si>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</si>
  <si>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</si>
  <si>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</si>
  <si>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</si>
  <si>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</si>
  <si>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</si>
  <si>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</si>
  <si>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</si>
  <si>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</si>
  <si>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</si>
  <si>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</si>
  <si>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</si>
  <si>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</si>
  <si>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</si>
  <si>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</si>
  <si>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</si>
  <si>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</si>
  <si>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</si>
  <si>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</si>
  <si>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</si>
  <si>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</si>
  <si>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</si>
  <si>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</si>
  <si>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</si>
  <si>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</si>
  <si>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</si>
  <si>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</si>
  <si>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</si>
  <si>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</si>
  <si>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</si>
  <si>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</si>
  <si>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</si>
  <si>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</si>
  <si>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</si>
  <si>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</si>
  <si>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</si>
  <si>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</si>
  <si>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</si>
  <si>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</si>
  <si>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</si>
  <si>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</si>
  <si>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</si>
  <si>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</si>
  <si>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</si>
  <si>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</si>
  <si>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</si>
  <si>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</si>
  <si>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</si>
  <si>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</si>
  <si>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</si>
  <si>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</si>
  <si>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</si>
  <si>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</si>
  <si>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</si>
  <si>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</si>
  <si>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</si>
  <si>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</si>
  <si>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</si>
  <si>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</si>
  <si>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</si>
  <si>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</si>
  <si>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</si>
  <si>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</si>
  <si>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</si>
  <si>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</si>
  <si>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</si>
  <si>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</si>
  <si>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</si>
  <si>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</si>
  <si>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</si>
  <si>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</si>
  <si>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</si>
  <si>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</si>
  <si>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</si>
  <si>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</si>
  <si>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</si>
  <si>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</si>
  <si>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</si>
  <si>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</si>
  <si>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</si>
  <si>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</si>
  <si>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</si>
  <si>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</si>
  <si>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</si>
  <si>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</si>
  <si>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</si>
  <si>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</si>
  <si>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</si>
  <si>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</si>
  <si>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</si>
  <si>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</si>
  <si>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</si>
  <si>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</si>
  <si>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</si>
  <si>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</si>
  <si>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</si>
  <si>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</si>
  <si>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</si>
  <si>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</si>
  <si>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</si>
  <si>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</si>
  <si>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</si>
  <si>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</si>
  <si>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</si>
  <si>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</si>
  <si>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</si>
  <si>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</si>
  <si>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</si>
  <si>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</si>
  <si>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</si>
  <si>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</si>
  <si>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</si>
  <si>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</si>
  <si>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</si>
  <si>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</si>
  <si>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</si>
  <si>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</si>
  <si>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</si>
  <si>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</si>
  <si>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</si>
  <si>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</si>
  <si>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</si>
  <si>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</si>
  <si>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</si>
  <si>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</si>
  <si>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</si>
  <si>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</si>
  <si>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</si>
  <si>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</si>
  <si>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</si>
  <si>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</si>
  <si>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</si>
  <si>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</si>
  <si>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</si>
  <si>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</si>
  <si>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</si>
  <si>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</si>
  <si>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</si>
  <si>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</si>
  <si>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</si>
  <si>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</si>
  <si>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</si>
  <si>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</si>
  <si>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</si>
  <si>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</si>
  <si>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</si>
  <si>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</si>
  <si>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</si>
  <si>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</si>
  <si>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</si>
  <si>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</si>
  <si>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</si>
  <si>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</si>
  <si>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</si>
  <si>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</si>
  <si>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</si>
  <si>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</si>
  <si>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</si>
  <si>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</si>
  <si>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</si>
  <si>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</si>
  <si>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</si>
  <si>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</si>
  <si>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</si>
  <si>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</si>
  <si>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</si>
  <si>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</si>
  <si>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</si>
  <si>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</si>
  <si>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</si>
  <si>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</si>
  <si>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</si>
  <si>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</si>
  <si>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</si>
  <si>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</si>
  <si>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</si>
  <si>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</si>
  <si>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</si>
  <si>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</si>
  <si>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</si>
  <si>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</si>
  <si>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</si>
  <si>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</si>
  <si>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</si>
  <si>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</si>
  <si>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</si>
  <si>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</si>
  <si>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</si>
  <si>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</si>
  <si>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</si>
  <si>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</si>
  <si>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</si>
  <si>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</si>
  <si>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</si>
  <si>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</si>
  <si>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</si>
  <si>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</si>
  <si>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</si>
  <si>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</si>
  <si>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</si>
  <si>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</si>
  <si>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</si>
  <si>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</si>
  <si>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</si>
  <si>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</si>
  <si>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</si>
  <si>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</si>
  <si>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</si>
  <si>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</si>
  <si>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</si>
  <si>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</si>
  <si>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</si>
  <si>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</si>
  <si>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</si>
  <si>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</si>
  <si>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</si>
  <si>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</si>
  <si>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</si>
  <si>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</si>
  <si>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</si>
  <si>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</si>
  <si>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</si>
  <si>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</si>
  <si>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</si>
  <si>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</si>
  <si>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</si>
  <si>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</si>
  <si>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</si>
  <si>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</si>
  <si>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</si>
  <si>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</si>
  <si>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</si>
  <si>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</si>
  <si>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</si>
  <si>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</si>
  <si>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</si>
  <si>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</si>
  <si>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</si>
  <si>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</si>
  <si>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</si>
  <si>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</si>
  <si>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</si>
  <si>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</si>
  <si>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</si>
  <si>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</si>
  <si>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</si>
  <si>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</si>
  <si>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</si>
  <si>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</si>
  <si>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</si>
  <si>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</si>
  <si>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</si>
  <si>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</si>
  <si>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</si>
  <si>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</si>
  <si>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</si>
  <si>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</si>
  <si>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</si>
  <si>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</si>
  <si>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</si>
  <si>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</si>
  <si>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</si>
  <si>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</si>
  <si>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</si>
  <si>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</si>
  <si>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</si>
  <si>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</si>
  <si>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</si>
  <si>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</si>
  <si>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</si>
  <si>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</si>
  <si>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</si>
  <si>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</si>
  <si>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</si>
  <si>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</si>
  <si>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</si>
  <si>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</si>
  <si>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</si>
  <si>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</si>
  <si>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</si>
  <si>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</si>
  <si>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</si>
  <si>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</si>
  <si>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</si>
  <si>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</si>
  <si>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</si>
  <si>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</si>
  <si>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</si>
  <si>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</si>
  <si>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</si>
  <si>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</si>
  <si>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</si>
  <si>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</si>
  <si>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</si>
  <si>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</si>
  <si>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</si>
  <si>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</si>
  <si>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</si>
  <si>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</si>
  <si>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</si>
  <si>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</si>
  <si>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</si>
  <si>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</si>
  <si>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</si>
  <si>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</si>
  <si>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</si>
  <si>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</si>
  <si>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</si>
  <si>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</si>
  <si>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</si>
  <si>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</si>
  <si>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</si>
  <si>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</si>
  <si>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</si>
  <si>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</si>
  <si>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</si>
  <si>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</si>
  <si>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</si>
  <si>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</si>
  <si>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</si>
  <si>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</si>
  <si>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</si>
  <si>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</si>
  <si>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</si>
  <si>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</si>
  <si>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</si>
  <si>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</si>
  <si>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</si>
  <si>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</si>
  <si>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</si>
  <si>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</si>
  <si>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</si>
  <si>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</si>
  <si>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</si>
  <si>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</si>
  <si>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</si>
  <si>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</si>
  <si>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</si>
  <si>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</si>
  <si>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</si>
  <si>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</si>
  <si>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</si>
  <si>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</si>
  <si>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</si>
  <si>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</si>
  <si>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</si>
  <si>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</si>
  <si>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</si>
  <si>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</si>
  <si>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</si>
  <si>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</si>
  <si>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</si>
  <si>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</si>
  <si>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</si>
  <si>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</si>
  <si>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</si>
  <si>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</si>
  <si>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</si>
  <si>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</si>
  <si>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</si>
  <si>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</si>
  <si>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</si>
  <si>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</si>
  <si>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</si>
  <si>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</si>
  <si>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</si>
  <si>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</si>
  <si>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</si>
  <si>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</si>
  <si>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</si>
  <si>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</si>
  <si>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</si>
  <si>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</si>
  <si>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</si>
  <si>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</si>
  <si>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</si>
  <si>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</si>
  <si>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</si>
  <si>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</si>
  <si>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</si>
  <si>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</si>
  <si>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</si>
  <si>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</si>
  <si>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</si>
  <si>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</si>
  <si>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</si>
  <si>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</si>
  <si>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</si>
  <si>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</si>
  <si>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</si>
  <si>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</si>
  <si>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</si>
  <si>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</si>
  <si>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</si>
  <si>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</si>
  <si>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</si>
  <si>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</si>
  <si>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</si>
  <si>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</si>
  <si>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</si>
  <si>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</si>
  <si>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</si>
  <si>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</si>
  <si>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</si>
  <si>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</si>
  <si>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</si>
  <si>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</si>
  <si>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</si>
  <si>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</si>
  <si>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</si>
  <si>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</si>
  <si>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</si>
  <si>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</si>
  <si>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</si>
  <si>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</si>
  <si>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</si>
  <si>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</si>
  <si>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</si>
  <si>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</si>
  <si>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</si>
  <si>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</si>
  <si>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</si>
  <si>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</si>
  <si>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</si>
  <si>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</si>
  <si>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</si>
  <si>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</si>
  <si>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</si>
  <si>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</si>
  <si>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</si>
  <si>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</si>
  <si>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</si>
  <si>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</si>
  <si>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</si>
  <si>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</si>
  <si>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</si>
  <si>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</si>
  <si>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</si>
  <si>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</si>
  <si>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</si>
  <si>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</si>
  <si>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</si>
  <si>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</si>
  <si>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</si>
  <si>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</si>
  <si>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</si>
  <si>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</si>
  <si>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</si>
  <si>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</si>
  <si>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</si>
  <si>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</si>
  <si>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</si>
  <si>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</si>
  <si>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</si>
  <si>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</si>
  <si>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</si>
  <si>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</si>
  <si>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</si>
  <si>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</si>
  <si>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</si>
  <si>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</si>
  <si>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</si>
  <si>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</si>
  <si>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</si>
  <si>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</si>
  <si>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</si>
  <si>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</si>
  <si>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</si>
  <si>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</si>
  <si>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</si>
  <si>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</si>
  <si>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</si>
  <si>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</si>
  <si>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</si>
  <si>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</si>
  <si>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</si>
  <si>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</si>
  <si>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</si>
  <si>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</si>
  <si>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</si>
  <si>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</si>
  <si>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</si>
  <si>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</si>
  <si>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</si>
  <si>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</si>
  <si>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</si>
  <si>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</si>
  <si>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</si>
  <si>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</si>
  <si>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</si>
  <si>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</si>
  <si>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</si>
  <si>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</si>
  <si>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</si>
  <si>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</si>
  <si>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</si>
  <si>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</si>
  <si>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</si>
  <si>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</si>
  <si>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</si>
  <si>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</si>
  <si>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</si>
  <si>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</si>
  <si>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</si>
  <si>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</si>
  <si>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</si>
  <si>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</si>
  <si>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</si>
  <si>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</si>
  <si>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</si>
  <si>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</si>
  <si>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</si>
  <si>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</si>
  <si>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</si>
  <si>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</si>
  <si>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</si>
  <si>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</si>
  <si>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</si>
  <si>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</si>
  <si>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</si>
  <si>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</si>
  <si>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</si>
  <si>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</si>
  <si>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</si>
  <si>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</si>
  <si>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</si>
  <si>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</si>
  <si>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</si>
  <si>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</si>
  <si>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</si>
  <si>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</si>
  <si>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</si>
  <si>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</si>
  <si>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</si>
  <si>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</si>
  <si>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</si>
  <si>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</si>
  <si>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</si>
  <si>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</si>
  <si>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</si>
  <si>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</si>
  <si>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</si>
  <si>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</si>
  <si>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</si>
  <si>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</si>
  <si>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</si>
  <si>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</si>
  <si>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</si>
  <si>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</si>
  <si>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</si>
  <si>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</si>
  <si>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</si>
  <si>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</si>
  <si>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</si>
  <si>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</si>
  <si>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</si>
  <si>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</si>
  <si>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</si>
  <si>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</si>
  <si>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</si>
  <si>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</si>
  <si>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</si>
  <si>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</si>
  <si>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</si>
  <si>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</si>
  <si>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</si>
  <si>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</si>
  <si>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</si>
  <si>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</si>
  <si>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</si>
  <si>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</si>
  <si>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</si>
  <si>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</si>
  <si>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</si>
  <si>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</si>
  <si>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</si>
  <si>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</si>
  <si>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</si>
  <si>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</si>
  <si>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</si>
  <si>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</si>
  <si>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</si>
  <si>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</si>
  <si>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</si>
  <si>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</si>
  <si>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</si>
  <si>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</si>
  <si>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</si>
  <si>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</si>
  <si>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</si>
  <si>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</si>
  <si>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</si>
  <si>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</si>
  <si>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</si>
  <si>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</si>
  <si>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</si>
  <si>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</si>
  <si>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</si>
  <si>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</si>
  <si>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</si>
  <si>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</si>
  <si>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</si>
  <si>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</si>
  <si>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</si>
  <si>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</si>
  <si>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</si>
  <si>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</si>
  <si>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</si>
  <si>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</si>
  <si>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</si>
  <si>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</si>
  <si>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</si>
  <si>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</si>
  <si>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</si>
  <si>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</si>
  <si>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</si>
  <si>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</si>
  <si>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</si>
  <si>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</si>
  <si>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</si>
  <si>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</si>
  <si>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</si>
  <si>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</si>
  <si>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</si>
  <si>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</si>
  <si>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</si>
  <si>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</si>
  <si>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</si>
  <si>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</si>
  <si>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</si>
  <si>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</si>
  <si>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</si>
  <si>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</si>
  <si>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</si>
  <si>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</si>
  <si>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</si>
  <si>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</si>
  <si>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</si>
  <si>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</si>
  <si>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</si>
  <si>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</si>
  <si>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</si>
  <si>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</si>
  <si>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</si>
  <si>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</si>
  <si>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</si>
  <si>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</si>
  <si>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</si>
  <si>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</si>
  <si>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</si>
  <si>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</si>
  <si>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</si>
  <si>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</si>
  <si>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</si>
  <si>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</si>
  <si>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</si>
  <si>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</si>
  <si>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</si>
  <si>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</si>
  <si>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</si>
  <si>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</si>
  <si>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</si>
  <si>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</si>
  <si>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</si>
  <si>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</si>
  <si>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</si>
  <si>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</si>
  <si>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</si>
  <si>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</si>
  <si>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</si>
  <si>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</si>
  <si>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</si>
  <si>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</si>
  <si>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</si>
  <si>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</si>
  <si>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</si>
  <si>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</si>
  <si>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</si>
  <si>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</si>
  <si>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</si>
  <si>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</si>
  <si>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</si>
  <si>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</si>
  <si>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</si>
  <si>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</si>
  <si>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</si>
  <si>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</si>
  <si>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</si>
  <si>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</si>
  <si>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</si>
  <si>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</si>
  <si>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</si>
  <si>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</si>
  <si>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</si>
  <si>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</si>
  <si>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</si>
  <si>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</si>
  <si>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</si>
  <si>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</si>
  <si>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</si>
  <si>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</si>
  <si>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</si>
  <si>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</si>
  <si>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</si>
  <si>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</si>
  <si>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</si>
  <si>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</si>
  <si>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</si>
  <si>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</si>
  <si>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</si>
  <si>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</si>
  <si>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</si>
  <si>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</si>
  <si>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</si>
  <si>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</si>
  <si>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</si>
  <si>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</si>
  <si>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</si>
  <si>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</si>
  <si>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</si>
  <si>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</si>
  <si>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</si>
  <si>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</si>
  <si>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</si>
  <si>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</si>
  <si>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</si>
  <si>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</si>
  <si>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</si>
  <si>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</si>
  <si>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</si>
  <si>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</si>
  <si>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</si>
  <si>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</si>
  <si>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</si>
  <si>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</si>
  <si>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</si>
  <si>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</si>
  <si>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</si>
  <si>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</si>
  <si>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</si>
  <si>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</si>
  <si>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</si>
  <si>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</si>
  <si>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</si>
  <si>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</si>
  <si>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</si>
  <si>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</si>
  <si>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</si>
  <si>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</si>
  <si>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</si>
  <si>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</si>
  <si>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</si>
  <si>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</si>
  <si>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</si>
  <si>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</si>
  <si>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</si>
  <si>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</si>
  <si>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</si>
  <si>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</si>
  <si>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</si>
  <si>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</si>
  <si>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</si>
  <si>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</si>
  <si>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</si>
  <si>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</si>
  <si>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</si>
  <si>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</si>
  <si>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</si>
  <si>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</si>
  <si>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</si>
  <si>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</si>
  <si>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</si>
  <si>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</si>
  <si>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</si>
  <si>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</si>
  <si>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</si>
  <si>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</si>
  <si>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</si>
  <si>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</si>
  <si>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</si>
  <si>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</si>
  <si>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</si>
  <si>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</si>
  <si>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</si>
  <si>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</si>
  <si>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</si>
  <si>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</si>
  <si>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</si>
  <si>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</si>
  <si>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</si>
  <si>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</si>
  <si>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</si>
  <si>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</si>
  <si>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</si>
  <si>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</si>
  <si>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</si>
  <si>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</si>
  <si>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</si>
  <si>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</si>
  <si>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</si>
  <si>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</si>
  <si>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</si>
  <si>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</si>
  <si>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</si>
  <si>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</si>
  <si>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</si>
  <si>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</si>
  <si>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</si>
  <si>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</si>
  <si>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</si>
  <si>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</si>
  <si>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</si>
  <si>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</si>
  <si>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</si>
  <si>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</si>
  <si>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</si>
  <si>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</si>
  <si>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</si>
  <si>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</si>
  <si>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</si>
  <si>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</si>
  <si>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</si>
  <si>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</si>
  <si>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</si>
  <si>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</si>
  <si>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</si>
  <si>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</si>
  <si>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</si>
  <si>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</si>
  <si>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</si>
  <si>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</si>
  <si>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</si>
  <si>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</si>
  <si>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</si>
  <si>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</si>
  <si>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</si>
  <si>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</si>
  <si>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</si>
  <si>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</si>
  <si>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</si>
  <si>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</si>
  <si>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</si>
  <si>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</si>
  <si>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</si>
  <si>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</si>
  <si>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</si>
  <si>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</si>
  <si>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</si>
  <si>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</si>
  <si>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</si>
  <si>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</si>
  <si>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</si>
  <si>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</si>
  <si>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</si>
  <si>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</si>
  <si>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</si>
  <si>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</si>
  <si>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</si>
  <si>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</si>
  <si>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</si>
  <si>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</si>
  <si>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</si>
  <si>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</si>
  <si>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</si>
  <si>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</si>
  <si>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</si>
  <si>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</si>
  <si>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</si>
  <si>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</si>
  <si>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</si>
  <si>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</si>
  <si>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</si>
  <si>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</si>
  <si>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</si>
  <si>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</si>
  <si>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</si>
  <si>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</si>
  <si>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</si>
  <si>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</si>
  <si>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</si>
  <si>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</si>
  <si>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</si>
  <si>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</si>
  <si>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</si>
  <si>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</si>
  <si>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</si>
  <si>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</si>
  <si>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</si>
  <si>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</si>
  <si>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</si>
  <si>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</si>
  <si>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</si>
  <si>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</si>
  <si>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</si>
  <si>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</si>
  <si>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</si>
  <si>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</si>
  <si>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</si>
  <si>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</si>
  <si>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</si>
  <si>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</si>
  <si>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</si>
  <si>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</si>
  <si>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</si>
  <si>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</si>
  <si>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</si>
  <si>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</si>
  <si>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</si>
  <si>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</si>
  <si>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</si>
  <si>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</si>
  <si>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</si>
  <si>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</si>
  <si>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</si>
  <si>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</si>
  <si>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</si>
  <si>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</si>
  <si>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</si>
  <si>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</si>
  <si>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</si>
  <si>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</si>
  <si>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</si>
  <si>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</si>
  <si>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</si>
  <si>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</si>
  <si>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</si>
  <si>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</si>
  <si>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</si>
  <si>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</si>
  <si>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</si>
  <si>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</si>
  <si>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</si>
  <si>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</si>
  <si>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</si>
  <si>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</si>
  <si>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</si>
  <si>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</si>
  <si>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</si>
  <si>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</si>
  <si>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</si>
  <si>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</si>
  <si>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</si>
  <si>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</si>
  <si>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</si>
  <si>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</si>
  <si>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</si>
  <si>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</si>
  <si>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</si>
  <si>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</si>
  <si>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</si>
  <si>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</si>
  <si>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</si>
  <si>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</si>
  <si>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</si>
  <si>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</si>
  <si>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</si>
  <si>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</si>
  <si>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</si>
  <si>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</si>
  <si>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</si>
  <si>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</si>
  <si>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</si>
  <si>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</si>
  <si>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</si>
  <si>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</si>
  <si>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</si>
  <si>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</si>
  <si>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</si>
  <si>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</si>
  <si>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</si>
  <si>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</si>
  <si>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</si>
  <si>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</si>
  <si>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</si>
  <si>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</si>
  <si>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</si>
  <si>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</si>
  <si>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</si>
  <si>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</si>
  <si>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</si>
  <si>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</si>
  <si>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</si>
  <si>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</si>
  <si>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</si>
  <si>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</si>
  <si>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</si>
  <si>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</si>
  <si>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</si>
  <si>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</si>
  <si>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</si>
  <si>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</si>
  <si>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</si>
  <si>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</si>
  <si>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</si>
  <si>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</si>
  <si>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</si>
  <si>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</si>
  <si>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</si>
  <si>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</si>
  <si>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</si>
  <si>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</si>
  <si>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</si>
  <si>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</si>
  <si>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</si>
  <si>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</si>
  <si>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</si>
  <si>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</si>
  <si>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</si>
  <si>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</si>
  <si>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</si>
  <si>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</si>
  <si>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</si>
  <si>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</si>
  <si>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</si>
  <si>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</si>
  <si>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</si>
  <si>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</si>
  <si>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</si>
  <si>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</si>
  <si>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</si>
  <si>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</si>
  <si>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</si>
  <si>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</si>
  <si>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</si>
  <si>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</si>
  <si>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</si>
  <si>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</si>
  <si>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</si>
  <si>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</si>
  <si>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</si>
  <si>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</si>
  <si>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</si>
  <si>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</si>
  <si>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</si>
  <si>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</si>
  <si>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</si>
  <si>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</si>
  <si>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</si>
  <si>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</si>
  <si>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</si>
  <si>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</si>
  <si>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</si>
  <si>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</si>
  <si>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</si>
  <si>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</si>
  <si>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</si>
  <si>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</si>
  <si>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</si>
  <si>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</si>
  <si>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</si>
  <si>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</si>
  <si>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</si>
  <si>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</si>
  <si>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</si>
  <si>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</si>
  <si>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</si>
  <si>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</si>
  <si>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</si>
  <si>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</si>
  <si>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</si>
  <si>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</si>
  <si>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</si>
  <si>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</si>
  <si>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</si>
  <si>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</si>
  <si>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</si>
  <si>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</si>
  <si>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</si>
  <si>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</si>
  <si>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</si>
  <si>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</si>
  <si>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</si>
  <si>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</si>
  <si>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</si>
  <si>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</si>
  <si>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</si>
  <si>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</si>
  <si>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</si>
  <si>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</si>
  <si>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</si>
  <si>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</si>
  <si>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</si>
  <si>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</si>
  <si>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</si>
  <si>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</si>
  <si>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</si>
  <si>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</si>
  <si>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</si>
  <si>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</si>
  <si>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</si>
  <si>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</si>
  <si>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</si>
  <si>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</si>
  <si>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</si>
  <si>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</si>
  <si>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</si>
  <si>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</si>
  <si>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</si>
  <si>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</si>
  <si>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</si>
  <si>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</si>
  <si>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</si>
  <si>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</si>
  <si>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</si>
  <si>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</si>
  <si>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</si>
  <si>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</si>
  <si>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</si>
  <si>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</si>
  <si>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</si>
  <si>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</si>
  <si>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</si>
  <si>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</si>
  <si>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</si>
  <si>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</si>
  <si>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</si>
  <si>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</si>
  <si>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</si>
  <si>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</si>
  <si>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</si>
  <si>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</si>
  <si>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</si>
  <si>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</si>
  <si>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</si>
  <si>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</si>
  <si>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</si>
  <si>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</si>
  <si>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</si>
  <si>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</si>
  <si>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</si>
  <si>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</si>
  <si>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</si>
  <si>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</si>
  <si>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</si>
  <si>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</si>
  <si>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</si>
  <si>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</si>
  <si>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</si>
  <si>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</si>
  <si>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</si>
  <si>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</si>
  <si>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</si>
  <si>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</si>
  <si>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</si>
  <si>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</si>
  <si>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</si>
  <si>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</si>
  <si>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</si>
  <si>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</si>
  <si>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</si>
  <si>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</si>
  <si>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</si>
  <si>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</si>
  <si>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</si>
  <si>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</si>
  <si>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</si>
  <si>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</si>
  <si>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</si>
  <si>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</si>
  <si>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</si>
  <si>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</si>
  <si>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</si>
  <si>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</si>
  <si>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</si>
  <si>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</si>
  <si>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</si>
  <si>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</si>
  <si>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</si>
  <si>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</si>
  <si>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</si>
  <si>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</si>
  <si>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</si>
  <si>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</si>
  <si>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</si>
  <si>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</si>
  <si>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</si>
  <si>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</si>
  <si>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</si>
  <si>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</si>
  <si>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</si>
  <si>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</si>
  <si>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</si>
  <si>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</si>
  <si>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</si>
  <si>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</si>
  <si>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</si>
  <si>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</si>
  <si>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</si>
  <si>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</si>
  <si>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</si>
  <si>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</si>
  <si>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</si>
  <si>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</si>
  <si>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</si>
  <si>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</si>
  <si>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</si>
  <si>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</si>
  <si>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</si>
  <si>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</si>
  <si>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</si>
  <si>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</si>
  <si>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</si>
  <si>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</si>
  <si>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</si>
  <si>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</si>
  <si>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</si>
  <si>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</si>
  <si>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</si>
  <si>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</si>
  <si>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</si>
  <si>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</si>
  <si>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</si>
  <si>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</si>
  <si>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</si>
  <si>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</si>
  <si>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</si>
  <si>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</si>
  <si>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</si>
  <si>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</si>
  <si>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</si>
  <si>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</si>
  <si>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</si>
  <si>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</si>
  <si>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</si>
  <si>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</si>
  <si>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</si>
  <si>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</si>
  <si>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</si>
  <si>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</si>
  <si>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</si>
  <si>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</si>
  <si>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</si>
  <si>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</si>
  <si>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</si>
  <si>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</si>
  <si>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</si>
  <si>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</si>
  <si>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</si>
  <si>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</si>
  <si>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</si>
  <si>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</si>
  <si>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</si>
  <si>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</si>
  <si>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</si>
  <si>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</si>
  <si>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</si>
  <si>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</si>
  <si>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</si>
  <si>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</si>
  <si>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</si>
  <si>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</si>
  <si>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</si>
  <si>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</si>
  <si>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</si>
  <si>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</si>
  <si>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</si>
  <si>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</si>
  <si>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</si>
  <si>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</si>
  <si>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</si>
  <si>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</si>
  <si>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</si>
  <si>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</si>
  <si>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</si>
  <si>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</si>
  <si>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</si>
  <si>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</si>
  <si>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</si>
  <si>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</si>
  <si>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</si>
  <si>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</si>
  <si>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</si>
  <si>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</si>
  <si>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</si>
  <si>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</si>
  <si>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</si>
  <si>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</si>
  <si>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</si>
  <si>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</si>
  <si>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</si>
  <si>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</si>
  <si>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</si>
  <si>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</si>
  <si>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</si>
  <si>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</si>
  <si>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</si>
  <si>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</si>
  <si>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</si>
  <si>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</si>
  <si>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</si>
  <si>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</si>
  <si>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</si>
  <si>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</si>
  <si>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</si>
  <si>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</si>
  <si>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</si>
  <si>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</si>
  <si>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</si>
  <si>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</si>
  <si>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</si>
  <si>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</si>
  <si>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</si>
  <si>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</si>
  <si>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</si>
  <si>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</si>
  <si>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</si>
  <si>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</si>
  <si>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</si>
  <si>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</si>
  <si>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</si>
  <si>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</si>
  <si>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</si>
  <si>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</si>
  <si>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</si>
  <si>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</si>
  <si>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</si>
  <si>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</si>
  <si>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</si>
  <si>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</si>
  <si>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</si>
  <si>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</si>
  <si>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</si>
  <si>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</si>
  <si>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</si>
  <si>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</si>
  <si>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</si>
  <si>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</si>
  <si>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</si>
  <si>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</si>
  <si>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</si>
  <si>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</si>
  <si>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</si>
  <si>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</si>
  <si>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</si>
  <si>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</si>
  <si>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</si>
  <si>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</si>
  <si>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</si>
  <si>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</si>
  <si>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</si>
  <si>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</si>
  <si>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</si>
  <si>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</si>
  <si>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</si>
  <si>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</si>
  <si>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</si>
  <si>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</si>
  <si>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</si>
  <si>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</si>
  <si>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</si>
  <si>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</si>
  <si>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</si>
  <si>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</si>
  <si>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</si>
  <si>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</si>
  <si>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</si>
  <si>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</si>
  <si>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</si>
  <si>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</si>
  <si>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</si>
  <si>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</si>
  <si>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</si>
  <si>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</si>
  <si>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</si>
  <si>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</si>
  <si>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</si>
  <si>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</si>
  <si>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</si>
  <si>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</si>
  <si>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</si>
  <si>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</si>
  <si>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</si>
  <si>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</si>
  <si>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</si>
  <si>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</si>
  <si>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</si>
  <si>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</si>
  <si>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</si>
  <si>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</si>
  <si>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</si>
  <si>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</si>
  <si>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</si>
  <si>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</si>
  <si>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</si>
  <si>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</si>
  <si>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</si>
  <si>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</si>
  <si>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</si>
  <si>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</si>
  <si>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</si>
  <si>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</si>
  <si>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</si>
  <si>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</si>
  <si>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</si>
  <si>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</si>
  <si>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</si>
  <si>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</si>
  <si>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</si>
  <si>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</si>
  <si>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</si>
  <si>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</si>
  <si>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</si>
  <si>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</si>
  <si>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</si>
  <si>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</si>
  <si>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</si>
  <si>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</si>
  <si>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</si>
  <si>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</si>
  <si>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</si>
  <si>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</si>
  <si>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</si>
  <si>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</si>
  <si>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</si>
  <si>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</si>
  <si>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</si>
  <si>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</si>
  <si>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</si>
  <si>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</si>
  <si>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</si>
  <si>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</si>
  <si>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</si>
  <si>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</si>
  <si>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</si>
  <si>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</si>
  <si>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</si>
  <si>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</si>
  <si>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</si>
  <si>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</si>
  <si>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</si>
  <si>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</si>
  <si>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</si>
  <si>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</si>
  <si>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</si>
  <si>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</si>
  <si>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</si>
  <si>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</si>
  <si>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</si>
  <si>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</si>
  <si>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</si>
  <si>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</si>
  <si>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</si>
  <si>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</si>
  <si>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</si>
  <si>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</si>
  <si>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</si>
  <si>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</si>
  <si>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</si>
  <si>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</si>
  <si>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</si>
  <si>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</si>
  <si>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</si>
  <si>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</si>
  <si>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</si>
  <si>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</si>
  <si>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</si>
  <si>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</si>
  <si>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</si>
  <si>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</si>
  <si>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</si>
  <si>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</si>
  <si>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</si>
  <si>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</si>
  <si>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</si>
  <si>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</si>
  <si>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</si>
  <si>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</si>
  <si>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</si>
  <si>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</si>
  <si>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</si>
  <si>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</si>
  <si>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</si>
  <si>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</si>
  <si>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</si>
  <si>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</si>
  <si>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</si>
  <si>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</si>
  <si>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</si>
  <si>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</si>
  <si>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</si>
  <si>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</si>
  <si>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</si>
  <si>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</si>
  <si>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</si>
  <si>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</si>
  <si>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</si>
  <si>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</si>
  <si>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</si>
  <si>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</si>
  <si>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</si>
  <si>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</si>
  <si>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</si>
  <si>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</si>
  <si>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</si>
  <si>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</si>
  <si>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</si>
  <si>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</si>
  <si>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</si>
  <si>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</si>
  <si>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</si>
  <si>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</si>
  <si>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</si>
  <si>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</si>
  <si>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</si>
  <si>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</si>
  <si>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</si>
  <si>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</si>
  <si>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</si>
  <si>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</si>
  <si>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</si>
  <si>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</si>
  <si>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</si>
  <si>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</si>
  <si>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</si>
  <si>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</si>
  <si>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</si>
  <si>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</si>
  <si>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</si>
  <si>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</si>
  <si>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</si>
  <si>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</si>
  <si>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</si>
  <si>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</si>
  <si>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</si>
  <si>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</si>
  <si>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</si>
  <si>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</si>
  <si>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</si>
  <si>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</si>
  <si>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</si>
  <si>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</si>
  <si>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</si>
  <si>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</si>
  <si>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</si>
  <si>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</si>
  <si>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</si>
  <si>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</si>
  <si>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</si>
  <si>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</si>
  <si>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</si>
  <si>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</si>
  <si>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</si>
  <si>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</si>
  <si>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</si>
  <si>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</si>
  <si>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</si>
  <si>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</si>
  <si>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</si>
  <si>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</si>
  <si>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</si>
  <si>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</si>
  <si>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</si>
  <si>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</si>
  <si>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</si>
  <si>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</si>
  <si>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</si>
  <si>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</si>
  <si>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</si>
  <si>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</si>
  <si>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</si>
  <si>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</si>
  <si>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</si>
  <si>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</si>
  <si>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</si>
  <si>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</si>
  <si>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</si>
  <si>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</si>
  <si>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</si>
  <si>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</si>
  <si>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</si>
  <si>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</si>
  <si>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</si>
  <si>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</si>
  <si>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</si>
  <si>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</si>
  <si>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</si>
  <si>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</si>
  <si>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</si>
  <si>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</si>
  <si>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</si>
  <si>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</si>
  <si>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</si>
  <si>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</si>
  <si>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</si>
  <si>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</si>
  <si>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</si>
  <si>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</si>
  <si>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</si>
  <si>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</si>
  <si>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</si>
  <si>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</si>
  <si>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</si>
  <si>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</si>
  <si>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</si>
  <si>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</si>
  <si>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</si>
  <si>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</si>
  <si>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</si>
  <si>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</si>
  <si>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</si>
  <si>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</si>
  <si>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</si>
  <si>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</si>
  <si>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</si>
  <si>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</si>
  <si>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</si>
  <si>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</si>
  <si>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</si>
  <si>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</si>
  <si>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</si>
  <si>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</si>
  <si>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</si>
  <si>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</si>
  <si>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</si>
  <si>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</si>
  <si>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</si>
  <si>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</si>
  <si>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</si>
  <si>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</si>
  <si>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</si>
  <si>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</si>
  <si>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</si>
  <si>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</si>
  <si>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</si>
  <si>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</si>
  <si>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</si>
  <si>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</si>
  <si>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</si>
  <si>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</si>
  <si>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</si>
  <si>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</si>
  <si>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</si>
  <si>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</si>
  <si>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</si>
  <si>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</si>
  <si>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</si>
  <si>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</si>
  <si>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</si>
  <si>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</si>
  <si>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</si>
  <si>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</si>
  <si>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</si>
  <si>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</si>
  <si>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</si>
  <si>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</si>
  <si>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</si>
  <si>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</si>
  <si>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</si>
  <si>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</si>
  <si>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</si>
  <si>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</si>
  <si>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</si>
  <si>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</si>
  <si>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</si>
  <si>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</si>
  <si>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</si>
  <si>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</si>
  <si>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</si>
  <si>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</si>
  <si>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</si>
  <si>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</si>
  <si>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</si>
  <si>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</si>
  <si>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</si>
  <si>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</si>
  <si>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</si>
  <si>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</si>
  <si>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</si>
  <si>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</si>
  <si>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</si>
  <si>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</si>
  <si>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</si>
  <si>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</si>
  <si>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</si>
  <si>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</si>
  <si>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</si>
  <si>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</si>
  <si>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</si>
  <si>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</si>
  <si>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</si>
  <si>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</si>
  <si>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</si>
  <si>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</si>
  <si>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</si>
  <si>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</si>
  <si>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</si>
  <si>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</si>
  <si>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</si>
  <si>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</si>
  <si>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</si>
  <si>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</si>
  <si>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</si>
  <si>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</si>
  <si>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</si>
  <si>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</si>
  <si>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</si>
  <si>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</si>
  <si>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</si>
  <si>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</si>
  <si>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</si>
  <si>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</si>
  <si>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</si>
  <si>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</si>
  <si>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</si>
  <si>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</si>
  <si>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</si>
  <si>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</si>
  <si>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</si>
  <si>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</si>
  <si>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</si>
  <si>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</si>
  <si>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</si>
  <si>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</si>
  <si>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</si>
  <si>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</si>
  <si>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</si>
  <si>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</si>
  <si>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</si>
  <si>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</si>
  <si>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</si>
  <si>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</si>
  <si>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</si>
  <si>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</si>
  <si>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</si>
  <si>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</si>
  <si>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</si>
  <si>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</si>
  <si>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</si>
  <si>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</si>
  <si>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</si>
  <si>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</si>
  <si>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</si>
  <si>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</si>
  <si>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</si>
  <si>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</si>
  <si>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</si>
  <si>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</si>
  <si>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</si>
  <si>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</si>
  <si>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</si>
  <si>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</si>
  <si>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</si>
  <si>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</si>
  <si>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</si>
  <si>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</si>
  <si>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</si>
  <si>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</si>
  <si>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</si>
  <si>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</si>
  <si>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</si>
  <si>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</si>
  <si>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</si>
  <si>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</si>
  <si>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</si>
  <si>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</si>
  <si>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</si>
  <si>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</si>
  <si>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</si>
  <si>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</si>
  <si>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</si>
  <si>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</si>
  <si>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</si>
  <si>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</si>
  <si>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</si>
  <si>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</si>
  <si>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</si>
  <si>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</si>
  <si>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</si>
  <si>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</si>
  <si>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</si>
  <si>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</si>
  <si>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</si>
  <si>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</si>
  <si>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</si>
  <si>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</si>
  <si>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</si>
  <si>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</si>
  <si>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</si>
  <si>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</si>
  <si>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</si>
  <si>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</si>
  <si>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</si>
  <si>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</si>
  <si>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</si>
  <si>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</si>
  <si>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</si>
  <si>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</si>
  <si>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</si>
  <si>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</si>
  <si>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</si>
  <si>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</si>
  <si>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</si>
  <si>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</si>
  <si>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</si>
  <si>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</si>
  <si>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</si>
  <si>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</si>
  <si>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</si>
  <si>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</si>
  <si>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</si>
  <si>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</si>
  <si>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</si>
  <si>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</si>
  <si>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</si>
  <si>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</si>
  <si>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</si>
  <si>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</si>
  <si>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</si>
  <si>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</si>
  <si>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</si>
  <si>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</si>
  <si>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</si>
  <si>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</si>
  <si>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</si>
  <si>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</si>
  <si>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</si>
  <si>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</si>
  <si>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</si>
  <si>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</si>
  <si>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</si>
  <si>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</si>
  <si>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</si>
  <si>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</si>
  <si>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</si>
  <si>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</si>
  <si>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</si>
  <si>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</si>
  <si>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</si>
  <si>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</si>
  <si>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</si>
  <si>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</si>
  <si>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</si>
  <si>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</si>
  <si>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</si>
  <si>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</si>
  <si>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</si>
  <si>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</si>
  <si>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</si>
  <si>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</si>
  <si>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</si>
  <si>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</si>
  <si>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</si>
  <si>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</si>
  <si>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</si>
  <si>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</si>
  <si>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</si>
  <si>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</si>
  <si>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</si>
  <si>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</si>
  <si>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</si>
  <si>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</si>
  <si>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</si>
  <si>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</si>
  <si>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</si>
  <si>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</si>
  <si>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</si>
  <si>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</si>
  <si>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</si>
  <si>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</si>
  <si>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</si>
  <si>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</si>
  <si>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</si>
  <si>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</si>
  <si>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</si>
  <si>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</si>
  <si>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</si>
  <si>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</si>
  <si>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</si>
  <si>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</si>
  <si>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</si>
  <si>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</si>
  <si>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</si>
  <si>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</si>
  <si>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</si>
  <si>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</si>
  <si>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</si>
  <si>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</si>
  <si>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</si>
  <si>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</si>
  <si>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</si>
  <si>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</si>
  <si>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</si>
  <si>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</si>
  <si>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</si>
  <si>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</si>
  <si>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</si>
  <si>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</si>
  <si>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</si>
  <si>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</si>
  <si>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</si>
  <si>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</si>
  <si>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</si>
  <si>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</si>
  <si>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</si>
  <si>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</si>
  <si>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</si>
  <si>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</si>
  <si>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</si>
  <si>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</si>
  <si>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</si>
  <si>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</si>
  <si>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</si>
  <si>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</si>
  <si>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</si>
  <si>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</si>
  <si>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</si>
  <si>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</si>
  <si>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</si>
  <si>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</si>
  <si>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</si>
  <si>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</si>
  <si>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</si>
  <si>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</si>
  <si>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</si>
  <si>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</si>
  <si>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</si>
  <si>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</si>
  <si>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</si>
  <si>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</si>
  <si>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</si>
  <si>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</si>
  <si>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</si>
  <si>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</si>
  <si>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</si>
  <si>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</si>
  <si>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</si>
  <si>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</si>
  <si>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</si>
  <si>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</si>
  <si>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</si>
  <si>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</si>
  <si>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</si>
  <si>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</si>
  <si>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</si>
  <si>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</si>
  <si>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</si>
  <si>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</si>
  <si>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</si>
  <si>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</si>
  <si>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</si>
  <si>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</si>
  <si>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</si>
  <si>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</si>
  <si>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</si>
  <si>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</si>
  <si>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</si>
  <si>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</si>
  <si>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</si>
  <si>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</si>
  <si>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</si>
  <si>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</si>
  <si>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</si>
  <si>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</si>
  <si>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</si>
  <si>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</si>
  <si>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</si>
  <si>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</si>
  <si>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</si>
  <si>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</si>
  <si>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</si>
  <si>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</si>
  <si>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</si>
  <si>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</si>
  <si>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</si>
  <si>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</si>
  <si>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</si>
  <si>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</si>
  <si>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</si>
  <si>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</si>
  <si>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</si>
  <si>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</si>
  <si>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</si>
  <si>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</si>
  <si>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</si>
  <si>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</si>
  <si>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</si>
  <si>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</si>
  <si>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</si>
  <si>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</si>
  <si>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</si>
  <si>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</si>
  <si>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</si>
  <si>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</si>
  <si>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</si>
  <si>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</si>
  <si>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</si>
  <si>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</si>
  <si>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</si>
  <si>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</si>
  <si>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</si>
  <si>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</si>
  <si>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</si>
  <si>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</si>
  <si>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</si>
  <si>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</si>
  <si>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</si>
  <si>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</si>
  <si>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</si>
  <si>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</si>
  <si>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</si>
  <si>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</si>
  <si>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</si>
  <si>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</si>
  <si>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</si>
  <si>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</si>
  <si>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</si>
  <si>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</si>
  <si>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</si>
  <si>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</si>
  <si>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</si>
  <si>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</si>
  <si>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</si>
  <si>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</si>
  <si>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</si>
  <si>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</si>
  <si>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</si>
  <si>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</si>
  <si>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</si>
  <si>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</si>
  <si>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</si>
  <si>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</si>
  <si>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</si>
  <si>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</si>
  <si>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</si>
  <si>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</si>
  <si>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</si>
  <si>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</si>
  <si>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</si>
  <si>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</si>
  <si>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</si>
  <si>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</si>
  <si>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</si>
  <si>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</si>
  <si>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</si>
  <si>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</si>
  <si>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</si>
  <si>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</si>
  <si>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</si>
  <si>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</si>
  <si>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</si>
  <si>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</si>
  <si>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</si>
  <si>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</si>
  <si>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</si>
  <si>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</si>
  <si>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</si>
  <si>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</si>
  <si>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</si>
  <si>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</si>
  <si>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</si>
  <si>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</si>
  <si>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</si>
  <si>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</si>
  <si>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</si>
  <si>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</si>
  <si>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</si>
  <si>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</si>
  <si>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</si>
  <si>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</si>
  <si>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</si>
  <si>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</si>
  <si>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</si>
  <si>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</si>
  <si>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</si>
  <si>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</si>
  <si>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</si>
  <si>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</si>
  <si>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</si>
  <si>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</si>
  <si>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</si>
  <si>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</si>
  <si>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</si>
  <si>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</si>
  <si>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</si>
  <si>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</si>
  <si>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</si>
  <si>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</si>
  <si>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</si>
  <si>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</si>
  <si>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</si>
  <si>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</si>
  <si>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</si>
  <si>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</si>
  <si>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</si>
  <si>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</si>
  <si>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</si>
  <si>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</si>
  <si>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</si>
  <si>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</si>
  <si>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</si>
  <si>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</si>
  <si>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</si>
  <si>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</si>
  <si>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</si>
  <si>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</si>
  <si>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</si>
  <si>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</si>
  <si>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</si>
  <si>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</si>
  <si>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</si>
  <si>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</si>
  <si>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</si>
  <si>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</si>
  <si>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</si>
  <si>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</si>
  <si>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</si>
  <si>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</si>
  <si>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</si>
  <si>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</si>
  <si>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</si>
  <si>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</si>
  <si>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</si>
  <si>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</si>
  <si>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</si>
  <si>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</si>
  <si>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</si>
  <si>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</si>
  <si>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</si>
  <si>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</si>
  <si>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</si>
  <si>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</si>
  <si>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</si>
  <si>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</si>
  <si>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</si>
  <si>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</si>
  <si>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</si>
  <si>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</si>
  <si>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</si>
  <si>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</si>
  <si>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</si>
  <si>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</si>
  <si>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</si>
  <si>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</si>
  <si>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</si>
  <si>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</si>
  <si>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</si>
  <si>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</si>
  <si>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</si>
  <si>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</si>
  <si>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</si>
  <si>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</si>
  <si>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</si>
  <si>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</si>
  <si>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</si>
  <si>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</si>
  <si>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</si>
  <si>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</si>
  <si>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</si>
  <si>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</si>
  <si>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</si>
  <si>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</si>
  <si>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</si>
  <si>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</si>
  <si>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</si>
  <si>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</si>
  <si>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</si>
  <si>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</si>
  <si>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</si>
  <si>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</si>
  <si>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</si>
  <si>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</si>
  <si>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</si>
  <si>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</si>
  <si>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</si>
  <si>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</si>
  <si>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</si>
  <si>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</si>
  <si>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</si>
  <si>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</si>
  <si>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</si>
  <si>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</si>
  <si>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</si>
  <si>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</si>
  <si>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</si>
  <si>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</si>
  <si>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</si>
  <si>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</si>
  <si>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</si>
  <si>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</si>
  <si>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</si>
  <si>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</si>
  <si>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</si>
  <si>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</si>
  <si>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</si>
  <si>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</si>
  <si>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</si>
  <si>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</si>
  <si>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</si>
  <si>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</si>
  <si>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</si>
  <si>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</si>
  <si>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</si>
  <si>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</si>
  <si>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</si>
  <si>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</si>
  <si>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</si>
  <si>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</si>
  <si>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</si>
  <si>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</si>
  <si>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</si>
  <si>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</si>
  <si>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</si>
  <si>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</si>
  <si>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</si>
  <si>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</si>
  <si>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</si>
  <si>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</si>
  <si>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</si>
  <si>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</si>
  <si>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</si>
  <si>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</si>
  <si>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</si>
  <si>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</si>
  <si>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</si>
  <si>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</si>
  <si>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</si>
  <si>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</si>
  <si>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</si>
  <si>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</si>
  <si>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</si>
  <si>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</si>
  <si>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</si>
  <si>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</si>
  <si>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</si>
  <si>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</si>
  <si>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</si>
  <si>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</si>
  <si>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</si>
  <si>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</si>
  <si>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</si>
  <si>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</si>
  <si>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</si>
  <si>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</si>
  <si>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</si>
  <si>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</si>
  <si>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</si>
  <si>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</si>
  <si>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</si>
  <si>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</si>
  <si>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</si>
  <si>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</si>
  <si>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</si>
  <si>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</si>
  <si>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</si>
  <si>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</si>
  <si>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</si>
  <si>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</si>
  <si>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</si>
  <si>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</si>
  <si>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</si>
  <si>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</si>
  <si>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</si>
  <si>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</si>
  <si>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</si>
  <si>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</si>
  <si>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</si>
  <si>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</si>
  <si>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</si>
  <si>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</si>
  <si>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</si>
  <si>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</si>
  <si>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</si>
  <si>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</si>
  <si>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</si>
  <si>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</si>
  <si>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</si>
  <si>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</si>
  <si>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</si>
  <si>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</si>
  <si>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</si>
  <si>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</si>
  <si>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</si>
  <si>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</si>
  <si>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</si>
  <si>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</si>
  <si>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</si>
  <si>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</si>
  <si>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</si>
  <si>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</si>
  <si>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</si>
  <si>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</si>
  <si>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</si>
  <si>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</si>
  <si>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</si>
  <si>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</si>
  <si>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</si>
  <si>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</si>
  <si>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</si>
  <si>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</si>
  <si>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</si>
  <si>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</si>
  <si>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</si>
  <si>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</si>
  <si>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</si>
  <si>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</si>
  <si>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</si>
  <si>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</si>
  <si>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</si>
  <si>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</si>
  <si>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</si>
  <si>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</si>
  <si>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</si>
  <si>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</si>
  <si>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</si>
  <si>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</si>
  <si>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</si>
  <si>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</si>
  <si>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</si>
  <si>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</si>
  <si>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</si>
  <si>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</si>
  <si>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</si>
  <si>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</si>
  <si>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</si>
  <si>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</si>
  <si>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</si>
  <si>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</si>
  <si>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</si>
  <si>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</si>
  <si>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</si>
  <si>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</si>
  <si>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</si>
  <si>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</si>
  <si>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</si>
  <si>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</si>
  <si>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</si>
  <si>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</si>
  <si>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</si>
  <si>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</si>
  <si>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</si>
  <si>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</si>
  <si>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</si>
  <si>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</si>
  <si>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</si>
  <si>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</si>
  <si>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</si>
  <si>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</si>
  <si>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</si>
  <si>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</si>
  <si>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</si>
  <si>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</si>
  <si>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</si>
  <si>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</si>
  <si>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</si>
  <si>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</si>
  <si>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</si>
  <si>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Variación (%)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</si>
  <si>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</si>
  <si>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</si>
  <si>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</si>
  <si>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</si>
  <si>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</si>
  <si>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</si>
  <si>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</si>
  <si>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</si>
  <si>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</si>
  <si>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</si>
  <si>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</si>
  <si>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</si>
  <si>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</si>
  <si>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</si>
  <si>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</si>
  <si>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</si>
  <si>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</si>
  <si>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</si>
  <si>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</si>
  <si>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</si>
  <si>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</si>
  <si>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</si>
  <si>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</si>
  <si>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</si>
  <si>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</si>
  <si>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</si>
  <si>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</si>
  <si>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</si>
  <si>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</si>
  <si>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cod_region</t>
  </si>
  <si>
    <t>Cod_comuna</t>
  </si>
  <si>
    <t>Definición</t>
  </si>
  <si>
    <t>Casos Policiales</t>
  </si>
  <si>
    <t>Periodo 2008-2020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</si>
  <si>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</si>
  <si>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</si>
  <si>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</si>
  <si>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violación, delitos, género, violencia, mujer, mujeres, casos, víctimas, violaciones, aprehensiones</t>
  </si>
  <si>
    <t>violación, delitos, género, violencia, mujer, mujeres, casos, víctimas, violaciones, casos policiales</t>
  </si>
  <si>
    <t>violación, delitos, género, violencia, mujer, mujeres, casos, víctimas, violaciones, denuncias</t>
  </si>
  <si>
    <t>violación, delitos, género, violencia, mujer, mujeres, casos, víctimas, violaciones, detenciones</t>
  </si>
  <si>
    <t>GR 11</t>
  </si>
  <si>
    <t>GR 12</t>
  </si>
  <si>
    <t>GR 13</t>
  </si>
  <si>
    <t>GR 14</t>
  </si>
  <si>
    <t>GR 15</t>
  </si>
  <si>
    <t>GR 16</t>
  </si>
  <si>
    <t>GR 17</t>
  </si>
  <si>
    <t>Aprehensiones</t>
  </si>
  <si>
    <t>violación, delitos, género, violencia, mujer, mujeres, casos, víctimas, violaciones, aprehensiones, casos policiales, detenciones, denuncias</t>
  </si>
  <si>
    <t>región</t>
  </si>
  <si>
    <t>id_producto</t>
  </si>
  <si>
    <t>id_categoria</t>
  </si>
  <si>
    <t>Id_Juzgado_Garantía</t>
  </si>
  <si>
    <t>Juzgado de Garantía</t>
  </si>
  <si>
    <t>Nombre delito</t>
  </si>
  <si>
    <t>abr-13</t>
  </si>
  <si>
    <t>ago-13</t>
  </si>
  <si>
    <t>dic-13</t>
  </si>
  <si>
    <t>ene-13</t>
  </si>
  <si>
    <t>feb-13</t>
  </si>
  <si>
    <t>jul-13</t>
  </si>
  <si>
    <t>jun-13</t>
  </si>
  <si>
    <t>mar-13</t>
  </si>
  <si>
    <t>may-13</t>
  </si>
  <si>
    <t>nov-13</t>
  </si>
  <si>
    <t>oct-13</t>
  </si>
  <si>
    <t>sept-13</t>
  </si>
  <si>
    <t>abr-14</t>
  </si>
  <si>
    <t>ago-14</t>
  </si>
  <si>
    <t>dic-14</t>
  </si>
  <si>
    <t>ene-14</t>
  </si>
  <si>
    <t>feb-14</t>
  </si>
  <si>
    <t>jul-14</t>
  </si>
  <si>
    <t>jun-14</t>
  </si>
  <si>
    <t>mar-14</t>
  </si>
  <si>
    <t>may-14</t>
  </si>
  <si>
    <t>nov-14</t>
  </si>
  <si>
    <t>oct-14</t>
  </si>
  <si>
    <t>sept-14</t>
  </si>
  <si>
    <t>abr-15</t>
  </si>
  <si>
    <t>ago-15</t>
  </si>
  <si>
    <t>dic-15</t>
  </si>
  <si>
    <t>ene-15</t>
  </si>
  <si>
    <t>feb-15</t>
  </si>
  <si>
    <t>jul-15</t>
  </si>
  <si>
    <t>jun-15</t>
  </si>
  <si>
    <t>mar-15</t>
  </si>
  <si>
    <t>may-15</t>
  </si>
  <si>
    <t>nov-15</t>
  </si>
  <si>
    <t>oct-15</t>
  </si>
  <si>
    <t>sept-15</t>
  </si>
  <si>
    <t>abr-16</t>
  </si>
  <si>
    <t>ago-16</t>
  </si>
  <si>
    <t>dic-16</t>
  </si>
  <si>
    <t>ene-16</t>
  </si>
  <si>
    <t>feb-16</t>
  </si>
  <si>
    <t>jul-16</t>
  </si>
  <si>
    <t>jun-16</t>
  </si>
  <si>
    <t>mar-16</t>
  </si>
  <si>
    <t>may-16</t>
  </si>
  <si>
    <t>nov-16</t>
  </si>
  <si>
    <t>oct-16</t>
  </si>
  <si>
    <t>sept-16</t>
  </si>
  <si>
    <t>abr-17</t>
  </si>
  <si>
    <t>ago-17</t>
  </si>
  <si>
    <t>dic-17</t>
  </si>
  <si>
    <t>ene-17</t>
  </si>
  <si>
    <t>feb-17</t>
  </si>
  <si>
    <t>jul-17</t>
  </si>
  <si>
    <t>jun-17</t>
  </si>
  <si>
    <t>mar-17</t>
  </si>
  <si>
    <t>may-17</t>
  </si>
  <si>
    <t>nov-17</t>
  </si>
  <si>
    <t>oct-17</t>
  </si>
  <si>
    <t>sept-17</t>
  </si>
  <si>
    <t>abr-18</t>
  </si>
  <si>
    <t>ago-18</t>
  </si>
  <si>
    <t>dic-18</t>
  </si>
  <si>
    <t>ene-18</t>
  </si>
  <si>
    <t>feb-18</t>
  </si>
  <si>
    <t>jul-18</t>
  </si>
  <si>
    <t>jun-18</t>
  </si>
  <si>
    <t>mar-18</t>
  </si>
  <si>
    <t>may-18</t>
  </si>
  <si>
    <t>nov-18</t>
  </si>
  <si>
    <t>oct-18</t>
  </si>
  <si>
    <t>sept-18</t>
  </si>
  <si>
    <t>abr-19</t>
  </si>
  <si>
    <t>ago-19</t>
  </si>
  <si>
    <t>dic-19</t>
  </si>
  <si>
    <t>ene-19</t>
  </si>
  <si>
    <t>feb-19</t>
  </si>
  <si>
    <t>jul-19</t>
  </si>
  <si>
    <t>jun-19</t>
  </si>
  <si>
    <t>mar-19</t>
  </si>
  <si>
    <t>may-19</t>
  </si>
  <si>
    <t>nov-19</t>
  </si>
  <si>
    <t>oct-19</t>
  </si>
  <si>
    <t>sept-19</t>
  </si>
  <si>
    <t>Apremios Ilegítimos Violación, Abuso Sexual Agravado, Otros</t>
  </si>
  <si>
    <t>Magallanes y Antártica Chilena</t>
  </si>
  <si>
    <t>sociedad,delincuencia,delitos,frecuencia,garantía,sentencias,apremios,juzgado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</si>
  <si>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</si>
  <si>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</si>
  <si>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</si>
  <si>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</si>
  <si>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</si>
  <si>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</si>
  <si>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</si>
  <si>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</si>
  <si>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</si>
  <si>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</si>
  <si>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</si>
  <si>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</si>
  <si>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</si>
  <si>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</si>
  <si>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</si>
  <si>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</si>
  <si>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</si>
  <si>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</si>
  <si>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</si>
  <si>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</si>
  <si>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</si>
  <si>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</si>
  <si>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</si>
  <si>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</si>
  <si>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</si>
  <si>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</si>
  <si>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</si>
  <si>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</si>
  <si>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</si>
  <si>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</si>
  <si>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</si>
  <si>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</si>
  <si>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</si>
  <si>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</si>
  <si>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</si>
  <si>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</si>
  <si>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</si>
  <si>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</si>
  <si>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</si>
  <si>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</si>
  <si>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</si>
  <si>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</si>
  <si>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</si>
  <si>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</si>
  <si>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</si>
  <si>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</si>
  <si>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</si>
  <si>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</si>
  <si>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</si>
  <si>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</si>
  <si>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</si>
  <si>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</si>
  <si>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</si>
  <si>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</si>
  <si>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</si>
  <si>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</si>
  <si>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</si>
  <si>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</si>
  <si>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</si>
  <si>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</si>
  <si>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</si>
  <si>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</si>
  <si>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</si>
  <si>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</si>
  <si>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</si>
  <si>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</si>
  <si>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</si>
  <si>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</si>
  <si>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</si>
  <si>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</si>
  <si>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</si>
  <si>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</si>
  <si>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</si>
  <si>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</si>
  <si>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</si>
  <si>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</si>
  <si>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</si>
  <si>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</si>
  <si>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</si>
  <si>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</si>
  <si>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</si>
  <si>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</si>
  <si>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Violación de Mayor de 14 Años</t>
  </si>
  <si>
    <t>Violación de Menor de 14 Años</t>
  </si>
  <si>
    <t>Tipo de Delito</t>
  </si>
  <si>
    <t>Periodo 2013-2019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</si>
  <si>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</si>
  <si>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</si>
  <si>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</si>
  <si>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</si>
  <si>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</si>
  <si>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</si>
  <si>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</si>
  <si>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</si>
  <si>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</si>
  <si>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</si>
  <si>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</si>
  <si>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</si>
  <si>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Periodo 2019-2021</t>
  </si>
  <si>
    <t>INSERT INTO temporalidad VALUES (1778,'Periodo 2019-2021','Periodo','Periodo','1-1-2019','31-12-2021');</t>
  </si>
  <si>
    <t>INSERT INTO temporalidad VALUES (1779,'Periodo 2013-2019','Periodo','Periodo','1-1-2013','31-12-2019');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</si>
  <si>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</si>
  <si>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</si>
  <si>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</si>
  <si>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</si>
  <si>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</si>
  <si>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</si>
  <si>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</si>
  <si>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</si>
  <si>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</si>
  <si>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</si>
  <si>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</si>
  <si>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</si>
  <si>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</si>
  <si>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</si>
  <si>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</si>
  <si>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</si>
  <si>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</si>
  <si>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</si>
  <si>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</si>
  <si>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</si>
  <si>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</si>
  <si>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</si>
  <si>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</si>
  <si>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</si>
  <si>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</si>
  <si>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</si>
  <si>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</si>
  <si>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</si>
  <si>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</si>
  <si>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</si>
  <si>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</si>
  <si>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</si>
  <si>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</si>
  <si>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</si>
  <si>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</si>
  <si>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</si>
  <si>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</si>
  <si>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</si>
  <si>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</si>
  <si>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</si>
  <si>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</si>
  <si>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</si>
  <si>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</si>
  <si>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</si>
  <si>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</si>
  <si>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</si>
  <si>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</si>
  <si>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</si>
  <si>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</si>
  <si>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</si>
  <si>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</si>
  <si>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</si>
  <si>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</si>
  <si>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</si>
  <si>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</si>
  <si>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</si>
  <si>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</si>
  <si>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</si>
  <si>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</si>
  <si>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</si>
  <si>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</si>
  <si>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</si>
  <si>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</si>
  <si>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</si>
  <si>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</si>
  <si>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</si>
  <si>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</si>
  <si>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</si>
  <si>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</si>
  <si>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</si>
  <si>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</si>
  <si>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</si>
  <si>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</si>
  <si>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</si>
  <si>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</si>
  <si>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</si>
  <si>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</si>
  <si>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</si>
  <si>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</si>
  <si>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</si>
  <si>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</si>
  <si>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</si>
  <si>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</si>
  <si>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</si>
  <si>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</si>
  <si>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</si>
  <si>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</si>
  <si>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</si>
  <si>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</si>
  <si>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</si>
  <si>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</si>
  <si>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</si>
  <si>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</si>
  <si>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</si>
  <si>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</si>
  <si>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</si>
  <si>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</si>
  <si>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</si>
  <si>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</si>
  <si>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</si>
  <si>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</si>
  <si>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</si>
  <si>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</si>
  <si>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</si>
  <si>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</si>
  <si>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</si>
  <si>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</si>
  <si>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</si>
  <si>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</si>
  <si>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</si>
  <si>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</si>
  <si>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</si>
  <si>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</si>
  <si>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</si>
  <si>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</si>
  <si>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</si>
  <si>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</si>
  <si>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</si>
  <si>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</si>
  <si>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</si>
  <si>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</si>
  <si>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</si>
  <si>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</si>
  <si>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</si>
  <si>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</si>
  <si>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</si>
  <si>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</si>
  <si>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</si>
  <si>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</si>
  <si>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</si>
  <si>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</si>
  <si>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</si>
  <si>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</si>
  <si>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</si>
  <si>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</si>
  <si>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</si>
  <si>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</si>
  <si>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</si>
  <si>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</si>
  <si>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</si>
  <si>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</si>
  <si>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</si>
  <si>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</si>
  <si>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</si>
  <si>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</si>
  <si>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</si>
  <si>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</si>
  <si>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</si>
  <si>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</si>
  <si>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</si>
  <si>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</si>
  <si>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</si>
  <si>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</si>
  <si>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</si>
  <si>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</si>
  <si>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</si>
  <si>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</si>
  <si>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</si>
  <si>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</si>
  <si>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</si>
  <si>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</si>
  <si>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</si>
  <si>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</si>
  <si>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</si>
  <si>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</si>
  <si>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</si>
  <si>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</si>
  <si>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</si>
  <si>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</si>
  <si>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</si>
  <si>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</si>
  <si>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</si>
  <si>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</si>
  <si>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</si>
  <si>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</si>
  <si>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</si>
  <si>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</si>
  <si>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</si>
  <si>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</si>
  <si>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</si>
  <si>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</si>
  <si>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</si>
  <si>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</si>
  <si>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</si>
  <si>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</si>
  <si>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</si>
  <si>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</si>
  <si>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</si>
  <si>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</si>
  <si>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</si>
  <si>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</si>
  <si>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</si>
  <si>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</si>
  <si>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</si>
  <si>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</si>
  <si>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</si>
  <si>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</si>
  <si>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</si>
  <si>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</si>
  <si>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</si>
  <si>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</si>
  <si>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</si>
  <si>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</si>
  <si>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</si>
  <si>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</si>
  <si>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</si>
  <si>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</si>
  <si>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</si>
  <si>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</si>
  <si>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</si>
  <si>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</si>
  <si>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</si>
  <si>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</si>
  <si>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</si>
  <si>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</si>
  <si>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</si>
  <si>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</si>
  <si>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</si>
  <si>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</si>
  <si>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</si>
  <si>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</si>
  <si>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</si>
  <si>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</si>
  <si>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</si>
  <si>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</si>
  <si>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</si>
  <si>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</si>
  <si>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</si>
  <si>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</si>
  <si>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</si>
  <si>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</si>
  <si>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</si>
  <si>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</si>
  <si>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</si>
  <si>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</si>
  <si>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</si>
  <si>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</si>
  <si>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</si>
  <si>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</si>
  <si>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</si>
  <si>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</si>
  <si>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</si>
  <si>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</si>
  <si>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</si>
  <si>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</si>
  <si>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</si>
  <si>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</si>
  <si>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</si>
  <si>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</si>
  <si>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</si>
  <si>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</si>
  <si>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</si>
  <si>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</si>
  <si>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</si>
  <si>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</si>
  <si>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</si>
  <si>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</si>
  <si>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</si>
  <si>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</si>
  <si>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</si>
  <si>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</si>
  <si>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</si>
  <si>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</si>
  <si>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</si>
  <si>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</si>
  <si>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</si>
  <si>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</si>
  <si>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</si>
  <si>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</si>
  <si>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</si>
  <si>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</si>
  <si>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</si>
  <si>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</si>
  <si>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</si>
  <si>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</si>
  <si>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</si>
  <si>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</si>
  <si>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</si>
  <si>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</si>
  <si>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</si>
  <si>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</si>
  <si>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</si>
  <si>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</si>
  <si>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</si>
  <si>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</si>
  <si>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</si>
  <si>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</si>
  <si>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</si>
  <si>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</si>
  <si>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</si>
  <si>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</si>
  <si>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</si>
  <si>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</si>
  <si>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</si>
  <si>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</si>
  <si>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</si>
  <si>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</si>
  <si>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</si>
  <si>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</si>
  <si>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</si>
  <si>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</si>
  <si>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</si>
  <si>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</si>
  <si>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</si>
  <si>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</si>
  <si>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</si>
  <si>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</si>
  <si>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</si>
  <si>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</si>
  <si>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</si>
  <si>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</si>
  <si>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</si>
  <si>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</si>
  <si>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</si>
  <si>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</si>
  <si>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</si>
  <si>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</si>
  <si>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</si>
  <si>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</si>
  <si>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</si>
  <si>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</si>
  <si>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</si>
  <si>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</si>
  <si>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</si>
  <si>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</si>
  <si>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</si>
  <si>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</si>
  <si>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</si>
  <si>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</si>
  <si>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</si>
  <si>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</si>
  <si>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</si>
  <si>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</si>
  <si>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</si>
  <si>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</si>
  <si>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</si>
  <si>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</si>
  <si>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</si>
  <si>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</si>
  <si>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</si>
  <si>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</si>
  <si>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</si>
  <si>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</si>
  <si>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</si>
  <si>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</si>
  <si>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</si>
  <si>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</si>
  <si>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</si>
  <si>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</si>
  <si>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</si>
  <si>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</si>
  <si>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</si>
  <si>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</si>
  <si>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</si>
  <si>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</si>
  <si>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</si>
  <si>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</si>
  <si>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</si>
  <si>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</si>
  <si>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</si>
  <si>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</si>
  <si>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</si>
  <si>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</si>
  <si>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</si>
  <si>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</si>
  <si>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</si>
  <si>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</si>
  <si>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</si>
  <si>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</si>
  <si>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</si>
  <si>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</si>
  <si>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</si>
  <si>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</si>
  <si>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</si>
  <si>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</si>
  <si>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</si>
  <si>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</si>
  <si>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</si>
  <si>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</si>
  <si>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</si>
  <si>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</si>
  <si>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</si>
  <si>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</si>
  <si>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</si>
  <si>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</si>
  <si>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</si>
  <si>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</si>
  <si>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</si>
  <si>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</si>
  <si>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</si>
  <si>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</si>
  <si>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</si>
  <si>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</si>
  <si>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</si>
  <si>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</si>
  <si>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</si>
  <si>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</si>
  <si>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</si>
  <si>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</si>
  <si>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</si>
  <si>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</si>
  <si>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</si>
  <si>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</si>
  <si>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</si>
  <si>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</si>
  <si>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</si>
  <si>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</si>
  <si>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</si>
  <si>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</si>
  <si>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</si>
  <si>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</si>
  <si>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</si>
  <si>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</si>
  <si>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</si>
  <si>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</si>
  <si>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</si>
  <si>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</si>
  <si>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</si>
  <si>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</si>
  <si>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</si>
  <si>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</si>
  <si>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</si>
  <si>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</si>
  <si>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</si>
  <si>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</si>
  <si>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</si>
  <si>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</si>
  <si>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</si>
  <si>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</si>
  <si>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</si>
  <si>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</si>
  <si>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</si>
  <si>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</si>
  <si>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</si>
  <si>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</si>
  <si>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</si>
  <si>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</si>
  <si>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</si>
  <si>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</si>
  <si>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</si>
  <si>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</si>
  <si>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</si>
  <si>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</si>
  <si>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</si>
  <si>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</si>
  <si>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</si>
  <si>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</si>
  <si>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</si>
  <si>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</si>
  <si>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</si>
  <si>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</si>
  <si>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</si>
  <si>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</si>
  <si>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</si>
  <si>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</si>
  <si>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</si>
  <si>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</si>
  <si>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</si>
  <si>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</si>
  <si>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</si>
  <si>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</si>
  <si>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</si>
  <si>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</si>
  <si>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</si>
  <si>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</si>
  <si>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</si>
  <si>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</si>
  <si>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</si>
  <si>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</si>
  <si>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</si>
  <si>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</si>
  <si>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</si>
  <si>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</si>
  <si>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</si>
  <si>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</si>
  <si>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</si>
  <si>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</si>
  <si>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</si>
  <si>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</si>
  <si>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</si>
  <si>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</si>
  <si>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</si>
  <si>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</si>
  <si>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</si>
  <si>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</si>
  <si>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</si>
  <si>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</si>
  <si>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</si>
  <si>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</si>
  <si>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</si>
  <si>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</si>
  <si>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</si>
  <si>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</si>
  <si>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</si>
  <si>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</si>
  <si>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</si>
  <si>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</si>
  <si>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</si>
  <si>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</si>
  <si>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</si>
  <si>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</si>
  <si>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</si>
  <si>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</si>
  <si>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</si>
  <si>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</si>
  <si>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</si>
  <si>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</si>
  <si>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</si>
  <si>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</si>
  <si>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</si>
  <si>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</si>
  <si>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</si>
  <si>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</si>
  <si>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</si>
  <si>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</si>
  <si>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</si>
  <si>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</si>
  <si>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</si>
  <si>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</si>
  <si>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</si>
  <si>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</si>
  <si>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</si>
  <si>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</si>
  <si>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</si>
  <si>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</si>
  <si>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</si>
  <si>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</si>
  <si>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</si>
  <si>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</si>
  <si>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</si>
  <si>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</si>
  <si>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</si>
  <si>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</si>
  <si>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</si>
  <si>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</si>
  <si>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</si>
  <si>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</si>
  <si>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</si>
  <si>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</si>
  <si>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</si>
  <si>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</si>
  <si>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</si>
  <si>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</si>
  <si>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</si>
  <si>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</si>
  <si>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</si>
  <si>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</si>
  <si>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</si>
  <si>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</si>
  <si>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</si>
  <si>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</si>
  <si>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</si>
  <si>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</si>
  <si>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</si>
  <si>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</si>
  <si>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</si>
  <si>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</si>
  <si>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</si>
  <si>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</si>
  <si>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</si>
  <si>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</si>
  <si>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</si>
  <si>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</si>
  <si>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</si>
  <si>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</si>
  <si>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</si>
  <si>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</si>
  <si>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</si>
  <si>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</si>
  <si>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</si>
  <si>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</si>
  <si>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</si>
  <si>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</si>
  <si>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</si>
  <si>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</si>
  <si>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</si>
  <si>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</si>
  <si>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</si>
  <si>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</si>
  <si>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</si>
  <si>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</si>
  <si>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</si>
  <si>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</si>
  <si>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</si>
  <si>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</si>
  <si>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</si>
  <si>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</si>
  <si>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</si>
  <si>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</si>
  <si>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</si>
  <si>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</si>
  <si>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</si>
  <si>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</si>
  <si>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</si>
  <si>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</si>
  <si>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</si>
  <si>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</si>
  <si>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</si>
  <si>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</si>
  <si>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</si>
  <si>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</si>
  <si>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</si>
  <si>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</si>
  <si>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</si>
  <si>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</si>
  <si>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</si>
  <si>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</si>
  <si>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</si>
  <si>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</si>
  <si>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</si>
  <si>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</si>
  <si>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</si>
  <si>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</si>
  <si>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</si>
  <si>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</si>
  <si>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</si>
  <si>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</si>
  <si>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</si>
  <si>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</si>
  <si>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</si>
  <si>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</si>
  <si>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</si>
  <si>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</si>
  <si>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</si>
  <si>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</si>
  <si>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</si>
  <si>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</si>
  <si>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</si>
  <si>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</si>
  <si>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</si>
  <si>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</si>
  <si>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</si>
  <si>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</si>
  <si>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</si>
  <si>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</si>
  <si>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</si>
  <si>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</si>
  <si>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</si>
  <si>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</si>
  <si>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</si>
  <si>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</si>
  <si>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</si>
  <si>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</si>
  <si>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</si>
  <si>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</si>
  <si>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</si>
  <si>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</si>
  <si>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</si>
  <si>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</si>
  <si>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</si>
  <si>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</si>
  <si>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</si>
  <si>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</si>
  <si>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</si>
  <si>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</si>
  <si>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</si>
  <si>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</si>
  <si>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</si>
  <si>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</si>
  <si>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</si>
  <si>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</si>
  <si>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</si>
  <si>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</si>
  <si>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</si>
  <si>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</si>
  <si>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</si>
  <si>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</si>
  <si>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</si>
  <si>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</si>
  <si>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</si>
  <si>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</si>
  <si>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</si>
  <si>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</si>
  <si>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</si>
  <si>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</si>
  <si>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</si>
  <si>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</si>
  <si>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</si>
  <si>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</si>
  <si>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</si>
  <si>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</si>
  <si>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</si>
  <si>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</si>
  <si>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</si>
  <si>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</si>
  <si>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</si>
  <si>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</si>
  <si>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</si>
  <si>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</si>
  <si>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</si>
  <si>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</si>
  <si>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</si>
  <si>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</si>
  <si>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</si>
  <si>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</si>
  <si>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</si>
  <si>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</si>
  <si>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</si>
  <si>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</si>
  <si>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</si>
  <si>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</si>
  <si>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</si>
  <si>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</si>
  <si>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</si>
  <si>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</si>
  <si>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</si>
  <si>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</si>
  <si>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</si>
  <si>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</si>
  <si>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</si>
  <si>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</si>
  <si>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</si>
  <si>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</si>
  <si>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</si>
  <si>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</si>
  <si>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</si>
  <si>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</si>
  <si>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</si>
  <si>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</si>
  <si>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</si>
  <si>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</si>
  <si>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</si>
  <si>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</si>
  <si>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</si>
  <si>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</si>
  <si>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</si>
  <si>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</si>
  <si>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</si>
  <si>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</si>
  <si>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</si>
  <si>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</si>
  <si>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</si>
  <si>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</si>
  <si>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</si>
  <si>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</si>
  <si>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</si>
  <si>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</si>
  <si>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</si>
  <si>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</si>
  <si>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</si>
  <si>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</si>
  <si>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</si>
  <si>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</si>
  <si>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</si>
  <si>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</si>
  <si>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</si>
  <si>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</si>
  <si>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</si>
  <si>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</si>
  <si>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</si>
  <si>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</si>
  <si>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</si>
  <si>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</si>
  <si>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</si>
  <si>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</si>
  <si>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</si>
  <si>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</si>
  <si>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</si>
  <si>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</si>
  <si>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</si>
  <si>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</si>
  <si>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</si>
  <si>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</si>
  <si>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</si>
  <si>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</si>
  <si>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</si>
  <si>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</si>
  <si>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</si>
  <si>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</si>
  <si>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</si>
  <si>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</si>
  <si>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</si>
  <si>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</si>
  <si>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</si>
  <si>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</si>
  <si>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</si>
  <si>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</si>
  <si>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</si>
  <si>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</si>
  <si>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</si>
  <si>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</si>
  <si>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</si>
  <si>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</si>
  <si>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</si>
  <si>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</si>
  <si>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</si>
  <si>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</si>
  <si>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</si>
  <si>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</si>
  <si>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</si>
  <si>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</si>
  <si>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</si>
  <si>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</si>
  <si>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</si>
  <si>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</si>
  <si>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</si>
  <si>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</si>
  <si>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</si>
  <si>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</si>
  <si>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</si>
  <si>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</si>
  <si>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</si>
  <si>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</si>
  <si>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</si>
  <si>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</si>
  <si>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</si>
  <si>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</si>
  <si>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</si>
  <si>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</si>
  <si>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</si>
  <si>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</si>
  <si>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</si>
  <si>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</si>
  <si>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</si>
  <si>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</si>
  <si>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</si>
  <si>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</si>
  <si>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</si>
  <si>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</si>
  <si>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</si>
  <si>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</si>
  <si>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</si>
  <si>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</si>
  <si>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</si>
  <si>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</si>
  <si>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</si>
  <si>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</si>
  <si>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</si>
  <si>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</si>
  <si>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</si>
  <si>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</si>
  <si>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</si>
  <si>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</si>
  <si>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</si>
  <si>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</si>
  <si>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</si>
  <si>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</si>
  <si>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</si>
  <si>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</si>
  <si>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</si>
  <si>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</si>
  <si>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</si>
  <si>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</si>
  <si>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</si>
  <si>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</si>
  <si>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</si>
  <si>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</si>
  <si>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</si>
  <si>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</si>
  <si>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</si>
  <si>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</si>
  <si>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</si>
  <si>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</si>
  <si>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</si>
  <si>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</si>
  <si>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</si>
  <si>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</si>
  <si>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</si>
  <si>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</si>
  <si>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</si>
  <si>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</si>
  <si>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</si>
  <si>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</si>
  <si>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</si>
  <si>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</si>
  <si>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</si>
  <si>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</si>
  <si>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</si>
  <si>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</si>
  <si>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</si>
  <si>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</si>
  <si>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</si>
  <si>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</si>
  <si>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</si>
  <si>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</si>
  <si>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</si>
  <si>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</si>
  <si>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</si>
  <si>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</si>
  <si>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</si>
  <si>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</si>
  <si>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</si>
  <si>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</si>
  <si>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</si>
  <si>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</si>
  <si>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</si>
  <si>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</si>
  <si>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</si>
  <si>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</si>
  <si>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</si>
  <si>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</si>
  <si>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</si>
  <si>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</si>
  <si>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</si>
  <si>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</si>
  <si>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</si>
  <si>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</si>
  <si>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</si>
  <si>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</si>
  <si>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</si>
  <si>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</si>
  <si>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</si>
  <si>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</si>
  <si>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</si>
  <si>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</si>
  <si>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</si>
  <si>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</si>
  <si>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</si>
  <si>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</si>
  <si>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</si>
  <si>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</si>
  <si>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</si>
  <si>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</si>
  <si>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</si>
  <si>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</si>
  <si>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</si>
  <si>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</si>
  <si>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</si>
  <si>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</si>
  <si>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</si>
  <si>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</si>
  <si>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</si>
  <si>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</si>
  <si>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</si>
  <si>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</si>
  <si>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</si>
  <si>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</si>
  <si>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</si>
  <si>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</si>
  <si>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</si>
  <si>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</si>
  <si>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</si>
  <si>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</si>
  <si>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</si>
  <si>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</si>
  <si>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</si>
  <si>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</si>
  <si>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</si>
  <si>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</si>
  <si>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</si>
  <si>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</si>
  <si>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</si>
  <si>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</si>
  <si>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</si>
  <si>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</si>
  <si>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</si>
  <si>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</si>
  <si>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</si>
  <si>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</si>
  <si>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</si>
  <si>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</si>
  <si>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</si>
  <si>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</si>
  <si>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</si>
  <si>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</si>
  <si>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</si>
  <si>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</si>
  <si>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</si>
  <si>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</si>
  <si>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</si>
  <si>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</si>
  <si>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</si>
  <si>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</si>
  <si>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</si>
  <si>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</si>
  <si>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</si>
  <si>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</si>
  <si>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</si>
  <si>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</si>
  <si>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</si>
  <si>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</si>
  <si>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</si>
  <si>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</si>
  <si>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</si>
  <si>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</si>
  <si>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</si>
  <si>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</si>
  <si>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</si>
  <si>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</si>
  <si>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</si>
  <si>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</si>
  <si>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</si>
  <si>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</si>
  <si>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</si>
  <si>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</si>
  <si>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</si>
  <si>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</si>
  <si>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</si>
  <si>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</si>
  <si>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</si>
  <si>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</si>
  <si>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</si>
  <si>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</si>
  <si>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</si>
  <si>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</si>
  <si>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</si>
  <si>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</si>
  <si>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</si>
  <si>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</si>
  <si>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</si>
  <si>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</si>
  <si>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</si>
  <si>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</si>
  <si>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</si>
  <si>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</si>
  <si>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</si>
  <si>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</si>
  <si>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</si>
  <si>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</si>
  <si>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</si>
  <si>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</si>
  <si>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</si>
  <si>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</si>
  <si>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</si>
  <si>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</si>
  <si>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</si>
  <si>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</si>
  <si>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</si>
  <si>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</si>
  <si>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</si>
  <si>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</si>
  <si>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</si>
  <si>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</si>
  <si>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</si>
  <si>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</si>
  <si>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</si>
  <si>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</si>
  <si>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</si>
  <si>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</si>
  <si>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</si>
  <si>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</si>
  <si>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</si>
  <si>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</si>
  <si>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</si>
  <si>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</si>
  <si>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</si>
  <si>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</si>
  <si>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</si>
  <si>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</si>
  <si>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</si>
  <si>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</si>
  <si>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</si>
  <si>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</si>
  <si>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</si>
  <si>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</si>
  <si>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</si>
  <si>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</si>
  <si>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</si>
  <si>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</si>
  <si>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</si>
  <si>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</si>
  <si>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</si>
  <si>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</si>
  <si>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</si>
  <si>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</si>
  <si>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</si>
  <si>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</si>
  <si>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</si>
  <si>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</si>
  <si>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</si>
  <si>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</si>
  <si>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</si>
  <si>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</si>
  <si>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</si>
  <si>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</si>
  <si>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</si>
  <si>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</si>
  <si>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</si>
  <si>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</si>
  <si>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</si>
  <si>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</si>
  <si>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</si>
  <si>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</si>
  <si>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</si>
  <si>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</si>
  <si>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</si>
  <si>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</si>
  <si>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</si>
  <si>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</si>
  <si>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</si>
  <si>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</si>
  <si>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</si>
  <si>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</si>
  <si>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</si>
  <si>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</si>
  <si>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</si>
  <si>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</si>
  <si>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</si>
  <si>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</si>
  <si>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</si>
  <si>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</si>
  <si>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</si>
  <si>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</si>
  <si>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</si>
  <si>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</si>
  <si>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</si>
  <si>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</si>
  <si>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</si>
  <si>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</si>
  <si>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</si>
  <si>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</si>
  <si>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</si>
  <si>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</si>
  <si>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</si>
  <si>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</si>
  <si>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</si>
  <si>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</si>
  <si>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</si>
  <si>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</si>
  <si>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</si>
  <si>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</si>
  <si>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</si>
  <si>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</si>
  <si>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</si>
  <si>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</si>
  <si>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</si>
  <si>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</si>
  <si>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</si>
  <si>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</si>
  <si>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</si>
  <si>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</si>
  <si>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</si>
  <si>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</si>
  <si>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</si>
  <si>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</si>
  <si>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</si>
  <si>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</si>
  <si>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</si>
  <si>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</si>
  <si>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</si>
  <si>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</si>
  <si>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</si>
  <si>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</si>
  <si>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</si>
  <si>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</si>
  <si>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</si>
  <si>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</si>
  <si>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</si>
  <si>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</si>
  <si>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</si>
  <si>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</si>
  <si>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</si>
  <si>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</si>
  <si>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</si>
  <si>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</si>
  <si>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</si>
  <si>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</si>
  <si>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</si>
  <si>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</si>
  <si>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</si>
  <si>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</si>
  <si>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</si>
  <si>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</si>
  <si>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</si>
  <si>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</si>
  <si>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</si>
  <si>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</si>
  <si>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</si>
  <si>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</si>
  <si>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</si>
  <si>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</si>
  <si>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</si>
  <si>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</si>
  <si>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</si>
  <si>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</si>
  <si>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</si>
  <si>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</si>
  <si>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</si>
  <si>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</si>
  <si>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</si>
  <si>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</si>
  <si>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</si>
  <si>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</si>
  <si>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</si>
  <si>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</si>
  <si>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</si>
  <si>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</si>
  <si>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</si>
  <si>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</si>
  <si>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</si>
  <si>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</si>
  <si>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</si>
  <si>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</si>
  <si>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</si>
  <si>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</si>
  <si>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</si>
  <si>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</si>
  <si>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</si>
  <si>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</si>
  <si>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</si>
  <si>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</si>
  <si>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</si>
  <si>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</si>
  <si>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</si>
  <si>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</si>
  <si>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</si>
  <si>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</si>
  <si>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</si>
  <si>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</si>
  <si>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</si>
  <si>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</si>
  <si>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</si>
  <si>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</si>
  <si>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</si>
  <si>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</si>
  <si>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</si>
  <si>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</si>
  <si>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</si>
  <si>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</si>
  <si>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</si>
  <si>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</si>
  <si>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</si>
  <si>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</si>
  <si>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</si>
  <si>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</si>
  <si>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</si>
  <si>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</si>
  <si>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</si>
  <si>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</si>
  <si>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</si>
  <si>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</si>
  <si>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</si>
  <si>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</si>
  <si>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</si>
  <si>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</si>
  <si>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</si>
  <si>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</si>
  <si>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</si>
  <si>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</si>
  <si>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</si>
  <si>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</si>
  <si>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</si>
  <si>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</si>
  <si>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</si>
  <si>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</si>
  <si>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</si>
  <si>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</si>
  <si>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</si>
  <si>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</si>
  <si>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</si>
  <si>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</si>
  <si>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</si>
  <si>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</si>
  <si>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</si>
  <si>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</si>
  <si>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</si>
  <si>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</si>
  <si>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</si>
  <si>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</si>
  <si>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</si>
  <si>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</si>
  <si>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</si>
  <si>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</si>
  <si>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</si>
  <si>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</si>
  <si>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</si>
  <si>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</si>
  <si>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</si>
  <si>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</si>
  <si>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</si>
  <si>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</si>
  <si>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</si>
  <si>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</si>
  <si>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</si>
  <si>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</si>
  <si>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</si>
  <si>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</si>
  <si>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</si>
  <si>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</si>
  <si>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</si>
  <si>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</si>
  <si>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</si>
  <si>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</si>
  <si>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</si>
  <si>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</si>
  <si>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</si>
  <si>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</si>
  <si>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</si>
  <si>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</si>
  <si>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</si>
  <si>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</si>
  <si>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</si>
  <si>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</si>
  <si>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</si>
  <si>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</si>
  <si>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</si>
  <si>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</si>
  <si>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</si>
  <si>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</si>
  <si>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</si>
  <si>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</si>
  <si>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</si>
  <si>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</si>
  <si>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</si>
  <si>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</si>
  <si>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</si>
  <si>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</si>
  <si>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</si>
  <si>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</si>
  <si>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</si>
  <si>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</si>
  <si>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</si>
  <si>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</si>
  <si>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</si>
  <si>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</si>
  <si>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</si>
  <si>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</si>
  <si>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</si>
  <si>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</si>
  <si>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</si>
  <si>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</si>
  <si>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</si>
  <si>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</si>
  <si>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</si>
  <si>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</si>
  <si>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</si>
  <si>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</si>
  <si>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</si>
  <si>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</si>
  <si>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</si>
  <si>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</si>
  <si>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</si>
  <si>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</si>
  <si>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</si>
  <si>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</si>
  <si>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</si>
  <si>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</si>
  <si>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</si>
  <si>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</si>
  <si>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</si>
  <si>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</si>
  <si>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</si>
  <si>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</si>
  <si>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</si>
  <si>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</si>
  <si>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</si>
  <si>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</si>
  <si>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</si>
  <si>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</si>
  <si>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</si>
  <si>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</si>
  <si>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</si>
  <si>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</si>
  <si>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</si>
  <si>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</si>
  <si>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</si>
  <si>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</si>
  <si>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</si>
  <si>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</si>
  <si>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</si>
  <si>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</si>
  <si>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</si>
  <si>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</si>
  <si>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</si>
  <si>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</si>
  <si>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</si>
  <si>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</si>
  <si>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</si>
  <si>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</si>
  <si>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</si>
  <si>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</si>
  <si>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</si>
  <si>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</si>
  <si>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</si>
  <si>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</si>
  <si>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</si>
  <si>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</si>
  <si>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</si>
  <si>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</si>
  <si>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</si>
  <si>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</si>
  <si>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</si>
  <si>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</si>
  <si>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</si>
  <si>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</si>
  <si>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</si>
  <si>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</si>
  <si>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</si>
  <si>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</si>
  <si>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</si>
  <si>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</si>
  <si>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</si>
  <si>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</si>
  <si>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</si>
  <si>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</si>
  <si>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</si>
  <si>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</si>
  <si>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</si>
  <si>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</si>
  <si>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</si>
  <si>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</si>
  <si>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</si>
  <si>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</si>
  <si>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</si>
  <si>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</si>
  <si>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</si>
  <si>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</si>
  <si>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</si>
  <si>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</si>
  <si>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</si>
  <si>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</si>
  <si>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</si>
  <si>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</si>
  <si>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</si>
  <si>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</si>
  <si>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</si>
  <si>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</si>
  <si>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</si>
  <si>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</si>
  <si>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</si>
  <si>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</si>
  <si>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</si>
  <si>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</si>
  <si>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</si>
  <si>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</si>
  <si>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</si>
  <si>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</si>
  <si>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</si>
  <si>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</si>
  <si>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</si>
  <si>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</si>
  <si>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</si>
  <si>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</si>
  <si>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</si>
  <si>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</si>
  <si>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</si>
  <si>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</si>
  <si>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</si>
  <si>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</si>
  <si>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</si>
  <si>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</si>
  <si>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</si>
  <si>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</si>
  <si>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</si>
  <si>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</si>
  <si>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</si>
  <si>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</si>
  <si>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</si>
  <si>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</si>
  <si>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</si>
  <si>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</si>
  <si>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</si>
  <si>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</si>
  <si>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</si>
  <si>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</si>
  <si>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</si>
  <si>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</si>
  <si>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</si>
  <si>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</si>
  <si>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</si>
  <si>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</si>
  <si>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</si>
  <si>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</si>
  <si>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</si>
  <si>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</si>
  <si>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</si>
  <si>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</si>
  <si>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</si>
  <si>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</si>
  <si>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</si>
  <si>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</si>
  <si>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</si>
  <si>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</si>
  <si>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</si>
  <si>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</si>
  <si>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</si>
  <si>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</si>
  <si>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</si>
  <si>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</si>
  <si>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</si>
  <si>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</si>
  <si>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</si>
  <si>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</si>
  <si>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</si>
  <si>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</si>
  <si>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</si>
  <si>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</si>
  <si>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</si>
  <si>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</si>
  <si>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</si>
  <si>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</si>
  <si>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</si>
  <si>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</si>
  <si>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</si>
  <si>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</si>
  <si>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</si>
  <si>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</si>
  <si>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</si>
  <si>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</si>
  <si>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</si>
  <si>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</si>
  <si>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</si>
  <si>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</si>
  <si>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</si>
  <si>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</si>
  <si>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</si>
  <si>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</si>
  <si>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</si>
  <si>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</si>
  <si>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</si>
  <si>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</si>
  <si>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</si>
  <si>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</si>
  <si>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</si>
  <si>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</si>
  <si>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</si>
  <si>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</si>
  <si>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</si>
  <si>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</si>
  <si>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</si>
  <si>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</si>
  <si>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</si>
  <si>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</si>
  <si>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</si>
  <si>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</si>
  <si>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</si>
  <si>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</si>
  <si>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</si>
  <si>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</si>
  <si>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</si>
  <si>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</si>
  <si>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</si>
  <si>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</si>
  <si>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</si>
  <si>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</si>
  <si>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</si>
  <si>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</si>
  <si>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</si>
  <si>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</si>
  <si>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</si>
  <si>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</si>
  <si>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</si>
  <si>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</si>
  <si>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</si>
  <si>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</si>
  <si>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</si>
  <si>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</si>
  <si>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</si>
  <si>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</si>
  <si>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</si>
  <si>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</si>
  <si>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</si>
  <si>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</si>
  <si>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</si>
  <si>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</si>
  <si>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</si>
  <si>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</si>
  <si>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</si>
  <si>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</si>
  <si>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</si>
  <si>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</si>
  <si>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</si>
  <si>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</si>
  <si>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</si>
  <si>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</si>
  <si>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</si>
  <si>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</si>
  <si>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</si>
  <si>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</si>
  <si>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</si>
  <si>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</si>
  <si>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</si>
  <si>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</si>
  <si>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</si>
  <si>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</si>
  <si>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</si>
  <si>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</si>
  <si>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</si>
  <si>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</si>
  <si>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</si>
  <si>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</si>
  <si>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</si>
  <si>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</si>
  <si>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</si>
  <si>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</si>
  <si>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</si>
  <si>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</si>
  <si>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</si>
  <si>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</si>
  <si>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</si>
  <si>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</si>
  <si>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</si>
  <si>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</si>
  <si>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</si>
  <si>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</si>
  <si>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</si>
  <si>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</si>
  <si>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</si>
  <si>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</si>
  <si>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</si>
  <si>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</si>
  <si>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</si>
  <si>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</si>
  <si>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</si>
  <si>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</si>
  <si>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</si>
  <si>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</si>
  <si>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</si>
  <si>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</si>
  <si>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</si>
  <si>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</si>
  <si>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</si>
  <si>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</si>
  <si>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</si>
  <si>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</si>
  <si>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</si>
  <si>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</si>
  <si>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</si>
  <si>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</si>
  <si>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</si>
  <si>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</si>
  <si>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</si>
  <si>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</si>
  <si>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</si>
  <si>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</si>
  <si>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</si>
  <si>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</si>
  <si>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</si>
  <si>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</si>
  <si>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</si>
  <si>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</si>
  <si>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</si>
  <si>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</si>
  <si>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</si>
  <si>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</si>
  <si>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</si>
  <si>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</si>
  <si>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</si>
  <si>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</si>
  <si>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</si>
  <si>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</si>
  <si>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</si>
  <si>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</si>
  <si>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</si>
  <si>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</si>
  <si>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</si>
  <si>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</si>
  <si>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</si>
  <si>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</si>
  <si>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</si>
  <si>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</si>
  <si>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</si>
  <si>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</si>
  <si>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</si>
  <si>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</si>
  <si>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</si>
  <si>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</si>
  <si>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</si>
  <si>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</si>
  <si>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</si>
  <si>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</si>
  <si>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</si>
  <si>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</si>
  <si>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</si>
  <si>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</si>
  <si>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</si>
  <si>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</si>
  <si>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</si>
  <si>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</si>
  <si>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</si>
  <si>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</si>
  <si>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</si>
  <si>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</si>
  <si>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</si>
  <si>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</si>
  <si>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</si>
  <si>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</si>
  <si>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</si>
  <si>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</si>
  <si>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</si>
  <si>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</si>
  <si>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</si>
  <si>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</si>
  <si>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</si>
  <si>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</si>
  <si>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</si>
  <si>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</si>
  <si>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</si>
  <si>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</si>
  <si>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</si>
  <si>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</si>
  <si>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</si>
  <si>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</si>
  <si>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</si>
  <si>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</si>
  <si>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</si>
  <si>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</si>
  <si>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</si>
  <si>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</si>
  <si>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</si>
  <si>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</si>
  <si>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</si>
  <si>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</si>
  <si>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</si>
  <si>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</si>
  <si>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</si>
  <si>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</si>
  <si>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</si>
  <si>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</si>
  <si>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</si>
  <si>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</si>
  <si>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</si>
  <si>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</si>
  <si>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</si>
  <si>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</si>
  <si>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</si>
  <si>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</si>
  <si>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</si>
  <si>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</si>
  <si>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</si>
  <si>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</si>
  <si>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</si>
  <si>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</si>
  <si>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</si>
  <si>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</si>
  <si>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</si>
  <si>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</si>
  <si>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</si>
  <si>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</si>
  <si>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</si>
  <si>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</si>
  <si>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</si>
  <si>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</si>
  <si>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</si>
  <si>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</si>
  <si>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</si>
  <si>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</si>
  <si>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</si>
  <si>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</si>
  <si>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</si>
  <si>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</si>
  <si>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</si>
  <si>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</si>
  <si>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</si>
  <si>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</si>
  <si>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</si>
  <si>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</si>
  <si>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</si>
  <si>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</si>
  <si>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</si>
  <si>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</si>
  <si>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</si>
  <si>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</si>
  <si>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</si>
  <si>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</si>
  <si>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</si>
  <si>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</si>
  <si>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</si>
  <si>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</si>
  <si>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</si>
  <si>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</si>
  <si>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</si>
  <si>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</si>
  <si>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</si>
  <si>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</si>
  <si>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</si>
  <si>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</si>
  <si>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</si>
  <si>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</si>
  <si>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</si>
  <si>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</si>
  <si>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</si>
  <si>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</si>
  <si>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</si>
  <si>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</si>
  <si>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</si>
  <si>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</si>
  <si>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</si>
  <si>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</si>
  <si>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</si>
  <si>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</si>
  <si>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</si>
  <si>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</si>
  <si>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</si>
  <si>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</si>
  <si>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</si>
  <si>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</si>
  <si>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</si>
  <si>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</si>
  <si>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</si>
  <si>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</si>
  <si>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</si>
  <si>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</si>
  <si>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</si>
  <si>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</si>
  <si>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</si>
  <si>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</si>
  <si>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</si>
  <si>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</si>
  <si>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</si>
  <si>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</si>
  <si>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</si>
  <si>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</si>
  <si>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</si>
  <si>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</si>
  <si>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</si>
  <si>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</si>
  <si>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</si>
  <si>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</si>
  <si>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</si>
  <si>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</si>
  <si>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</si>
  <si>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</si>
  <si>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</si>
  <si>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</si>
  <si>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</si>
  <si>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</si>
  <si>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</si>
  <si>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</si>
  <si>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</si>
  <si>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</si>
  <si>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</si>
  <si>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</si>
  <si>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</si>
  <si>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</si>
  <si>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</si>
  <si>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</si>
  <si>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</si>
  <si>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</si>
  <si>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</si>
  <si>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</si>
  <si>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</si>
  <si>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</si>
  <si>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</si>
  <si>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</si>
  <si>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</si>
  <si>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</si>
  <si>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</si>
  <si>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</si>
  <si>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</si>
  <si>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</si>
  <si>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</si>
  <si>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</si>
  <si>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</si>
  <si>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</si>
  <si>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</si>
  <si>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</si>
  <si>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</si>
  <si>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</si>
  <si>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</si>
  <si>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</si>
  <si>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</si>
  <si>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</si>
  <si>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</si>
  <si>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</si>
  <si>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</si>
  <si>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</si>
  <si>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</si>
  <si>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</si>
  <si>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</si>
  <si>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</si>
  <si>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</si>
  <si>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</si>
  <si>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</si>
  <si>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</si>
  <si>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</si>
  <si>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</si>
  <si>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</si>
  <si>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</si>
  <si>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</si>
  <si>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</si>
  <si>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</si>
  <si>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</si>
  <si>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</si>
  <si>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</si>
  <si>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</si>
  <si>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</si>
  <si>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</si>
  <si>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</si>
  <si>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</si>
  <si>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</si>
  <si>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</si>
  <si>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</si>
  <si>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</si>
  <si>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</si>
  <si>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</si>
  <si>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</si>
  <si>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</si>
  <si>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</si>
  <si>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</si>
  <si>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</si>
  <si>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</si>
  <si>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</si>
  <si>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</si>
  <si>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</si>
  <si>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</si>
  <si>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</si>
  <si>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</si>
  <si>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</si>
  <si>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</si>
  <si>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</si>
  <si>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</si>
  <si>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</si>
  <si>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</si>
  <si>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</si>
  <si>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</si>
  <si>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</si>
  <si>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</si>
  <si>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</si>
  <si>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</si>
  <si>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</si>
  <si>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</si>
  <si>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</si>
  <si>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</si>
  <si>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</si>
  <si>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</si>
  <si>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</si>
  <si>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</si>
  <si>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</si>
  <si>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</si>
  <si>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</si>
  <si>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</si>
  <si>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</si>
  <si>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</si>
  <si>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</si>
  <si>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</si>
  <si>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</si>
  <si>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</si>
  <si>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</si>
  <si>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</si>
  <si>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</si>
  <si>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</si>
  <si>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</si>
  <si>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</si>
  <si>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</si>
  <si>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</si>
  <si>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</si>
  <si>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</si>
  <si>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</si>
  <si>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</si>
  <si>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</si>
  <si>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</si>
  <si>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</si>
  <si>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</si>
  <si>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</si>
  <si>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</si>
  <si>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</si>
  <si>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</si>
  <si>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</si>
  <si>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</si>
  <si>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</si>
  <si>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</si>
  <si>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</si>
  <si>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</si>
  <si>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</si>
  <si>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</si>
  <si>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</si>
  <si>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</si>
  <si>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</si>
  <si>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</si>
  <si>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</si>
  <si>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</si>
  <si>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</si>
  <si>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</si>
  <si>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</si>
  <si>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</si>
  <si>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</si>
  <si>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</si>
  <si>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</si>
  <si>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</si>
  <si>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</si>
  <si>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</si>
  <si>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</si>
  <si>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</si>
  <si>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</si>
  <si>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</si>
  <si>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</si>
  <si>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</si>
  <si>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</si>
  <si>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</si>
  <si>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</si>
  <si>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</si>
  <si>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</si>
  <si>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</si>
  <si>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</si>
  <si>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</si>
  <si>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</si>
  <si>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</si>
  <si>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</si>
  <si>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</si>
  <si>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</si>
  <si>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</si>
  <si>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</si>
  <si>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</si>
  <si>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</si>
  <si>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</si>
  <si>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</si>
  <si>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</si>
  <si>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</si>
  <si>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</si>
  <si>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</si>
  <si>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</si>
  <si>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</si>
  <si>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</si>
  <si>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</si>
  <si>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</si>
  <si>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</si>
  <si>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</si>
  <si>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</si>
  <si>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</si>
  <si>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</si>
  <si>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</si>
  <si>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</si>
  <si>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</si>
  <si>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</si>
  <si>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</si>
  <si>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</si>
  <si>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</si>
  <si>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</si>
  <si>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</si>
  <si>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</si>
  <si>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</si>
  <si>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</si>
  <si>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</si>
  <si>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</si>
  <si>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</si>
  <si>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</si>
  <si>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</si>
  <si>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</si>
  <si>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</si>
  <si>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</si>
  <si>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</si>
  <si>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</si>
  <si>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</si>
  <si>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</si>
  <si>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</si>
  <si>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</si>
  <si>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</si>
  <si>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</si>
  <si>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</si>
  <si>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</si>
  <si>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</si>
  <si>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</si>
  <si>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</si>
  <si>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</si>
  <si>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</si>
  <si>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</si>
  <si>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</si>
  <si>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</si>
  <si>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</si>
  <si>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</si>
  <si>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</si>
  <si>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</si>
  <si>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</si>
  <si>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</si>
  <si>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</si>
  <si>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</si>
  <si>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</si>
  <si>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</si>
  <si>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</si>
  <si>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</si>
  <si>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</si>
  <si>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</si>
  <si>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</si>
  <si>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</si>
  <si>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</si>
  <si>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</si>
  <si>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</si>
  <si>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</si>
  <si>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</si>
  <si>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</si>
  <si>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</si>
  <si>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</si>
  <si>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</si>
  <si>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</si>
  <si>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</si>
  <si>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</si>
  <si>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</si>
  <si>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</si>
  <si>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</si>
  <si>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</si>
  <si>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</si>
  <si>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</si>
  <si>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</si>
  <si>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</si>
  <si>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</si>
  <si>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</si>
  <si>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</si>
  <si>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</si>
  <si>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</si>
  <si>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</si>
  <si>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</si>
  <si>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</si>
  <si>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</si>
  <si>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</si>
  <si>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</si>
  <si>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</si>
  <si>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</si>
  <si>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</si>
  <si>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</si>
  <si>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</si>
  <si>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</si>
  <si>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</si>
  <si>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</si>
  <si>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</si>
  <si>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</si>
  <si>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</si>
  <si>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</si>
  <si>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</si>
  <si>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</si>
  <si>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</si>
  <si>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</si>
  <si>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</si>
  <si>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</si>
  <si>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</si>
  <si>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</si>
  <si>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</si>
  <si>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</si>
  <si>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</si>
  <si>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</si>
  <si>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</si>
  <si>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</si>
  <si>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</si>
  <si>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</si>
  <si>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</si>
  <si>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</si>
  <si>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</si>
  <si>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</si>
  <si>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</si>
  <si>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</si>
  <si>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</si>
  <si>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</si>
  <si>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</si>
  <si>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</si>
  <si>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</si>
  <si>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</si>
  <si>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</si>
  <si>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</si>
  <si>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</si>
  <si>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</si>
  <si>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</si>
  <si>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</si>
  <si>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</si>
  <si>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</si>
  <si>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</si>
  <si>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</si>
  <si>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</si>
  <si>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</si>
  <si>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</si>
  <si>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</si>
  <si>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</si>
  <si>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</si>
  <si>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</si>
  <si>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</si>
  <si>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</si>
  <si>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</si>
  <si>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</si>
  <si>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</si>
  <si>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</si>
  <si>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</si>
  <si>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</si>
  <si>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</si>
  <si>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</si>
  <si>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</si>
  <si>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</si>
  <si>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</si>
  <si>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</si>
  <si>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</si>
  <si>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</si>
  <si>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</si>
  <si>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</si>
  <si>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</si>
  <si>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</si>
  <si>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</si>
  <si>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</si>
  <si>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</si>
  <si>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</si>
  <si>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</si>
  <si>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</si>
  <si>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</si>
  <si>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</si>
  <si>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</si>
  <si>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</si>
  <si>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</si>
  <si>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</si>
  <si>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</si>
  <si>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</si>
  <si>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</si>
  <si>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</si>
  <si>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</si>
  <si>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</si>
  <si>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</si>
  <si>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</si>
  <si>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</si>
  <si>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</si>
  <si>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</si>
  <si>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</si>
  <si>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</si>
  <si>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</si>
  <si>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</si>
  <si>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</si>
  <si>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</si>
  <si>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</si>
  <si>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</si>
  <si>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</si>
  <si>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</si>
  <si>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</si>
  <si>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</si>
  <si>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</si>
  <si>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</si>
  <si>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</si>
  <si>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</si>
  <si>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</si>
  <si>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</si>
  <si>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</si>
  <si>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</si>
  <si>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</si>
  <si>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</si>
  <si>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</si>
  <si>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</si>
  <si>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</si>
  <si>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</si>
  <si>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</si>
  <si>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</si>
  <si>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</si>
  <si>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</si>
  <si>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</si>
  <si>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</si>
  <si>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</si>
  <si>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</si>
  <si>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</si>
  <si>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</si>
  <si>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</si>
  <si>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</si>
  <si>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</si>
  <si>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</si>
  <si>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</si>
  <si>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</si>
  <si>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</si>
  <si>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</si>
  <si>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</si>
  <si>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</si>
  <si>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</si>
  <si>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</si>
  <si>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</si>
  <si>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</si>
  <si>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</si>
  <si>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</si>
  <si>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</si>
  <si>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</si>
  <si>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</si>
  <si>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</si>
  <si>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</si>
  <si>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</si>
  <si>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</si>
  <si>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</si>
  <si>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</si>
  <si>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</si>
  <si>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</si>
  <si>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</si>
  <si>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</si>
  <si>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</si>
  <si>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</si>
  <si>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</si>
  <si>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</si>
  <si>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</si>
  <si>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</si>
  <si>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</si>
  <si>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</si>
  <si>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</si>
  <si>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</si>
  <si>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</si>
  <si>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</si>
  <si>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</si>
  <si>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</si>
  <si>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</si>
  <si>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</si>
  <si>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</si>
  <si>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</si>
  <si>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</si>
  <si>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</si>
  <si>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</si>
  <si>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</si>
  <si>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</si>
  <si>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</si>
  <si>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</si>
  <si>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</si>
  <si>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</si>
  <si>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</si>
  <si>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</si>
  <si>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</si>
  <si>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</si>
  <si>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</si>
  <si>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</si>
  <si>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</si>
  <si>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</si>
  <si>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</si>
  <si>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</si>
  <si>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</si>
  <si>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</si>
  <si>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</si>
  <si>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</si>
  <si>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</si>
  <si>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</si>
  <si>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</si>
  <si>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</si>
  <si>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</si>
  <si>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</si>
  <si>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</si>
  <si>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</si>
  <si>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</si>
  <si>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</si>
  <si>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</si>
  <si>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</si>
  <si>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</si>
  <si>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</si>
  <si>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</si>
  <si>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</si>
  <si>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</si>
  <si>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</si>
  <si>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</si>
  <si>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</si>
  <si>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</si>
  <si>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</si>
  <si>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</si>
  <si>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</si>
  <si>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</si>
  <si>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</si>
  <si>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</si>
  <si>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</si>
  <si>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</si>
  <si>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</si>
  <si>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</si>
  <si>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</si>
  <si>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</si>
  <si>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</si>
  <si>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</si>
  <si>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</si>
  <si>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</si>
  <si>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</si>
  <si>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</si>
  <si>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</si>
  <si>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</si>
  <si>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</si>
  <si>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</si>
  <si>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</si>
  <si>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</si>
  <si>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</si>
  <si>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</si>
  <si>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</si>
  <si>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</si>
  <si>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</si>
  <si>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</si>
  <si>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</si>
  <si>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</si>
  <si>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</si>
  <si>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</si>
  <si>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</si>
  <si>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</si>
  <si>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</si>
  <si>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</si>
  <si>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</si>
  <si>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</si>
  <si>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</si>
  <si>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</si>
  <si>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</si>
  <si>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</si>
  <si>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</si>
  <si>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</si>
  <si>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</si>
  <si>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</si>
  <si>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</si>
  <si>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</si>
  <si>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</si>
  <si>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</si>
  <si>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</si>
  <si>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</si>
  <si>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</si>
  <si>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</si>
  <si>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</si>
  <si>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</si>
  <si>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</si>
  <si>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</si>
  <si>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</si>
  <si>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</si>
  <si>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</si>
  <si>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</si>
  <si>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</si>
  <si>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</si>
  <si>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</si>
  <si>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</si>
  <si>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</si>
  <si>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</si>
  <si>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</si>
  <si>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</si>
  <si>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</si>
  <si>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</si>
  <si>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</si>
  <si>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</si>
  <si>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</si>
  <si>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</si>
  <si>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</si>
  <si>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</si>
  <si>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</si>
  <si>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</si>
  <si>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</si>
  <si>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</si>
  <si>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</si>
  <si>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</si>
  <si>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</si>
  <si>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</si>
  <si>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</si>
  <si>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</si>
  <si>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</si>
  <si>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</si>
  <si>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</si>
  <si>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</si>
  <si>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</si>
  <si>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</si>
  <si>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</si>
  <si>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</si>
  <si>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</si>
  <si>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</si>
  <si>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</si>
  <si>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</si>
  <si>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</si>
  <si>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</si>
  <si>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</si>
  <si>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</si>
  <si>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</si>
  <si>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</si>
  <si>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</si>
  <si>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</si>
  <si>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</si>
  <si>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</si>
  <si>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</si>
  <si>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</si>
  <si>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</si>
  <si>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</si>
  <si>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</si>
  <si>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</si>
  <si>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</si>
  <si>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</si>
  <si>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</si>
  <si>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</si>
  <si>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</si>
  <si>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</si>
  <si>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</si>
  <si>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</si>
  <si>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</si>
  <si>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</si>
  <si>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</si>
  <si>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</si>
  <si>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</si>
  <si>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</si>
  <si>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</si>
  <si>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</si>
  <si>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</si>
  <si>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</si>
  <si>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</si>
  <si>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</si>
  <si>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</si>
  <si>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</si>
  <si>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</si>
  <si>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</si>
  <si>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</si>
  <si>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</si>
  <si>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</si>
  <si>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</si>
  <si>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</si>
  <si>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</si>
  <si>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</si>
  <si>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</si>
  <si>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</si>
  <si>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</si>
  <si>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</si>
  <si>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</si>
  <si>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</si>
  <si>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</si>
  <si>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</si>
  <si>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</si>
  <si>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</si>
  <si>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</si>
  <si>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</si>
  <si>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</si>
  <si>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</si>
  <si>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</si>
  <si>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</si>
  <si>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</si>
  <si>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</si>
  <si>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</si>
  <si>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</si>
  <si>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</si>
  <si>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</si>
  <si>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</si>
  <si>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</si>
  <si>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</si>
  <si>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</si>
  <si>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</si>
  <si>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</si>
  <si>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</si>
  <si>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</si>
  <si>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</si>
  <si>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</si>
  <si>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</si>
  <si>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</si>
  <si>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</si>
  <si>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</si>
  <si>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</si>
  <si>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</si>
  <si>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</si>
  <si>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</si>
  <si>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</si>
  <si>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</si>
  <si>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</si>
  <si>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</si>
  <si>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</si>
  <si>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</si>
  <si>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</si>
  <si>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</si>
  <si>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</si>
  <si>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</si>
  <si>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</si>
  <si>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</si>
  <si>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</si>
  <si>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</si>
  <si>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</si>
  <si>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</si>
  <si>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</si>
  <si>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</si>
  <si>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</si>
  <si>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</si>
  <si>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</si>
  <si>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</si>
  <si>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</si>
  <si>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</si>
  <si>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</si>
  <si>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</si>
  <si>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</si>
  <si>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</si>
  <si>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</si>
  <si>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</si>
  <si>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</si>
  <si>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</si>
  <si>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</si>
  <si>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</si>
  <si>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</si>
  <si>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</si>
  <si>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</si>
  <si>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</si>
  <si>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</si>
  <si>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</si>
  <si>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</si>
  <si>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</si>
  <si>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</si>
  <si>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</si>
  <si>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</si>
  <si>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</si>
  <si>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</si>
  <si>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</si>
  <si>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</si>
  <si>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</si>
  <si>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</si>
  <si>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</si>
  <si>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</si>
  <si>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</si>
  <si>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</si>
  <si>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</si>
  <si>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</si>
  <si>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</si>
  <si>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</si>
  <si>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</si>
  <si>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</si>
  <si>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</si>
  <si>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</si>
  <si>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</si>
  <si>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</si>
  <si>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</si>
  <si>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</si>
  <si>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</si>
  <si>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</si>
  <si>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</si>
  <si>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</si>
  <si>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</si>
  <si>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</si>
  <si>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</si>
  <si>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</si>
  <si>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</si>
  <si>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</si>
  <si>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</si>
  <si>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</si>
  <si>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</si>
  <si>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</si>
  <si>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</si>
  <si>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</si>
  <si>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</si>
  <si>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</si>
  <si>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</si>
  <si>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</si>
  <si>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</si>
  <si>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</si>
  <si>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</si>
  <si>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</si>
  <si>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</si>
  <si>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</si>
  <si>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</si>
  <si>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</si>
  <si>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</si>
  <si>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</si>
  <si>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</si>
  <si>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</si>
  <si>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</si>
  <si>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</si>
  <si>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</si>
  <si>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</si>
  <si>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</si>
  <si>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</si>
  <si>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</si>
  <si>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</si>
  <si>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</si>
  <si>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</si>
  <si>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</si>
  <si>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</si>
  <si>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</si>
  <si>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</si>
  <si>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</si>
  <si>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</si>
  <si>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</si>
  <si>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</si>
  <si>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</si>
  <si>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</si>
  <si>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</si>
  <si>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</si>
  <si>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</si>
  <si>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</si>
  <si>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</si>
  <si>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</si>
  <si>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</si>
  <si>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</si>
  <si>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</si>
  <si>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</si>
  <si>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</si>
  <si>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</si>
  <si>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</si>
  <si>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</si>
  <si>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</si>
  <si>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</si>
  <si>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</si>
  <si>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</si>
  <si>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</si>
  <si>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</si>
  <si>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</si>
  <si>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</si>
  <si>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</si>
  <si>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</si>
  <si>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</si>
  <si>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</si>
  <si>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</si>
  <si>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</si>
  <si>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</si>
  <si>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</si>
  <si>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</si>
  <si>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</si>
  <si>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</si>
  <si>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</si>
  <si>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</si>
  <si>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</si>
  <si>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</si>
  <si>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</si>
  <si>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</si>
  <si>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</si>
  <si>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</si>
  <si>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</si>
  <si>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</si>
  <si>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</si>
  <si>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</si>
  <si>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</si>
  <si>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</si>
  <si>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</si>
  <si>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</si>
  <si>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</si>
  <si>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</si>
  <si>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</si>
  <si>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</si>
  <si>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</si>
  <si>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</si>
  <si>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</si>
  <si>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</si>
  <si>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</si>
  <si>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</si>
  <si>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</si>
  <si>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</si>
  <si>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</si>
  <si>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</si>
  <si>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</si>
  <si>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</si>
  <si>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</si>
  <si>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</si>
  <si>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</si>
  <si>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</si>
  <si>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</si>
  <si>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</si>
  <si>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</si>
  <si>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</si>
  <si>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</si>
  <si>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</si>
  <si>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</si>
  <si>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</si>
  <si>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</si>
  <si>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</si>
  <si>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</si>
  <si>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</si>
  <si>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</si>
  <si>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</si>
  <si>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</si>
  <si>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</si>
  <si>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</si>
  <si>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</si>
  <si>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</si>
  <si>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</si>
  <si>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</si>
  <si>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</si>
  <si>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</si>
  <si>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</si>
  <si>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</si>
  <si>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</si>
  <si>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</si>
  <si>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</si>
  <si>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</si>
  <si>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</si>
  <si>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</si>
  <si>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</si>
  <si>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</si>
  <si>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</si>
  <si>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</si>
  <si>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</si>
  <si>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</si>
  <si>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</si>
  <si>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</si>
  <si>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</si>
  <si>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</si>
  <si>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</si>
  <si>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</si>
  <si>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</si>
  <si>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</si>
  <si>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</si>
  <si>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</si>
  <si>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</si>
  <si>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</si>
  <si>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</si>
  <si>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</si>
  <si>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</si>
  <si>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</si>
  <si>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</si>
  <si>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</si>
  <si>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</si>
  <si>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</si>
  <si>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</si>
  <si>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</si>
  <si>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</si>
  <si>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</si>
  <si>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</si>
  <si>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</si>
  <si>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</si>
  <si>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</si>
  <si>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</si>
  <si>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</si>
  <si>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</si>
  <si>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</si>
  <si>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</si>
  <si>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</si>
  <si>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</si>
  <si>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</si>
  <si>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</si>
  <si>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</si>
  <si>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</si>
  <si>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</si>
  <si>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</si>
  <si>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</si>
  <si>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</si>
  <si>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</si>
  <si>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</si>
  <si>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</si>
  <si>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</si>
  <si>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</si>
  <si>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</si>
  <si>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</si>
  <si>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</si>
  <si>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</si>
  <si>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</si>
  <si>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</si>
  <si>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</si>
  <si>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</si>
  <si>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</si>
  <si>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</si>
  <si>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</si>
  <si>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</si>
  <si>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</si>
  <si>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</si>
  <si>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</si>
  <si>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</si>
  <si>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</si>
  <si>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</si>
  <si>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</si>
  <si>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</si>
  <si>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</si>
  <si>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</si>
  <si>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</si>
  <si>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</si>
  <si>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</si>
  <si>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</si>
  <si>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</si>
  <si>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</si>
  <si>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</si>
  <si>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</si>
  <si>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</si>
  <si>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</si>
  <si>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</si>
  <si>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</si>
  <si>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</si>
  <si>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</si>
  <si>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</si>
  <si>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</si>
  <si>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</si>
  <si>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</si>
  <si>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</si>
  <si>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</si>
  <si>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</si>
  <si>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</si>
  <si>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</si>
  <si>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</si>
  <si>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</si>
  <si>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</si>
  <si>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</si>
  <si>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</si>
  <si>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</si>
  <si>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</si>
  <si>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</si>
  <si>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</si>
  <si>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</si>
  <si>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</si>
  <si>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</si>
  <si>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</si>
  <si>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</si>
  <si>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</si>
  <si>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</si>
  <si>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</si>
  <si>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</si>
  <si>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</si>
  <si>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</si>
  <si>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</si>
  <si>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</si>
  <si>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</si>
  <si>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</si>
  <si>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</si>
  <si>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</si>
  <si>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</si>
  <si>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</si>
  <si>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</si>
  <si>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</si>
  <si>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</si>
  <si>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</si>
  <si>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</si>
  <si>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</si>
  <si>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</si>
  <si>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</si>
  <si>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</si>
  <si>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</si>
  <si>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</si>
  <si>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</si>
  <si>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</si>
  <si>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</si>
  <si>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</si>
  <si>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</si>
  <si>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</si>
  <si>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</si>
  <si>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</si>
  <si>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</si>
  <si>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</si>
  <si>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</si>
  <si>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</si>
  <si>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</si>
  <si>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</si>
  <si>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</si>
  <si>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</si>
  <si>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</si>
  <si>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</si>
  <si>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</si>
  <si>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</si>
  <si>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</si>
  <si>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</si>
  <si>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</si>
  <si>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</si>
  <si>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</si>
  <si>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</si>
  <si>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</si>
  <si>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</si>
  <si>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</si>
  <si>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</si>
  <si>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</si>
  <si>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</si>
  <si>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</si>
  <si>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</si>
  <si>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</si>
  <si>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</si>
  <si>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</si>
  <si>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</si>
  <si>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</si>
  <si>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</si>
  <si>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</si>
  <si>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</si>
  <si>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</si>
  <si>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</si>
  <si>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</si>
  <si>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</si>
  <si>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</si>
  <si>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</si>
  <si>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</si>
  <si>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</si>
  <si>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</si>
  <si>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</si>
  <si>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</si>
  <si>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</si>
  <si>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</si>
  <si>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</si>
  <si>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</si>
  <si>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</si>
  <si>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</si>
  <si>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</si>
  <si>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</si>
  <si>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</si>
  <si>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</si>
  <si>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</si>
  <si>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</si>
  <si>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</si>
  <si>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</si>
  <si>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</si>
  <si>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</si>
  <si>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</si>
  <si>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</si>
  <si>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</si>
  <si>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</si>
  <si>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</si>
  <si>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</si>
  <si>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</si>
  <si>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</si>
  <si>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</si>
  <si>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</si>
  <si>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</si>
  <si>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</si>
  <si>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</si>
  <si>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</si>
  <si>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</si>
  <si>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</si>
  <si>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</si>
  <si>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</si>
  <si>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</si>
  <si>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</si>
  <si>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</si>
  <si>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</si>
  <si>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</si>
  <si>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</si>
  <si>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</si>
  <si>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</si>
  <si>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</si>
  <si>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</si>
  <si>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</si>
  <si>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</si>
  <si>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</si>
  <si>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</si>
  <si>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</si>
  <si>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</si>
  <si>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</si>
  <si>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</si>
  <si>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</si>
  <si>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</si>
  <si>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</si>
  <si>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</si>
  <si>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</si>
  <si>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</si>
  <si>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</si>
  <si>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</si>
  <si>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</si>
  <si>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</si>
  <si>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</si>
  <si>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</si>
  <si>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</si>
  <si>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</si>
  <si>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</si>
  <si>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</si>
  <si>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</si>
  <si>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</si>
  <si>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</si>
  <si>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</si>
  <si>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</si>
  <si>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</si>
  <si>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</si>
  <si>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</si>
  <si>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</si>
  <si>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</si>
  <si>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</si>
  <si>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</si>
  <si>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</si>
  <si>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</si>
  <si>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</si>
  <si>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</si>
  <si>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</si>
  <si>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</si>
  <si>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</si>
  <si>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</si>
  <si>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</si>
  <si>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</si>
  <si>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</si>
  <si>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</si>
  <si>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</si>
  <si>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</si>
  <si>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</si>
  <si>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</si>
  <si>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</si>
  <si>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</si>
  <si>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</si>
  <si>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</si>
  <si>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</si>
  <si>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</si>
  <si>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</si>
  <si>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</si>
  <si>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</si>
  <si>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</si>
  <si>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</si>
  <si>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</si>
  <si>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</si>
  <si>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</si>
  <si>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</si>
  <si>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</si>
  <si>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</si>
  <si>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</si>
  <si>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</si>
  <si>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</si>
  <si>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</si>
  <si>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</si>
  <si>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</si>
  <si>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</si>
  <si>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</si>
  <si>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</si>
  <si>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</si>
  <si>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</si>
  <si>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</si>
  <si>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</si>
  <si>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</si>
  <si>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</si>
  <si>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</si>
  <si>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</si>
  <si>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</si>
  <si>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</si>
  <si>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</si>
  <si>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</si>
  <si>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</si>
  <si>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</si>
  <si>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</si>
  <si>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</si>
  <si>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</si>
  <si>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</si>
  <si>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</si>
  <si>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</si>
  <si>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</si>
  <si>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</si>
  <si>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</si>
  <si>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</si>
  <si>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</si>
  <si>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</si>
  <si>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</si>
  <si>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</si>
  <si>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</si>
  <si>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</si>
  <si>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</si>
  <si>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</si>
  <si>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</si>
  <si>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</si>
  <si>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</si>
  <si>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</si>
  <si>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</si>
  <si>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</si>
  <si>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</si>
  <si>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</si>
  <si>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</si>
  <si>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</si>
  <si>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</si>
  <si>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</si>
  <si>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</si>
  <si>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</si>
  <si>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</si>
  <si>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</si>
  <si>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</si>
  <si>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</si>
  <si>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</si>
  <si>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</si>
  <si>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</si>
  <si>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</si>
  <si>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</si>
  <si>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</si>
  <si>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</si>
  <si>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</si>
  <si>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</si>
  <si>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</si>
  <si>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</si>
  <si>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</si>
  <si>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</si>
  <si>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</si>
  <si>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</si>
  <si>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</si>
  <si>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</si>
  <si>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</si>
  <si>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</si>
  <si>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</si>
  <si>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</si>
  <si>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</si>
  <si>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</si>
  <si>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</si>
  <si>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</si>
  <si>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</si>
  <si>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</si>
  <si>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</si>
  <si>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</si>
  <si>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</si>
  <si>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</si>
  <si>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</si>
  <si>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</si>
  <si>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</si>
  <si>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</si>
  <si>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</si>
  <si>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</si>
  <si>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</si>
  <si>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</si>
  <si>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</si>
  <si>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</si>
  <si>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</si>
  <si>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</si>
  <si>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</si>
  <si>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</si>
  <si>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</si>
  <si>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</si>
  <si>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</si>
  <si>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</si>
  <si>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</si>
  <si>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</si>
  <si>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</si>
  <si>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</si>
  <si>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</si>
  <si>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</si>
  <si>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</si>
  <si>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</si>
  <si>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</si>
  <si>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</si>
  <si>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</si>
  <si>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</si>
  <si>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</si>
  <si>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</si>
  <si>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</si>
  <si>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</si>
  <si>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</si>
  <si>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</si>
  <si>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</si>
  <si>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</si>
  <si>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</si>
  <si>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</si>
  <si>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</si>
  <si>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</si>
  <si>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</si>
  <si>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</si>
  <si>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</si>
  <si>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</si>
  <si>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</si>
  <si>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</si>
  <si>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</si>
  <si>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</si>
  <si>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</si>
  <si>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</si>
  <si>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</si>
  <si>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</si>
  <si>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</si>
  <si>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</si>
  <si>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</si>
  <si>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</si>
  <si>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</si>
  <si>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</si>
  <si>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</si>
  <si>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</si>
  <si>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</si>
  <si>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</si>
  <si>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</si>
  <si>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</si>
  <si>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</si>
  <si>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</si>
  <si>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</si>
  <si>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</si>
  <si>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</si>
  <si>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</si>
  <si>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</si>
  <si>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</si>
  <si>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</si>
  <si>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</si>
  <si>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</si>
  <si>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</si>
  <si>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</si>
  <si>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</si>
  <si>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</si>
  <si>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</si>
  <si>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</si>
  <si>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</si>
  <si>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</si>
  <si>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</si>
  <si>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</si>
  <si>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</si>
  <si>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</si>
  <si>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</si>
  <si>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</si>
  <si>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</si>
  <si>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</si>
  <si>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</si>
  <si>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</si>
  <si>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</si>
  <si>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</si>
  <si>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</si>
  <si>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</si>
  <si>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</si>
  <si>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</si>
  <si>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</si>
  <si>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</si>
  <si>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</si>
  <si>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</si>
  <si>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</si>
  <si>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</si>
  <si>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</si>
  <si>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</si>
  <si>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</si>
  <si>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</si>
  <si>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Agropecuario y Forestal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</si>
  <si>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</si>
  <si>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</si>
  <si>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</si>
  <si>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</si>
  <si>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</si>
  <si>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</si>
  <si>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</si>
  <si>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</si>
  <si>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</si>
  <si>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</si>
  <si>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</si>
  <si>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</si>
  <si>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</si>
  <si>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</si>
  <si>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</si>
  <si>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</si>
  <si>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</si>
  <si>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</si>
  <si>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</si>
  <si>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</si>
  <si>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</si>
  <si>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</si>
  <si>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</si>
  <si>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</si>
  <si>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</si>
  <si>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</si>
  <si>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</si>
  <si>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</si>
  <si>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</si>
  <si>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</si>
  <si>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</si>
  <si>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</si>
  <si>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</si>
  <si>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</si>
  <si>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</si>
  <si>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</si>
  <si>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</si>
  <si>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</si>
  <si>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</si>
  <si>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</si>
  <si>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</si>
  <si>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</si>
  <si>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</si>
  <si>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</si>
  <si>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</si>
  <si>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</si>
  <si>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</si>
  <si>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</si>
  <si>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</si>
  <si>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</si>
  <si>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</si>
  <si>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</si>
  <si>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</si>
  <si>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</si>
  <si>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</si>
  <si>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</si>
  <si>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</si>
  <si>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</si>
  <si>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</si>
  <si>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</si>
  <si>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</si>
  <si>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</si>
  <si>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</si>
  <si>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</si>
  <si>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</si>
  <si>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</si>
  <si>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</si>
  <si>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</si>
  <si>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</si>
  <si>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</si>
  <si>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</si>
  <si>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</si>
  <si>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</si>
  <si>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</si>
  <si>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</si>
  <si>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</si>
  <si>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</si>
  <si>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</si>
  <si>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</si>
  <si>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</si>
  <si>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</si>
  <si>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</si>
  <si>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</si>
  <si>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</si>
  <si>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</si>
  <si>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</si>
  <si>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</si>
  <si>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</si>
  <si>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</si>
  <si>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</si>
  <si>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</si>
  <si>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</si>
  <si>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</si>
  <si>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</si>
  <si>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</si>
  <si>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</si>
  <si>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</si>
  <si>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</si>
  <si>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</si>
  <si>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</si>
  <si>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</si>
  <si>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</si>
  <si>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</si>
  <si>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</si>
  <si>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</si>
  <si>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</si>
  <si>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</si>
  <si>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</si>
  <si>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</si>
  <si>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</si>
  <si>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</si>
  <si>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</si>
  <si>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</si>
  <si>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</si>
  <si>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</si>
  <si>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</si>
  <si>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</si>
  <si>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</si>
  <si>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</si>
  <si>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</si>
  <si>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</si>
  <si>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</si>
  <si>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</si>
  <si>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</si>
  <si>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</si>
  <si>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</si>
  <si>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</si>
  <si>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</si>
  <si>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</si>
  <si>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</si>
  <si>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</si>
  <si>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</si>
  <si>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</si>
  <si>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</si>
  <si>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</si>
  <si>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</si>
  <si>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</si>
  <si>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</si>
  <si>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</si>
  <si>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</si>
  <si>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</si>
  <si>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</si>
  <si>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</si>
  <si>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</si>
  <si>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</si>
  <si>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</si>
  <si>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</si>
  <si>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</si>
  <si>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</si>
  <si>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INSERT INTO parametro VALUES (116,'Aprehensiones','','Delincuencia');</t>
  </si>
  <si>
    <t>Sentencias</t>
  </si>
  <si>
    <t>INSERT INTO parametro VALUES (118,'Sentencias','','Delincuencia');</t>
  </si>
  <si>
    <t>INSERT INTO parametro VALUES (119,'Casos Policiales','','Delincuencia');</t>
  </si>
  <si>
    <t>Poder Judicial</t>
  </si>
  <si>
    <t>Delito</t>
  </si>
  <si>
    <t>Suma de abr-13</t>
  </si>
  <si>
    <t>Suma de ago-13</t>
  </si>
  <si>
    <t>Suma de dic-13</t>
  </si>
  <si>
    <t>Suma de ene-13</t>
  </si>
  <si>
    <t>Suma de feb-13</t>
  </si>
  <si>
    <t>Suma de jul-13</t>
  </si>
  <si>
    <t>Suma de jun-13</t>
  </si>
  <si>
    <t>Suma de mar-13</t>
  </si>
  <si>
    <t>Suma de may-13</t>
  </si>
  <si>
    <t>Suma de nov-13</t>
  </si>
  <si>
    <t>Suma de oct-13</t>
  </si>
  <si>
    <t>Suma de sept-13</t>
  </si>
  <si>
    <t>Variación Trimestral de Sentencias Dictadas (%)</t>
  </si>
  <si>
    <t>Mapa de Sentencias Dictadas</t>
  </si>
  <si>
    <t>Mapa de Sentencias Dictadas Acumuladas</t>
  </si>
  <si>
    <t>II 02</t>
  </si>
  <si>
    <t>II 03</t>
  </si>
  <si>
    <t>RP 01</t>
  </si>
  <si>
    <t>https://analytics.zoho.com/open-view/2395394000007076703</t>
  </si>
  <si>
    <t>Sentencias dictadas por delitos contra la mujer por los Juzgados de Garantía por Región</t>
  </si>
  <si>
    <t>Sentencias dictadas por delitos contra la mujer por Juzgados de Garantía</t>
  </si>
  <si>
    <t>Sentencias dictadas por delitos contra la mujer por los Juzgados de Garantía por delito</t>
  </si>
  <si>
    <t>Sentencias dictadas por delitos contra la mujer por los Juzgados de Garantía de la Región Metropolitana</t>
  </si>
  <si>
    <t>Sentencias dictadas por delitos contra la mujer por el Juzgado de Garantía de Coquimbo</t>
  </si>
  <si>
    <t>Sentencias Dictadas por los Juzgados de Garantía de Chile por el delito de "Apremios Ilegítimos Violación, Abuso Sexual Agravado, Otros"</t>
  </si>
  <si>
    <t>Sentencias dictadas por delitos contra la mujer por los Juzgados de Garantía de Chile por Región, Tipo de Delito y Delito</t>
  </si>
  <si>
    <t>PRODUCTO</t>
  </si>
  <si>
    <t>Columna2</t>
  </si>
  <si>
    <t>CATEGORÍA</t>
  </si>
  <si>
    <t>Apremios Ilegítimos Violación, Abuso Sexual Agravado, Otros-270101001</t>
  </si>
  <si>
    <t>Apremios Ilegítimos Violación, Abuso Sexual Agravado, Otros-270101001 | Prod: Delitos-270101 | Sector: Violencia-2701 | Industria: MUJER-27</t>
  </si>
  <si>
    <t>270101001apremios_ilegitimos_violacion,_abuso_sexual_agravado,_otros</t>
  </si>
  <si>
    <t>INSERT INTO categoria VALUES (270101001,'Apremios Ilegítimos Violación, Abuso Sexual Agravado, Otros','Apremios Ilegítimos Violación, Abuso Sexual Agravado, Otros-270101001','Apremios Ilegítimos Violación, Abuso Sexual Agravado, Otros-270101001 | Prod: Delitos-270101 | Sector: Violencia-2701 | Industria: MUJER-27',270101);</t>
  </si>
  <si>
    <t>Juzgados de Garantía, Tipos de Delitos y Delitos</t>
  </si>
  <si>
    <t>Regiones, Tipos de Delitos y Delitos</t>
  </si>
  <si>
    <t>Regiones y Juzgados de Garantía</t>
  </si>
  <si>
    <t>Regiones, Juzgados de Garantía, Tipos de Delitos y Delitos</t>
  </si>
  <si>
    <t>Sentencias Dictadas por Delitos Contra la Mujer</t>
  </si>
  <si>
    <t>Sentencias dictadas por Delitos Contra la Mujer por los Juzgados de Garantía de Chile por Región, Tipo de Delito y Delito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</si>
</sst>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6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9" fillId="18" borderId="2" xfId="0" applyFont="1" applyFill="1" applyBorder="1" applyAlignment="1">
      <alignment horizontal="center" vertical="top"/>
    </xf>
    <xf numFmtId="14" fontId="19" fillId="18" borderId="2" xfId="0" applyNumberFormat="1" applyFont="1" applyFill="1" applyBorder="1" applyAlignment="1">
      <alignment horizontal="center" vertical="top"/>
    </xf>
    <xf numFmtId="14" fontId="6" fillId="17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7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/>
    </xf>
    <xf numFmtId="0" fontId="19" fillId="18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4" fillId="11" borderId="8" xfId="0" applyFont="1" applyFill="1" applyBorder="1" applyAlignment="1">
      <alignment horizontal="center" vertical="top"/>
    </xf>
    <xf numFmtId="0" fontId="14" fillId="19" borderId="8" xfId="0" applyFont="1" applyFill="1" applyBorder="1" applyAlignment="1">
      <alignment horizontal="center" vertical="top"/>
    </xf>
    <xf numFmtId="0" fontId="7" fillId="0" borderId="8" xfId="1" applyBorder="1" applyAlignment="1">
      <alignment horizontal="left" vertical="top"/>
    </xf>
    <xf numFmtId="0" fontId="12" fillId="0" borderId="8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3084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F2B300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8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4.806127662036" createdVersion="7" refreshedVersion="7" minRefreshableVersion="3" recordCount="236" xr:uid="{87886211-8CF1-4AB9-8781-9F95275C28E6}">
  <cacheSource type="worksheet">
    <worksheetSource ref="A1:BK237" sheet="BD"/>
  </cacheSource>
  <cacheFields count="63">
    <cacheField name="cod_region" numFmtId="1">
      <sharedItems containsSemiMixedTypes="0" containsString="0" containsNumber="1" containsInteger="1" minValue="1" maxValue="16" count="16">
        <n v="4"/>
        <n v="5"/>
        <n v="6"/>
        <n v="8"/>
        <n v="10"/>
        <n v="12"/>
        <n v="13"/>
        <n v="16"/>
        <n v="9"/>
        <n v="2"/>
        <n v="7"/>
        <n v="15"/>
        <n v="1"/>
        <n v="3"/>
        <n v="11"/>
        <n v="14"/>
      </sharedItems>
    </cacheField>
    <cacheField name="Región" numFmtId="0">
      <sharedItems count="18">
        <s v="Coquimbo"/>
        <s v="Valparaíso"/>
        <s v="O'Higgins"/>
        <s v="Biobío"/>
        <s v="Los Lagos"/>
        <s v="Magallanes y Antártica Chilena"/>
        <s v="Metropolitana"/>
        <s v="Ñuble"/>
        <s v="Araucanía"/>
        <s v="Antofagasta"/>
        <s v="Maule"/>
        <s v="Arica y Parinacota"/>
        <s v="Tarapacá"/>
        <s v="Atacama"/>
        <s v="Aysén"/>
        <s v="Los Ríos"/>
        <s v="La Araucanía" u="1"/>
        <s v="Magallanes" u="1"/>
      </sharedItems>
    </cacheField>
    <cacheField name="id_producto" numFmtId="1">
      <sharedItems containsSemiMixedTypes="0" containsString="0" containsNumber="1" containsInteger="1" minValue="270101" maxValue="270103"/>
    </cacheField>
    <cacheField name="Producto" numFmtId="0">
      <sharedItems/>
    </cacheField>
    <cacheField name="id_categoria" numFmtId="1">
      <sharedItems containsSemiMixedTypes="0" containsString="0" containsNumber="1" containsInteger="1" minValue="270101001" maxValue="270103005" count="6">
        <n v="270101001"/>
        <n v="270103005"/>
        <n v="270102002"/>
        <n v="270102017"/>
        <n v="270102014"/>
        <n v="270102015"/>
      </sharedItems>
    </cacheField>
    <cacheField name="Categoría" numFmtId="0">
      <sharedItems count="6">
        <s v="Apremios Ilegítimos Violación, Abuso Sexual Agravado, Otros"/>
        <s v="Tortura Con Violación, Abuso Sexual Agravado/Otros"/>
        <s v="Violación"/>
        <s v="Violación Con Homicidio O Femicidio"/>
        <s v="Violación De Mayor De 14 Años"/>
        <s v="Violación De Menor De 14 Años"/>
      </sharedItems>
    </cacheField>
    <cacheField name="Id_Juzgado_Garantía" numFmtId="1">
      <sharedItems containsSemiMixedTypes="0" containsString="0" containsNumber="1" containsInteger="1" minValue="1" maxValue="82"/>
    </cacheField>
    <cacheField name="Juzgado de Garantía" numFmtId="0">
      <sharedItems/>
    </cacheField>
    <cacheField name="Nombre delito" numFmtId="1">
      <sharedItems/>
    </cacheField>
    <cacheField name="Definición" numFmtId="0">
      <sharedItems containsSemiMixedTypes="0" containsString="0" containsNumber="1" containsInteger="1" minValue="46" maxValue="477"/>
    </cacheField>
    <cacheField name="abr-13" numFmtId="1">
      <sharedItems containsSemiMixedTypes="0" containsString="0" containsNumber="1" containsInteger="1" minValue="0" maxValue="5"/>
    </cacheField>
    <cacheField name="ago-13" numFmtId="0">
      <sharedItems containsSemiMixedTypes="0" containsString="0" containsNumber="1" containsInteger="1" minValue="0" maxValue="5"/>
    </cacheField>
    <cacheField name="dic-13" numFmtId="1">
      <sharedItems containsSemiMixedTypes="0" containsString="0" containsNumber="1" containsInteger="1" minValue="0" maxValue="6"/>
    </cacheField>
    <cacheField name="ene-13" numFmtId="0">
      <sharedItems containsSemiMixedTypes="0" containsString="0" containsNumber="1" containsInteger="1" minValue="0" maxValue="5"/>
    </cacheField>
    <cacheField name="feb-13" numFmtId="1">
      <sharedItems containsSemiMixedTypes="0" containsString="0" containsNumber="1" containsInteger="1" minValue="0" maxValue="4"/>
    </cacheField>
    <cacheField name="jul-13" numFmtId="0">
      <sharedItems containsSemiMixedTypes="0" containsString="0" containsNumber="1" containsInteger="1" minValue="0" maxValue="7"/>
    </cacheField>
    <cacheField name="jun-13" numFmtId="1">
      <sharedItems containsSemiMixedTypes="0" containsString="0" containsNumber="1" containsInteger="1" minValue="0" maxValue="5"/>
    </cacheField>
    <cacheField name="mar-13" numFmtId="0">
      <sharedItems containsSemiMixedTypes="0" containsString="0" containsNumber="1" containsInteger="1" minValue="0" maxValue="5"/>
    </cacheField>
    <cacheField name="may-13" numFmtId="1">
      <sharedItems containsSemiMixedTypes="0" containsString="0" containsNumber="1" containsInteger="1" minValue="0" maxValue="5"/>
    </cacheField>
    <cacheField name="nov-13" numFmtId="1">
      <sharedItems containsSemiMixedTypes="0" containsString="0" containsNumber="1" containsInteger="1" minValue="0" maxValue="7"/>
    </cacheField>
    <cacheField name="oct-13" numFmtId="0">
      <sharedItems containsSemiMixedTypes="0" containsString="0" containsNumber="1" containsInteger="1" minValue="0" maxValue="6"/>
    </cacheField>
    <cacheField name="sept-13" numFmtId="0">
      <sharedItems containsSemiMixedTypes="0" containsString="0" containsNumber="1" containsInteger="1" minValue="0" maxValue="5"/>
    </cacheField>
    <cacheField name="abr-14" numFmtId="0">
      <sharedItems containsSemiMixedTypes="0" containsString="0" containsNumber="1" containsInteger="1" minValue="0" maxValue="7"/>
    </cacheField>
    <cacheField name="ago-14" numFmtId="0">
      <sharedItems containsSemiMixedTypes="0" containsString="0" containsNumber="1" containsInteger="1" minValue="0" maxValue="7"/>
    </cacheField>
    <cacheField name="dic-14" numFmtId="0">
      <sharedItems containsSemiMixedTypes="0" containsString="0" containsNumber="1" containsInteger="1" minValue="0" maxValue="5"/>
    </cacheField>
    <cacheField name="ene-14" numFmtId="0">
      <sharedItems containsSemiMixedTypes="0" containsString="0" containsNumber="1" containsInteger="1" minValue="0" maxValue="6"/>
    </cacheField>
    <cacheField name="feb-14" numFmtId="0">
      <sharedItems containsSemiMixedTypes="0" containsString="0" containsNumber="1" containsInteger="1" minValue="0" maxValue="4"/>
    </cacheField>
    <cacheField name="jul-14" numFmtId="0">
      <sharedItems containsSemiMixedTypes="0" containsString="0" containsNumber="1" containsInteger="1" minValue="0" maxValue="6"/>
    </cacheField>
    <cacheField name="jun-14" numFmtId="0">
      <sharedItems containsSemiMixedTypes="0" containsString="0" containsNumber="1" containsInteger="1" minValue="0" maxValue="5"/>
    </cacheField>
    <cacheField name="mar-14" numFmtId="0">
      <sharedItems containsSemiMixedTypes="0" containsString="0" containsNumber="1" containsInteger="1" minValue="0" maxValue="5"/>
    </cacheField>
    <cacheField name="may-14" numFmtId="0">
      <sharedItems containsSemiMixedTypes="0" containsString="0" containsNumber="1" containsInteger="1" minValue="0" maxValue="5"/>
    </cacheField>
    <cacheField name="nov-14" numFmtId="0">
      <sharedItems containsSemiMixedTypes="0" containsString="0" containsNumber="1" containsInteger="1" minValue="0" maxValue="7"/>
    </cacheField>
    <cacheField name="oct-14" numFmtId="0">
      <sharedItems containsSemiMixedTypes="0" containsString="0" containsNumber="1" containsInteger="1" minValue="0" maxValue="6"/>
    </cacheField>
    <cacheField name="sept-14" numFmtId="0">
      <sharedItems containsSemiMixedTypes="0" containsString="0" containsNumber="1" containsInteger="1" minValue="0" maxValue="7"/>
    </cacheField>
    <cacheField name="abr-15" numFmtId="0">
      <sharedItems containsSemiMixedTypes="0" containsString="0" containsNumber="1" containsInteger="1" minValue="0" maxValue="6"/>
    </cacheField>
    <cacheField name="ago-15" numFmtId="0">
      <sharedItems containsSemiMixedTypes="0" containsString="0" containsNumber="1" containsInteger="1" minValue="0" maxValue="4"/>
    </cacheField>
    <cacheField name="dic-15" numFmtId="0">
      <sharedItems containsSemiMixedTypes="0" containsString="0" containsNumber="1" containsInteger="1" minValue="0" maxValue="8"/>
    </cacheField>
    <cacheField name="ene-15" numFmtId="0">
      <sharedItems containsSemiMixedTypes="0" containsString="0" containsNumber="1" containsInteger="1" minValue="0" maxValue="8"/>
    </cacheField>
    <cacheField name="feb-15" numFmtId="0">
      <sharedItems containsSemiMixedTypes="0" containsString="0" containsNumber="1" containsInteger="1" minValue="0" maxValue="4"/>
    </cacheField>
    <cacheField name="jul-15" numFmtId="0">
      <sharedItems containsSemiMixedTypes="0" containsString="0" containsNumber="1" containsInteger="1" minValue="0" maxValue="6"/>
    </cacheField>
    <cacheField name="jun-15" numFmtId="0">
      <sharedItems containsSemiMixedTypes="0" containsString="0" containsNumber="1" containsInteger="1" minValue="0" maxValue="5"/>
    </cacheField>
    <cacheField name="mar-15" numFmtId="0">
      <sharedItems containsSemiMixedTypes="0" containsString="0" containsNumber="1" containsInteger="1" minValue="0" maxValue="5"/>
    </cacheField>
    <cacheField name="may-15" numFmtId="0">
      <sharedItems containsSemiMixedTypes="0" containsString="0" containsNumber="1" containsInteger="1" minValue="0" maxValue="4"/>
    </cacheField>
    <cacheField name="nov-15" numFmtId="0">
      <sharedItems containsSemiMixedTypes="0" containsString="0" containsNumber="1" containsInteger="1" minValue="0" maxValue="5"/>
    </cacheField>
    <cacheField name="oct-15" numFmtId="0">
      <sharedItems containsSemiMixedTypes="0" containsString="0" containsNumber="1" containsInteger="1" minValue="0" maxValue="10"/>
    </cacheField>
    <cacheField name="sept-15" numFmtId="0">
      <sharedItems containsSemiMixedTypes="0" containsString="0" containsNumber="1" containsInteger="1" minValue="0" maxValue="5"/>
    </cacheField>
    <cacheField name="abr-16" numFmtId="0">
      <sharedItems containsSemiMixedTypes="0" containsString="0" containsNumber="1" containsInteger="1" minValue="0" maxValue="5"/>
    </cacheField>
    <cacheField name="ago-16" numFmtId="0">
      <sharedItems containsSemiMixedTypes="0" containsString="0" containsNumber="1" containsInteger="1" minValue="0" maxValue="4"/>
    </cacheField>
    <cacheField name="dic-16" numFmtId="0">
      <sharedItems containsSemiMixedTypes="0" containsString="0" containsNumber="1" containsInteger="1" minValue="0" maxValue="6"/>
    </cacheField>
    <cacheField name="ene-16" numFmtId="0">
      <sharedItems containsSemiMixedTypes="0" containsString="0" containsNumber="1" containsInteger="1" minValue="0" maxValue="7"/>
    </cacheField>
    <cacheField name="feb-16" numFmtId="0">
      <sharedItems containsSemiMixedTypes="0" containsString="0" containsNumber="1" containsInteger="1" minValue="0" maxValue="5"/>
    </cacheField>
    <cacheField name="jul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5"/>
    </cacheField>
    <cacheField name="mar-16" numFmtId="0">
      <sharedItems containsSemiMixedTypes="0" containsString="0" containsNumber="1" containsInteger="1" minValue="0" maxValue="6"/>
    </cacheField>
    <cacheField name="may-16" numFmtId="0">
      <sharedItems containsSemiMixedTypes="0" containsString="0" containsNumber="1" containsInteger="1" minValue="0" maxValue="5"/>
    </cacheField>
    <cacheField name="nov-16" numFmtId="0">
      <sharedItems containsSemiMixedTypes="0" containsString="0" containsNumber="1" containsInteger="1" minValue="0" maxValue="6"/>
    </cacheField>
    <cacheField name="oct-16" numFmtId="0">
      <sharedItems containsSemiMixedTypes="0" containsString="0" containsNumber="1" containsInteger="1" minValue="0" maxValue="5"/>
    </cacheField>
    <cacheField name="sept-16" numFmtId="0">
      <sharedItems containsSemiMixedTypes="0" containsString="0" containsNumber="1" containsInteger="1" minValue="0" maxValue="5"/>
    </cacheField>
    <cacheField name="abr-17" numFmtId="0">
      <sharedItems containsSemiMixedTypes="0" containsString="0" containsNumber="1" containsInteger="1" minValue="0" maxValue="9"/>
    </cacheField>
    <cacheField name="ago-17" numFmtId="0">
      <sharedItems containsSemiMixedTypes="0" containsString="0" containsNumber="1" containsInteger="1" minValue="0" maxValue="6"/>
    </cacheField>
    <cacheField name="dic-17" numFmtId="0">
      <sharedItems containsSemiMixedTypes="0" containsString="0" containsNumber="1" containsInteger="1" minValue="0" maxValue="5"/>
    </cacheField>
    <cacheField name="ene-17" numFmtId="0">
      <sharedItems containsSemiMixedTypes="0" containsString="0" containsNumber="1" containsInteger="1" minValue="0" maxValue="5"/>
    </cacheField>
    <cacheField name="feb-17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n v="270101"/>
    <s v="Delitos Cometidos por Empleados y Funcionarios Públicos"/>
    <x v="0"/>
    <x v="0"/>
    <n v="1"/>
    <s v="Juzgado de Garantía de Coquimb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1"/>
    <s v="Delitos Cometidos por Empleados y Funcionarios Públicos"/>
    <x v="0"/>
    <x v="0"/>
    <n v="2"/>
    <s v="Juzgado de Garantía de Valparais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1"/>
    <s v="Delitos Cometidos por Empleados y Funcionarios Públicos"/>
    <x v="0"/>
    <x v="0"/>
    <n v="3"/>
    <s v="Juzgado de Garantía de Viña Del Mar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270101"/>
    <s v="Delitos Cometidos por Empleados y Funcionarios Públicos"/>
    <x v="0"/>
    <x v="0"/>
    <n v="4"/>
    <s v="Juzgado de Garantía de Rancagua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270101"/>
    <s v="Delitos Cometidos por Empleados y Funcionarios Públicos"/>
    <x v="0"/>
    <x v="0"/>
    <n v="5"/>
    <s v="Juzgado de Garantía de San Fernand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1"/>
    <s v="Delitos Cometidos por Empleados y Funcionarios Públicos"/>
    <x v="0"/>
    <x v="0"/>
    <n v="6"/>
    <s v="Juzgado de Garantía de Concepcion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1"/>
    <s v="Delitos Cometidos por Empleados y Funcionarios Públicos"/>
    <x v="0"/>
    <x v="0"/>
    <n v="7"/>
    <s v="Juzgado de Garantía de Los Angeles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1"/>
    <s v="Delitos Cometidos por Empleados y Funcionarios Públicos"/>
    <x v="0"/>
    <x v="0"/>
    <n v="8"/>
    <s v="Juzgado de Garantía de Tome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n v="270101"/>
    <s v="Delitos Cometidos por Empleados y Funcionarios Públicos"/>
    <x v="0"/>
    <x v="0"/>
    <n v="9"/>
    <s v="Juzgado de Garantía de Osorn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"/>
    <x v="4"/>
    <n v="270101"/>
    <s v="Delitos Cometidos por Empleados y Funcionarios Públicos"/>
    <x v="0"/>
    <x v="0"/>
    <n v="10"/>
    <s v="Juzgado de Garantía de Puerto Montt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270101"/>
    <s v="Delitos Cometidos por Empleados y Funcionarios Públicos"/>
    <x v="0"/>
    <x v="0"/>
    <n v="11"/>
    <s v="Juzgado de Garantía de Punta Arenas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2"/>
    <s v="10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3"/>
    <s v="12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4"/>
    <s v="13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5"/>
    <s v="14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6"/>
    <s v="15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7"/>
    <s v="2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8"/>
    <s v="3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19"/>
    <s v="4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20"/>
    <s v="5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21"/>
    <s v="6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22"/>
    <s v="7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1"/>
    <s v="Delitos Cometidos por Empleados y Funcionarios Públicos"/>
    <x v="0"/>
    <x v="0"/>
    <n v="23"/>
    <s v="8º Juzgado de Garantía de Santiago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n v="270101"/>
    <s v="Delitos Cometidos por Empleados y Funcionarios Públicos"/>
    <x v="0"/>
    <x v="0"/>
    <n v="24"/>
    <s v="Juzgado de Garantía de Yungay"/>
    <s v="Apremios Ilegítimos Violación, Abuso Sexual Agravado, Otros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270103"/>
    <s v="Delitos violentos"/>
    <x v="1"/>
    <x v="1"/>
    <n v="25"/>
    <s v="Juzgado de Garantía de La Serena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270103"/>
    <s v="Delitos violentos"/>
    <x v="1"/>
    <x v="1"/>
    <n v="26"/>
    <s v="Juzgado de Garantía de Ovalle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12"/>
    <s v="10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14"/>
    <s v="13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17"/>
    <s v="2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18"/>
    <s v="3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21"/>
    <s v="6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22"/>
    <s v="7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23"/>
    <s v="8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3"/>
    <s v="Delitos violentos"/>
    <x v="1"/>
    <x v="1"/>
    <n v="27"/>
    <s v="9º Juzgado de Garantía de Santiago"/>
    <s v="Tortura Con Violación, Abuso Sexual Agravado/Otros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n v="270102"/>
    <s v="Delitos sexuales"/>
    <x v="2"/>
    <x v="2"/>
    <n v="28"/>
    <s v="Juzgado de Garantía de Pitrufquen"/>
    <s v="Violación"/>
    <n v="47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2"/>
    <x v="2"/>
    <n v="29"/>
    <s v="11º Juzgado de Garantía de Santiago"/>
    <s v="Violación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6"/>
    <x v="6"/>
    <n v="270102"/>
    <s v="Delitos sexuales"/>
    <x v="2"/>
    <x v="2"/>
    <n v="14"/>
    <s v="13º Juzgado de Garantía de Santiago"/>
    <s v="Violación"/>
    <n v="474"/>
    <n v="0"/>
    <n v="0"/>
    <n v="0"/>
    <n v="1"/>
    <n v="0"/>
    <n v="2"/>
    <n v="0"/>
    <n v="0"/>
    <n v="0"/>
    <n v="0"/>
    <n v="1"/>
    <n v="0"/>
    <n v="0"/>
    <n v="0"/>
    <n v="0"/>
    <n v="1"/>
    <n v="0"/>
    <n v="2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</r>
  <r>
    <x v="6"/>
    <x v="6"/>
    <n v="270102"/>
    <s v="Delitos sexuales"/>
    <x v="2"/>
    <x v="2"/>
    <n v="15"/>
    <s v="14º Juzgado de Garantía de Santiago"/>
    <s v="Violación"/>
    <n v="474"/>
    <n v="1"/>
    <n v="0"/>
    <n v="1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2"/>
    <x v="2"/>
    <n v="16"/>
    <s v="15º Juzgado de Garantía de Santiago"/>
    <s v="Violación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2"/>
    <x v="2"/>
    <n v="30"/>
    <s v="1º Juzgado de Garantía de Santiago"/>
    <s v="Violación"/>
    <n v="4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2"/>
    <x v="2"/>
    <n v="17"/>
    <s v="2º Juzgado de Garantía de Santiago"/>
    <s v="Violación"/>
    <n v="474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1"/>
    <n v="0"/>
    <n v="2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1"/>
    <n v="0"/>
  </r>
  <r>
    <x v="6"/>
    <x v="6"/>
    <n v="270102"/>
    <s v="Delitos sexuales"/>
    <x v="2"/>
    <x v="2"/>
    <n v="18"/>
    <s v="3º Juzgado de Garantía de Santiago"/>
    <s v="Violación"/>
    <n v="474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1"/>
    <n v="1"/>
    <n v="0"/>
    <n v="0"/>
  </r>
  <r>
    <x v="6"/>
    <x v="6"/>
    <n v="270102"/>
    <s v="Delitos sexuales"/>
    <x v="2"/>
    <x v="2"/>
    <n v="19"/>
    <s v="4º Juzgado de Garantía de Santiago"/>
    <s v="Violación"/>
    <n v="474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</r>
  <r>
    <x v="6"/>
    <x v="6"/>
    <n v="270102"/>
    <s v="Delitos sexuales"/>
    <x v="2"/>
    <x v="2"/>
    <n v="20"/>
    <s v="5º Juzgado de Garantía de Santiago"/>
    <s v="Violación"/>
    <n v="474"/>
    <n v="2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6"/>
    <x v="6"/>
    <n v="270102"/>
    <s v="Delitos sexuales"/>
    <x v="2"/>
    <x v="2"/>
    <n v="21"/>
    <s v="6º Juzgado de Garantía de Santiago"/>
    <s v="Violación"/>
    <n v="474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2"/>
    <n v="0"/>
    <n v="0"/>
    <n v="0"/>
  </r>
  <r>
    <x v="6"/>
    <x v="6"/>
    <n v="270102"/>
    <s v="Delitos sexuales"/>
    <x v="2"/>
    <x v="2"/>
    <n v="22"/>
    <s v="7º Juzgado de Garantía de Santiago"/>
    <s v="Violación"/>
    <n v="474"/>
    <n v="0"/>
    <n v="1"/>
    <n v="3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2"/>
    <n v="1"/>
    <n v="1"/>
    <n v="1"/>
    <n v="0"/>
    <n v="1"/>
    <n v="1"/>
    <n v="0"/>
    <n v="2"/>
    <n v="2"/>
    <n v="0"/>
    <n v="1"/>
    <n v="1"/>
    <n v="1"/>
    <n v="0"/>
    <n v="0"/>
    <n v="1"/>
    <n v="1"/>
    <n v="1"/>
    <n v="2"/>
    <n v="0"/>
    <n v="0"/>
    <n v="1"/>
    <n v="1"/>
    <n v="0"/>
    <n v="0"/>
    <n v="1"/>
    <n v="1"/>
    <n v="1"/>
    <n v="0"/>
    <n v="0"/>
    <n v="0"/>
  </r>
  <r>
    <x v="6"/>
    <x v="6"/>
    <n v="270102"/>
    <s v="Delitos sexuales"/>
    <x v="2"/>
    <x v="2"/>
    <n v="23"/>
    <s v="8º Juzgado de Garantía de Santiago"/>
    <s v="Violación"/>
    <n v="474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6"/>
    <x v="6"/>
    <n v="270102"/>
    <s v="Delitos sexuales"/>
    <x v="2"/>
    <x v="2"/>
    <n v="27"/>
    <s v="9º Juzgado de Garantía de Santiago"/>
    <s v="Violación"/>
    <n v="474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n v="270102"/>
    <s v="Delitos sexuales"/>
    <x v="3"/>
    <x v="3"/>
    <n v="31"/>
    <s v="Juzgado de Garantía de Antofagasta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n v="270102"/>
    <s v="Delitos sexuales"/>
    <x v="3"/>
    <x v="3"/>
    <n v="32"/>
    <s v="Juzgado de Garantía de Illapel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270102"/>
    <s v="Delitos sexuales"/>
    <x v="3"/>
    <x v="3"/>
    <n v="25"/>
    <s v="Juzgado de Garantía de La Serena"/>
    <s v="Violación Con Homicidio O Femicidio"/>
    <n v="4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2"/>
    <s v="Delitos sexuales"/>
    <x v="3"/>
    <x v="3"/>
    <n v="33"/>
    <s v="Juzgado de Garantía de Calera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2"/>
    <s v="Delitos sexuales"/>
    <x v="3"/>
    <x v="3"/>
    <n v="34"/>
    <s v="Juzgado de Garantía de Los Andes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270102"/>
    <s v="Delitos sexuales"/>
    <x v="3"/>
    <x v="3"/>
    <n v="35"/>
    <s v="Juzgado de Garantía de Quillota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3"/>
    <x v="3"/>
    <n v="36"/>
    <s v="Juzgado de Garantía de Cauquenes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3"/>
    <x v="3"/>
    <n v="37"/>
    <s v="Juzgado de Garantía de San Javier"/>
    <s v="Violación Con Homicidio O Femicidio"/>
    <n v="4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3"/>
    <x v="3"/>
    <n v="38"/>
    <s v="Juzgado de Garantía de Talca"/>
    <s v="Violación Con Homicidio O Femicidio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3"/>
    <x v="3"/>
    <n v="39"/>
    <s v="Juzgado de Garantía de Cañete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3"/>
    <x v="3"/>
    <n v="6"/>
    <s v="Juzgado de Garantía de Concepcion"/>
    <s v="Violación Con Homicidio O Femicidio"/>
    <n v="47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3"/>
    <x v="3"/>
    <n v="40"/>
    <s v="Juzgado de Garantía de Talcahuan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n v="270102"/>
    <s v="Delitos sexuales"/>
    <x v="3"/>
    <x v="3"/>
    <n v="41"/>
    <s v="Juzgado de Garantía de Temuc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n v="270102"/>
    <s v="Delitos sexuales"/>
    <x v="3"/>
    <x v="3"/>
    <n v="42"/>
    <s v="Juzgado de Garantía de Castr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n v="270102"/>
    <s v="Delitos sexuales"/>
    <x v="3"/>
    <x v="3"/>
    <n v="10"/>
    <s v="Juzgado de Garantía de Puerto Montt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29"/>
    <s v="11º Juzgado de Garantía de Santiago"/>
    <s v="Violación Con Homicidio O Femicidio"/>
    <n v="47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14"/>
    <s v="13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16"/>
    <s v="15º Juzgado de Garantía de Santiago"/>
    <s v="Violación Con Homicidio O Femicidio"/>
    <n v="47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30"/>
    <s v="1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21"/>
    <s v="6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6"/>
    <x v="6"/>
    <n v="270102"/>
    <s v="Delitos sexuales"/>
    <x v="3"/>
    <x v="3"/>
    <n v="22"/>
    <s v="7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n v="270102"/>
    <s v="Delitos sexuales"/>
    <x v="3"/>
    <x v="3"/>
    <n v="23"/>
    <s v="8º Juzgado de Garantía de Santiago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n v="270102"/>
    <s v="Delitos sexuales"/>
    <x v="3"/>
    <x v="3"/>
    <n v="27"/>
    <s v="9º Juzgado de Garantía de Santiago"/>
    <s v="Violación Con Homicidio O Femicidio"/>
    <n v="47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n v="270102"/>
    <s v="Delitos sexuales"/>
    <x v="3"/>
    <x v="3"/>
    <n v="43"/>
    <s v="Juzgado de Garantía de Arica"/>
    <s v="Violación Con Homicidio O Femicidio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"/>
    <x v="12"/>
    <n v="270102"/>
    <s v="Delitos sexuales"/>
    <x v="4"/>
    <x v="4"/>
    <n v="44"/>
    <s v="Juzgado de Garantía de Iquique"/>
    <s v="Violación de Mayor de 14 Años"/>
    <n v="476"/>
    <n v="2"/>
    <n v="2"/>
    <n v="0"/>
    <n v="0"/>
    <n v="0"/>
    <n v="1"/>
    <n v="1"/>
    <n v="1"/>
    <n v="1"/>
    <n v="1"/>
    <n v="2"/>
    <n v="0"/>
    <n v="1"/>
    <n v="1"/>
    <n v="0"/>
    <n v="0"/>
    <n v="2"/>
    <n v="4"/>
    <n v="0"/>
    <n v="0"/>
    <n v="0"/>
    <n v="0"/>
    <n v="0"/>
    <n v="1"/>
    <n v="3"/>
    <n v="2"/>
    <n v="0"/>
    <n v="0"/>
    <n v="2"/>
    <n v="1"/>
    <n v="3"/>
    <n v="0"/>
    <n v="1"/>
    <n v="2"/>
    <n v="0"/>
    <n v="1"/>
    <n v="0"/>
    <n v="2"/>
    <n v="0"/>
    <n v="0"/>
    <n v="0"/>
    <n v="1"/>
    <n v="1"/>
    <n v="0"/>
    <n v="0"/>
    <n v="2"/>
    <n v="1"/>
    <n v="0"/>
    <n v="0"/>
    <n v="0"/>
    <n v="0"/>
    <n v="1"/>
    <n v="1"/>
  </r>
  <r>
    <x v="9"/>
    <x v="9"/>
    <n v="270102"/>
    <s v="Delitos sexuales"/>
    <x v="4"/>
    <x v="4"/>
    <n v="31"/>
    <s v="Juzgado de Garantía de Antofagasta"/>
    <s v="Violación de Mayor de 14 Años"/>
    <n v="476"/>
    <n v="0"/>
    <n v="1"/>
    <n v="1"/>
    <n v="1"/>
    <n v="1"/>
    <n v="0"/>
    <n v="0"/>
    <n v="0"/>
    <n v="1"/>
    <n v="2"/>
    <n v="0"/>
    <n v="3"/>
    <n v="0"/>
    <n v="1"/>
    <n v="2"/>
    <n v="0"/>
    <n v="0"/>
    <n v="0"/>
    <n v="0"/>
    <n v="2"/>
    <n v="2"/>
    <n v="2"/>
    <n v="4"/>
    <n v="2"/>
    <n v="1"/>
    <n v="1"/>
    <n v="1"/>
    <n v="3"/>
    <n v="1"/>
    <n v="3"/>
    <n v="0"/>
    <n v="3"/>
    <n v="1"/>
    <n v="0"/>
    <n v="0"/>
    <n v="0"/>
    <n v="2"/>
    <n v="4"/>
    <n v="1"/>
    <n v="1"/>
    <n v="0"/>
    <n v="1"/>
    <n v="1"/>
    <n v="1"/>
    <n v="4"/>
    <n v="0"/>
    <n v="2"/>
    <n v="2"/>
    <n v="2"/>
    <n v="0"/>
    <n v="1"/>
    <n v="0"/>
    <n v="2"/>
  </r>
  <r>
    <x v="9"/>
    <x v="9"/>
    <n v="270102"/>
    <s v="Delitos sexuales"/>
    <x v="4"/>
    <x v="4"/>
    <n v="45"/>
    <s v="Juzgado de Garantía de Calama"/>
    <s v="Violación de Mayor de 14 Años"/>
    <n v="476"/>
    <n v="0"/>
    <n v="0"/>
    <n v="0"/>
    <n v="0"/>
    <n v="2"/>
    <n v="3"/>
    <n v="1"/>
    <n v="0"/>
    <n v="2"/>
    <n v="0"/>
    <n v="0"/>
    <n v="0"/>
    <n v="2"/>
    <n v="0"/>
    <n v="0"/>
    <n v="0"/>
    <n v="0"/>
    <n v="0"/>
    <n v="0"/>
    <n v="2"/>
    <n v="1"/>
    <n v="0"/>
    <n v="2"/>
    <n v="0"/>
    <n v="0"/>
    <n v="0"/>
    <n v="0"/>
    <n v="0"/>
    <n v="0"/>
    <n v="1"/>
    <n v="1"/>
    <n v="1"/>
    <n v="1"/>
    <n v="0"/>
    <n v="0"/>
    <n v="1"/>
    <n v="0"/>
    <n v="3"/>
    <n v="1"/>
    <n v="2"/>
    <n v="1"/>
    <n v="3"/>
    <n v="1"/>
    <n v="1"/>
    <n v="1"/>
    <n v="2"/>
    <n v="1"/>
    <n v="0"/>
    <n v="0"/>
    <n v="1"/>
    <n v="2"/>
    <n v="0"/>
    <n v="0"/>
  </r>
  <r>
    <x v="9"/>
    <x v="9"/>
    <n v="270102"/>
    <s v="Delitos sexuales"/>
    <x v="4"/>
    <x v="4"/>
    <n v="46"/>
    <s v="Juzgado de Garantía de Tocopilla"/>
    <s v="Violación de Mayor de 14 Años"/>
    <n v="47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n v="270102"/>
    <s v="Delitos sexuales"/>
    <x v="4"/>
    <x v="4"/>
    <n v="47"/>
    <s v="Juzgado de Garantía de Copiapo"/>
    <s v="Violación de Mayor de 14 Años"/>
    <n v="476"/>
    <n v="0"/>
    <n v="1"/>
    <n v="0"/>
    <n v="2"/>
    <n v="0"/>
    <n v="2"/>
    <n v="0"/>
    <n v="1"/>
    <n v="2"/>
    <n v="1"/>
    <n v="0"/>
    <n v="2"/>
    <n v="0"/>
    <n v="3"/>
    <n v="1"/>
    <n v="0"/>
    <n v="0"/>
    <n v="0"/>
    <n v="3"/>
    <n v="2"/>
    <n v="1"/>
    <n v="0"/>
    <n v="0"/>
    <n v="3"/>
    <n v="0"/>
    <n v="1"/>
    <n v="0"/>
    <n v="1"/>
    <n v="2"/>
    <n v="1"/>
    <n v="0"/>
    <n v="1"/>
    <n v="0"/>
    <n v="1"/>
    <n v="1"/>
    <n v="1"/>
    <n v="1"/>
    <n v="2"/>
    <n v="0"/>
    <n v="2"/>
    <n v="2"/>
    <n v="1"/>
    <n v="2"/>
    <n v="1"/>
    <n v="2"/>
    <n v="2"/>
    <n v="3"/>
    <n v="3"/>
    <n v="2"/>
    <n v="2"/>
    <n v="0"/>
    <n v="1"/>
    <n v="1"/>
  </r>
  <r>
    <x v="13"/>
    <x v="13"/>
    <n v="270102"/>
    <s v="Delitos sexuales"/>
    <x v="4"/>
    <x v="4"/>
    <n v="48"/>
    <s v="Juzgado de Garantía de Diego de Almagro"/>
    <s v="Violación de Mayor de 14 Años"/>
    <n v="476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n v="270102"/>
    <s v="Delitos sexuales"/>
    <x v="4"/>
    <x v="4"/>
    <n v="49"/>
    <s v="Juzgado de Garantía de Vallenar"/>
    <s v="Violación de Mayor de 14 Años"/>
    <n v="476"/>
    <n v="0"/>
    <n v="0"/>
    <n v="0"/>
    <n v="0"/>
    <n v="1"/>
    <n v="0"/>
    <n v="0"/>
    <n v="0"/>
    <n v="0"/>
    <n v="0"/>
    <n v="2"/>
    <n v="0"/>
    <n v="0"/>
    <n v="1"/>
    <n v="0"/>
    <n v="0"/>
    <n v="2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</r>
  <r>
    <x v="0"/>
    <x v="0"/>
    <n v="270102"/>
    <s v="Delitos sexuales"/>
    <x v="4"/>
    <x v="4"/>
    <n v="1"/>
    <s v="Juzgado de Garantía de Coquimbo"/>
    <s v="Violación de Mayor de 14 Años"/>
    <n v="476"/>
    <n v="0"/>
    <n v="2"/>
    <n v="0"/>
    <n v="1"/>
    <n v="0"/>
    <n v="2"/>
    <n v="1"/>
    <n v="0"/>
    <n v="0"/>
    <n v="0"/>
    <n v="1"/>
    <n v="2"/>
    <n v="0"/>
    <n v="0"/>
    <n v="0"/>
    <n v="1"/>
    <n v="0"/>
    <n v="0"/>
    <n v="2"/>
    <n v="1"/>
    <n v="0"/>
    <n v="0"/>
    <n v="0"/>
    <n v="0"/>
    <n v="0"/>
    <n v="2"/>
    <n v="0"/>
    <n v="2"/>
    <n v="0"/>
    <n v="0"/>
    <n v="0"/>
    <n v="1"/>
    <n v="1"/>
    <n v="0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1"/>
  </r>
  <r>
    <x v="0"/>
    <x v="0"/>
    <n v="270102"/>
    <s v="Delitos sexuales"/>
    <x v="4"/>
    <x v="4"/>
    <n v="32"/>
    <s v="Juzgado de Garantía de Illapel"/>
    <s v="Violación de Mayor de 14 Años"/>
    <n v="4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n v="270102"/>
    <s v="Delitos sexuales"/>
    <x v="4"/>
    <x v="4"/>
    <n v="25"/>
    <s v="Juzgado de Garantía de La Serena"/>
    <s v="Violación de Mayor de 14 Años"/>
    <n v="476"/>
    <n v="2"/>
    <n v="0"/>
    <n v="1"/>
    <n v="2"/>
    <n v="1"/>
    <n v="1"/>
    <n v="0"/>
    <n v="0"/>
    <n v="0"/>
    <n v="0"/>
    <n v="3"/>
    <n v="1"/>
    <n v="0"/>
    <n v="0"/>
    <n v="0"/>
    <n v="0"/>
    <n v="1"/>
    <n v="3"/>
    <n v="0"/>
    <n v="1"/>
    <n v="0"/>
    <n v="1"/>
    <n v="0"/>
    <n v="0"/>
    <n v="1"/>
    <n v="0"/>
    <n v="0"/>
    <n v="2"/>
    <n v="2"/>
    <n v="1"/>
    <n v="0"/>
    <n v="1"/>
    <n v="0"/>
    <n v="1"/>
    <n v="0"/>
    <n v="1"/>
    <n v="0"/>
    <n v="0"/>
    <n v="0"/>
    <n v="0"/>
    <n v="1"/>
    <n v="0"/>
    <n v="1"/>
    <n v="1"/>
    <n v="0"/>
    <n v="0"/>
    <n v="0"/>
    <n v="2"/>
    <n v="1"/>
    <n v="1"/>
    <n v="3"/>
    <n v="0"/>
    <n v="1"/>
  </r>
  <r>
    <x v="0"/>
    <x v="0"/>
    <n v="270102"/>
    <s v="Delitos sexuales"/>
    <x v="4"/>
    <x v="4"/>
    <n v="26"/>
    <s v="Juzgado de Garantía de Ovalle"/>
    <s v="Violación de Mayor de 14 Años"/>
    <n v="476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</r>
  <r>
    <x v="0"/>
    <x v="0"/>
    <n v="270102"/>
    <s v="Delitos sexuales"/>
    <x v="4"/>
    <x v="4"/>
    <n v="50"/>
    <s v="Juzgado de Garantía de Vicuña"/>
    <s v="Violación de Mayor de 14 Años"/>
    <n v="47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</r>
  <r>
    <x v="1"/>
    <x v="1"/>
    <n v="270102"/>
    <s v="Delitos sexuales"/>
    <x v="4"/>
    <x v="4"/>
    <n v="33"/>
    <s v="Juzgado de Garantía de Calera"/>
    <s v="Violación de Mayor de 14 Años"/>
    <n v="47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1"/>
    <n v="1"/>
    <n v="0"/>
    <n v="1"/>
    <n v="1"/>
    <n v="0"/>
    <n v="1"/>
    <n v="0"/>
    <n v="0"/>
    <n v="0"/>
    <n v="0"/>
    <n v="1"/>
    <n v="1"/>
    <n v="0"/>
    <n v="0"/>
    <n v="0"/>
    <n v="0"/>
    <n v="0"/>
    <n v="1"/>
    <n v="0"/>
    <n v="0"/>
    <n v="1"/>
    <n v="1"/>
    <n v="0"/>
    <n v="0"/>
    <n v="0"/>
  </r>
  <r>
    <x v="1"/>
    <x v="1"/>
    <n v="270102"/>
    <s v="Delitos sexuales"/>
    <x v="4"/>
    <x v="4"/>
    <n v="51"/>
    <s v="Juzgado de Garantía de La Ligua"/>
    <s v="Violación de Mayor de 14 Años"/>
    <n v="476"/>
    <n v="0"/>
    <n v="1"/>
    <n v="0"/>
    <n v="1"/>
    <n v="0"/>
    <n v="0"/>
    <n v="1"/>
    <n v="0"/>
    <n v="1"/>
    <n v="1"/>
    <n v="1"/>
    <n v="0"/>
    <n v="0"/>
    <n v="0"/>
    <n v="0"/>
    <n v="0"/>
    <n v="1"/>
    <n v="0"/>
    <n v="0"/>
    <n v="0"/>
    <n v="4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"/>
    <n v="270102"/>
    <s v="Delitos sexuales"/>
    <x v="4"/>
    <x v="4"/>
    <n v="52"/>
    <s v="Juzgado de Garantía de Limache"/>
    <s v="Violación de Mayor de 14 Años"/>
    <n v="476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3"/>
    <n v="0"/>
    <n v="0"/>
    <n v="1"/>
  </r>
  <r>
    <x v="1"/>
    <x v="1"/>
    <n v="270102"/>
    <s v="Delitos sexuales"/>
    <x v="4"/>
    <x v="4"/>
    <n v="34"/>
    <s v="Juzgado de Garantía de Los Andes"/>
    <s v="Violación de Mayor de 14 Años"/>
    <n v="476"/>
    <n v="1"/>
    <n v="0"/>
    <n v="1"/>
    <n v="2"/>
    <n v="0"/>
    <n v="1"/>
    <n v="0"/>
    <n v="0"/>
    <n v="1"/>
    <n v="1"/>
    <n v="1"/>
    <n v="3"/>
    <n v="0"/>
    <n v="2"/>
    <n v="0"/>
    <n v="0"/>
    <n v="0"/>
    <n v="1"/>
    <n v="1"/>
    <n v="0"/>
    <n v="0"/>
    <n v="1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1"/>
    <n v="0"/>
    <n v="0"/>
    <n v="1"/>
    <n v="2"/>
    <n v="1"/>
    <n v="0"/>
    <n v="1"/>
    <n v="0"/>
    <n v="1"/>
    <n v="0"/>
    <n v="0"/>
  </r>
  <r>
    <x v="1"/>
    <x v="1"/>
    <n v="270102"/>
    <s v="Delitos sexuales"/>
    <x v="4"/>
    <x v="4"/>
    <n v="35"/>
    <s v="Juzgado de Garantía de Quillota"/>
    <s v="Violación de Mayor de 14 Años"/>
    <n v="476"/>
    <n v="0"/>
    <n v="0"/>
    <n v="0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1"/>
    <n v="0"/>
    <n v="0"/>
    <n v="0"/>
    <n v="1"/>
    <n v="1"/>
    <n v="0"/>
    <n v="0"/>
    <n v="0"/>
    <n v="1"/>
    <n v="0"/>
    <n v="2"/>
    <n v="2"/>
    <n v="0"/>
    <n v="1"/>
    <n v="0"/>
    <n v="0"/>
    <n v="0"/>
    <n v="0"/>
    <n v="1"/>
    <n v="0"/>
    <n v="2"/>
    <n v="0"/>
    <n v="0"/>
    <n v="1"/>
    <n v="0"/>
    <n v="0"/>
    <n v="2"/>
  </r>
  <r>
    <x v="1"/>
    <x v="1"/>
    <n v="270102"/>
    <s v="Delitos sexuales"/>
    <x v="4"/>
    <x v="4"/>
    <n v="53"/>
    <s v="Juzgado de Garantía de Quilpue"/>
    <s v="Violación de Mayor de 14 Años"/>
    <n v="476"/>
    <n v="0"/>
    <n v="0"/>
    <n v="0"/>
    <n v="0"/>
    <n v="0"/>
    <n v="1"/>
    <n v="0"/>
    <n v="0"/>
    <n v="0"/>
    <n v="1"/>
    <n v="0"/>
    <n v="0"/>
    <n v="2"/>
    <n v="1"/>
    <n v="0"/>
    <n v="0"/>
    <n v="1"/>
    <n v="0"/>
    <n v="1"/>
    <n v="0"/>
    <n v="1"/>
    <n v="1"/>
    <n v="0"/>
    <n v="0"/>
    <n v="0"/>
    <n v="1"/>
    <n v="1"/>
    <n v="0"/>
    <n v="0"/>
    <n v="0"/>
    <n v="0"/>
    <n v="0"/>
    <n v="0"/>
    <n v="2"/>
    <n v="0"/>
    <n v="0"/>
    <n v="2"/>
    <n v="0"/>
    <n v="0"/>
    <n v="0"/>
    <n v="1"/>
    <n v="2"/>
    <n v="0"/>
    <n v="0"/>
    <n v="0"/>
    <n v="1"/>
    <n v="0"/>
    <n v="1"/>
    <n v="0"/>
    <n v="0"/>
    <n v="0"/>
    <n v="0"/>
    <n v="0"/>
  </r>
  <r>
    <x v="1"/>
    <x v="1"/>
    <n v="270102"/>
    <s v="Delitos sexuales"/>
    <x v="4"/>
    <x v="4"/>
    <n v="54"/>
    <s v="Juzgado de Garantía de San Felipe"/>
    <s v="Violación de Mayor de 14 Años"/>
    <n v="476"/>
    <n v="0"/>
    <n v="2"/>
    <n v="1"/>
    <n v="0"/>
    <n v="0"/>
    <n v="1"/>
    <n v="0"/>
    <n v="0"/>
    <n v="0"/>
    <n v="2"/>
    <n v="0"/>
    <n v="0"/>
    <n v="1"/>
    <n v="1"/>
    <n v="0"/>
    <n v="1"/>
    <n v="1"/>
    <n v="2"/>
    <n v="0"/>
    <n v="0"/>
    <n v="0"/>
    <n v="4"/>
    <n v="1"/>
    <n v="0"/>
    <n v="2"/>
    <n v="0"/>
    <n v="1"/>
    <n v="1"/>
    <n v="0"/>
    <n v="1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0"/>
    <n v="0"/>
  </r>
  <r>
    <x v="1"/>
    <x v="1"/>
    <n v="270102"/>
    <s v="Delitos sexuales"/>
    <x v="4"/>
    <x v="4"/>
    <n v="2"/>
    <s v="Juzgado de Garantía de Valparaiso"/>
    <s v="Violación de Mayor de 14 Años"/>
    <n v="476"/>
    <n v="0"/>
    <n v="5"/>
    <n v="0"/>
    <n v="1"/>
    <n v="0"/>
    <n v="1"/>
    <n v="0"/>
    <n v="1"/>
    <n v="1"/>
    <n v="1"/>
    <n v="4"/>
    <n v="0"/>
    <n v="2"/>
    <n v="2"/>
    <n v="0"/>
    <n v="2"/>
    <n v="1"/>
    <n v="2"/>
    <n v="2"/>
    <n v="0"/>
    <n v="3"/>
    <n v="2"/>
    <n v="1"/>
    <n v="7"/>
    <n v="1"/>
    <n v="1"/>
    <n v="2"/>
    <n v="1"/>
    <n v="2"/>
    <n v="1"/>
    <n v="0"/>
    <n v="2"/>
    <n v="0"/>
    <n v="3"/>
    <n v="2"/>
    <n v="3"/>
    <n v="2"/>
    <n v="3"/>
    <n v="4"/>
    <n v="0"/>
    <n v="2"/>
    <n v="3"/>
    <n v="2"/>
    <n v="1"/>
    <n v="3"/>
    <n v="1"/>
    <n v="1"/>
    <n v="1"/>
    <n v="1"/>
    <n v="0"/>
    <n v="3"/>
    <n v="2"/>
    <n v="0"/>
  </r>
  <r>
    <x v="1"/>
    <x v="1"/>
    <n v="270102"/>
    <s v="Delitos sexuales"/>
    <x v="4"/>
    <x v="4"/>
    <n v="55"/>
    <s v="Juzgado de Garantía de Villa Alemana"/>
    <s v="Violación de Mayor de 14 Años"/>
    <n v="476"/>
    <n v="0"/>
    <n v="0"/>
    <n v="0"/>
    <n v="0"/>
    <n v="1"/>
    <n v="0"/>
    <n v="0"/>
    <n v="1"/>
    <n v="0"/>
    <n v="2"/>
    <n v="1"/>
    <n v="0"/>
    <n v="0"/>
    <n v="0"/>
    <n v="0"/>
    <n v="1"/>
    <n v="0"/>
    <n v="0"/>
    <n v="0"/>
    <n v="0"/>
    <n v="1"/>
    <n v="1"/>
    <n v="0"/>
    <n v="0"/>
    <n v="3"/>
    <n v="0"/>
    <n v="0"/>
    <n v="0"/>
    <n v="0"/>
    <n v="0"/>
    <n v="1"/>
    <n v="1"/>
    <n v="0"/>
    <n v="2"/>
    <n v="0"/>
    <n v="0"/>
    <n v="0"/>
    <n v="1"/>
    <n v="2"/>
    <n v="1"/>
    <n v="0"/>
    <n v="0"/>
    <n v="0"/>
    <n v="0"/>
    <n v="0"/>
    <n v="0"/>
    <n v="0"/>
    <n v="1"/>
    <n v="1"/>
    <n v="1"/>
    <n v="2"/>
    <n v="0"/>
    <n v="0"/>
  </r>
  <r>
    <x v="1"/>
    <x v="1"/>
    <n v="270102"/>
    <s v="Delitos sexuales"/>
    <x v="4"/>
    <x v="4"/>
    <n v="3"/>
    <s v="Juzgado de Garantía de Viña Del Mar"/>
    <s v="Violación de Mayor de 14 Años"/>
    <n v="476"/>
    <n v="2"/>
    <n v="2"/>
    <n v="2"/>
    <n v="0"/>
    <n v="1"/>
    <n v="2"/>
    <n v="2"/>
    <n v="1"/>
    <n v="1"/>
    <n v="1"/>
    <n v="0"/>
    <n v="4"/>
    <n v="6"/>
    <n v="1"/>
    <n v="1"/>
    <n v="3"/>
    <n v="0"/>
    <n v="0"/>
    <n v="1"/>
    <n v="1"/>
    <n v="2"/>
    <n v="0"/>
    <n v="0"/>
    <n v="1"/>
    <n v="2"/>
    <n v="0"/>
    <n v="0"/>
    <n v="5"/>
    <n v="2"/>
    <n v="2"/>
    <n v="0"/>
    <n v="2"/>
    <n v="4"/>
    <n v="2"/>
    <n v="0"/>
    <n v="1"/>
    <n v="2"/>
    <n v="3"/>
    <n v="0"/>
    <n v="1"/>
    <n v="2"/>
    <n v="1"/>
    <n v="2"/>
    <n v="3"/>
    <n v="1"/>
    <n v="3"/>
    <n v="0"/>
    <n v="2"/>
    <n v="1"/>
    <n v="3"/>
    <n v="2"/>
    <n v="0"/>
    <n v="0"/>
  </r>
  <r>
    <x v="2"/>
    <x v="2"/>
    <n v="270102"/>
    <s v="Delitos sexuales"/>
    <x v="4"/>
    <x v="4"/>
    <n v="56"/>
    <s v="Juzgado de Garantía de Graneros"/>
    <s v="Violación de Mayor de 14 Años"/>
    <n v="476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</r>
  <r>
    <x v="2"/>
    <x v="2"/>
    <n v="270102"/>
    <s v="Delitos sexuales"/>
    <x v="4"/>
    <x v="4"/>
    <n v="4"/>
    <s v="Juzgado de Garantía de Rancagua"/>
    <s v="Violación de Mayor de 14 Años"/>
    <n v="476"/>
    <n v="1"/>
    <n v="0"/>
    <n v="1"/>
    <n v="1"/>
    <n v="1"/>
    <n v="2"/>
    <n v="3"/>
    <n v="5"/>
    <n v="1"/>
    <n v="0"/>
    <n v="4"/>
    <n v="4"/>
    <n v="4"/>
    <n v="1"/>
    <n v="1"/>
    <n v="0"/>
    <n v="0"/>
    <n v="5"/>
    <n v="0"/>
    <n v="3"/>
    <n v="3"/>
    <n v="2"/>
    <n v="1"/>
    <n v="2"/>
    <n v="1"/>
    <n v="2"/>
    <n v="4"/>
    <n v="1"/>
    <n v="3"/>
    <n v="1"/>
    <n v="0"/>
    <n v="1"/>
    <n v="2"/>
    <n v="0"/>
    <n v="0"/>
    <n v="0"/>
    <n v="3"/>
    <n v="0"/>
    <n v="1"/>
    <n v="0"/>
    <n v="0"/>
    <n v="1"/>
    <n v="1"/>
    <n v="0"/>
    <n v="3"/>
    <n v="1"/>
    <n v="1"/>
    <n v="0"/>
    <n v="6"/>
    <n v="1"/>
    <n v="4"/>
    <n v="0"/>
    <n v="0"/>
  </r>
  <r>
    <x v="2"/>
    <x v="2"/>
    <n v="270102"/>
    <s v="Delitos sexuales"/>
    <x v="4"/>
    <x v="4"/>
    <n v="57"/>
    <s v="Juzgado de Garantía de Rengo"/>
    <s v="Violación de Mayor de 14 Años"/>
    <n v="476"/>
    <n v="1"/>
    <n v="0"/>
    <n v="1"/>
    <n v="1"/>
    <n v="0"/>
    <n v="0"/>
    <n v="0"/>
    <n v="0"/>
    <n v="0"/>
    <n v="1"/>
    <n v="1"/>
    <n v="1"/>
    <n v="0"/>
    <n v="1"/>
    <n v="0"/>
    <n v="1"/>
    <n v="0"/>
    <n v="1"/>
    <n v="0"/>
    <n v="1"/>
    <n v="0"/>
    <n v="1"/>
    <n v="1"/>
    <n v="0"/>
    <n v="1"/>
    <n v="0"/>
    <n v="0"/>
    <n v="2"/>
    <n v="0"/>
    <n v="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2"/>
    <x v="2"/>
    <n v="270102"/>
    <s v="Delitos sexuales"/>
    <x v="4"/>
    <x v="4"/>
    <n v="5"/>
    <s v="Juzgado de Garantía de San Fernando"/>
    <s v="Violación de Mayor de 14 Años"/>
    <n v="476"/>
    <n v="1"/>
    <n v="0"/>
    <n v="3"/>
    <n v="1"/>
    <n v="1"/>
    <n v="3"/>
    <n v="3"/>
    <n v="0"/>
    <n v="0"/>
    <n v="5"/>
    <n v="1"/>
    <n v="1"/>
    <n v="0"/>
    <n v="0"/>
    <n v="1"/>
    <n v="4"/>
    <n v="1"/>
    <n v="0"/>
    <n v="1"/>
    <n v="1"/>
    <n v="0"/>
    <n v="1"/>
    <n v="1"/>
    <n v="1"/>
    <n v="2"/>
    <n v="1"/>
    <n v="1"/>
    <n v="0"/>
    <n v="1"/>
    <n v="0"/>
    <n v="1"/>
    <n v="0"/>
    <n v="0"/>
    <n v="2"/>
    <n v="0"/>
    <n v="1"/>
    <n v="3"/>
    <n v="1"/>
    <n v="0"/>
    <n v="1"/>
    <n v="0"/>
    <n v="0"/>
    <n v="0"/>
    <n v="1"/>
    <n v="1"/>
    <n v="1"/>
    <n v="1"/>
    <n v="1"/>
    <n v="1"/>
    <n v="0"/>
    <n v="0"/>
    <n v="1"/>
    <n v="1"/>
  </r>
  <r>
    <x v="2"/>
    <x v="2"/>
    <n v="270102"/>
    <s v="Delitos sexuales"/>
    <x v="4"/>
    <x v="4"/>
    <n v="58"/>
    <s v="Juzgado de Garantía de San Vicente"/>
    <s v="Violación de Mayor de 14 Años"/>
    <n v="476"/>
    <n v="0"/>
    <n v="1"/>
    <n v="0"/>
    <n v="0"/>
    <n v="0"/>
    <n v="0"/>
    <n v="0"/>
    <n v="0"/>
    <n v="2"/>
    <n v="0"/>
    <n v="1"/>
    <n v="0"/>
    <n v="1"/>
    <n v="0"/>
    <n v="0"/>
    <n v="0"/>
    <n v="1"/>
    <n v="0"/>
    <n v="1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2"/>
    <n v="0"/>
    <n v="1"/>
    <n v="0"/>
    <n v="0"/>
    <n v="2"/>
    <n v="0"/>
  </r>
  <r>
    <x v="2"/>
    <x v="2"/>
    <n v="270102"/>
    <s v="Delitos sexuales"/>
    <x v="4"/>
    <x v="4"/>
    <n v="59"/>
    <s v="Juzgado de Garantía de Santa Cruz"/>
    <s v="Violación de Mayor de 14 Años"/>
    <n v="476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1"/>
    <n v="0"/>
    <n v="0"/>
    <n v="1"/>
    <n v="0"/>
    <n v="0"/>
    <n v="2"/>
    <n v="0"/>
    <n v="0"/>
    <n v="0"/>
    <n v="0"/>
    <n v="0"/>
    <n v="0"/>
    <n v="1"/>
    <n v="1"/>
    <n v="0"/>
    <n v="1"/>
    <n v="0"/>
    <n v="0"/>
    <n v="1"/>
    <n v="0"/>
    <n v="1"/>
    <n v="1"/>
    <n v="0"/>
    <n v="0"/>
    <n v="1"/>
    <n v="0"/>
    <n v="0"/>
    <n v="0"/>
    <n v="1"/>
    <n v="0"/>
  </r>
  <r>
    <x v="10"/>
    <x v="10"/>
    <n v="270102"/>
    <s v="Delitos sexuales"/>
    <x v="4"/>
    <x v="4"/>
    <n v="36"/>
    <s v="Juzgado de Garantía de Cauquenes"/>
    <s v="Violación de Mayor de 14 Años"/>
    <n v="476"/>
    <n v="0"/>
    <n v="0"/>
    <n v="1"/>
    <n v="2"/>
    <n v="0"/>
    <n v="0"/>
    <n v="0"/>
    <n v="0"/>
    <n v="0"/>
    <n v="1"/>
    <n v="0"/>
    <n v="1"/>
    <n v="0"/>
    <n v="0"/>
    <n v="0"/>
    <n v="0"/>
    <n v="0"/>
    <n v="1"/>
    <n v="1"/>
    <n v="0"/>
    <n v="1"/>
    <n v="3"/>
    <n v="1"/>
    <n v="0"/>
    <n v="0"/>
    <n v="0"/>
    <n v="0"/>
    <n v="1"/>
    <n v="1"/>
    <n v="0"/>
    <n v="0"/>
    <n v="1"/>
    <n v="0"/>
    <n v="0"/>
    <n v="0"/>
    <n v="1"/>
    <n v="0"/>
    <n v="0"/>
    <n v="1"/>
    <n v="4"/>
    <n v="2"/>
    <n v="0"/>
    <n v="2"/>
    <n v="0"/>
    <n v="0"/>
    <n v="2"/>
    <n v="0"/>
    <n v="1"/>
    <n v="0"/>
    <n v="0"/>
    <n v="0"/>
    <n v="0"/>
    <n v="0"/>
  </r>
  <r>
    <x v="10"/>
    <x v="10"/>
    <n v="270102"/>
    <s v="Delitos sexuales"/>
    <x v="4"/>
    <x v="4"/>
    <n v="60"/>
    <s v="Juzgado de Garantía de Constitucion"/>
    <s v="Violación de Mayor de 14 Años"/>
    <n v="476"/>
    <n v="0"/>
    <n v="1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</r>
  <r>
    <x v="10"/>
    <x v="10"/>
    <n v="270102"/>
    <s v="Delitos sexuales"/>
    <x v="4"/>
    <x v="4"/>
    <n v="61"/>
    <s v="Juzgado de Garantía de Curico"/>
    <s v="Violación de Mayor de 14 Años"/>
    <n v="476"/>
    <n v="1"/>
    <n v="0"/>
    <n v="0"/>
    <n v="0"/>
    <n v="1"/>
    <n v="0"/>
    <n v="1"/>
    <n v="1"/>
    <n v="0"/>
    <n v="1"/>
    <n v="2"/>
    <n v="1"/>
    <n v="1"/>
    <n v="1"/>
    <n v="0"/>
    <n v="1"/>
    <n v="0"/>
    <n v="0"/>
    <n v="0"/>
    <n v="0"/>
    <n v="0"/>
    <n v="0"/>
    <n v="1"/>
    <n v="1"/>
    <n v="2"/>
    <n v="0"/>
    <n v="1"/>
    <n v="1"/>
    <n v="0"/>
    <n v="1"/>
    <n v="1"/>
    <n v="0"/>
    <n v="1"/>
    <n v="0"/>
    <n v="0"/>
    <n v="1"/>
    <n v="2"/>
    <n v="1"/>
    <n v="0"/>
    <n v="0"/>
    <n v="0"/>
    <n v="0"/>
    <n v="0"/>
    <n v="0"/>
    <n v="1"/>
    <n v="0"/>
    <n v="0"/>
    <n v="0"/>
    <n v="2"/>
    <n v="0"/>
    <n v="0"/>
    <n v="2"/>
    <n v="0"/>
  </r>
  <r>
    <x v="10"/>
    <x v="10"/>
    <n v="270102"/>
    <s v="Delitos sexuales"/>
    <x v="4"/>
    <x v="4"/>
    <n v="62"/>
    <s v="Juzgado de Garantía de Linares"/>
    <s v="Violación de Mayor de 14 Años"/>
    <n v="476"/>
    <n v="1"/>
    <n v="1"/>
    <n v="1"/>
    <n v="1"/>
    <n v="1"/>
    <n v="0"/>
    <n v="0"/>
    <n v="1"/>
    <n v="1"/>
    <n v="2"/>
    <n v="0"/>
    <n v="0"/>
    <n v="3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4"/>
    <n v="1"/>
    <n v="1"/>
    <n v="1"/>
    <n v="0"/>
    <n v="1"/>
    <n v="1"/>
    <n v="1"/>
    <n v="1"/>
    <n v="0"/>
    <n v="0"/>
    <n v="0"/>
    <n v="1"/>
    <n v="0"/>
    <n v="1"/>
    <n v="2"/>
    <n v="0"/>
    <n v="0"/>
    <n v="2"/>
    <n v="0"/>
    <n v="3"/>
    <n v="0"/>
  </r>
  <r>
    <x v="10"/>
    <x v="10"/>
    <n v="270102"/>
    <s v="Delitos sexuales"/>
    <x v="4"/>
    <x v="4"/>
    <n v="63"/>
    <s v="Juzgado de Garantía de Molina"/>
    <s v="Violación de Mayor de 14 Años"/>
    <n v="47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</r>
  <r>
    <x v="10"/>
    <x v="10"/>
    <n v="270102"/>
    <s v="Delitos sexuales"/>
    <x v="4"/>
    <x v="4"/>
    <n v="64"/>
    <s v="Juzgado de Garantía de Parral"/>
    <s v="Violación de Mayor de 14 Años"/>
    <n v="476"/>
    <n v="1"/>
    <n v="1"/>
    <n v="0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1"/>
    <n v="1"/>
  </r>
  <r>
    <x v="10"/>
    <x v="10"/>
    <n v="270102"/>
    <s v="Delitos sexuales"/>
    <x v="4"/>
    <x v="4"/>
    <n v="37"/>
    <s v="Juzgado de Garantía de San Javier"/>
    <s v="Violación de Mayor de 14 Años"/>
    <n v="47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4"/>
    <x v="4"/>
    <n v="38"/>
    <s v="Juzgado de Garantía de Talca"/>
    <s v="Violación de Mayor de 14 Años"/>
    <n v="476"/>
    <n v="0"/>
    <n v="2"/>
    <n v="1"/>
    <n v="1"/>
    <n v="0"/>
    <n v="0"/>
    <n v="0"/>
    <n v="0"/>
    <n v="0"/>
    <n v="1"/>
    <n v="2"/>
    <n v="0"/>
    <n v="0"/>
    <n v="4"/>
    <n v="0"/>
    <n v="0"/>
    <n v="1"/>
    <n v="3"/>
    <n v="0"/>
    <n v="2"/>
    <n v="1"/>
    <n v="0"/>
    <n v="1"/>
    <n v="1"/>
    <n v="2"/>
    <n v="4"/>
    <n v="3"/>
    <n v="4"/>
    <n v="0"/>
    <n v="4"/>
    <n v="2"/>
    <n v="0"/>
    <n v="3"/>
    <n v="1"/>
    <n v="1"/>
    <n v="3"/>
    <n v="0"/>
    <n v="2"/>
    <n v="0"/>
    <n v="2"/>
    <n v="2"/>
    <n v="0"/>
    <n v="0"/>
    <n v="6"/>
    <n v="0"/>
    <n v="2"/>
    <n v="0"/>
    <n v="0"/>
    <n v="1"/>
    <n v="1"/>
    <n v="0"/>
    <n v="0"/>
    <n v="0"/>
  </r>
  <r>
    <x v="3"/>
    <x v="3"/>
    <n v="270102"/>
    <s v="Delitos sexuales"/>
    <x v="4"/>
    <x v="4"/>
    <n v="65"/>
    <s v="Juzgado de Garantía de Arauco"/>
    <s v="Violación de Mayor de 14 Años"/>
    <n v="476"/>
    <n v="0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3"/>
    <n v="270102"/>
    <s v="Delitos sexuales"/>
    <x v="4"/>
    <x v="4"/>
    <n v="39"/>
    <s v="Juzgado de Garantía de Cañete"/>
    <s v="Violación de Mayor de 14 Años"/>
    <n v="476"/>
    <n v="1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0"/>
    <n v="2"/>
    <n v="0"/>
    <n v="1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1"/>
    <n v="1"/>
    <n v="0"/>
    <n v="3"/>
    <n v="0"/>
    <n v="1"/>
  </r>
  <r>
    <x v="3"/>
    <x v="3"/>
    <n v="270102"/>
    <s v="Delitos sexuales"/>
    <x v="4"/>
    <x v="4"/>
    <n v="66"/>
    <s v="Juzgado de Garantía de Chiguayante"/>
    <s v="Violación de Mayor de 14 Años"/>
    <n v="476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1"/>
    <n v="1"/>
    <n v="0"/>
    <n v="1"/>
    <n v="0"/>
  </r>
  <r>
    <x v="3"/>
    <x v="3"/>
    <n v="270102"/>
    <s v="Delitos sexuales"/>
    <x v="4"/>
    <x v="4"/>
    <n v="6"/>
    <s v="Juzgado de Garantía de Concepcion"/>
    <s v="Violación de Mayor de 14 Años"/>
    <n v="476"/>
    <n v="1"/>
    <n v="3"/>
    <n v="1"/>
    <n v="0"/>
    <n v="1"/>
    <n v="0"/>
    <n v="0"/>
    <n v="1"/>
    <n v="0"/>
    <n v="1"/>
    <n v="1"/>
    <n v="0"/>
    <n v="0"/>
    <n v="0"/>
    <n v="1"/>
    <n v="1"/>
    <n v="3"/>
    <n v="1"/>
    <n v="1"/>
    <n v="1"/>
    <n v="1"/>
    <n v="1"/>
    <n v="0"/>
    <n v="3"/>
    <n v="0"/>
    <n v="0"/>
    <n v="1"/>
    <n v="2"/>
    <n v="1"/>
    <n v="0"/>
    <n v="0"/>
    <n v="0"/>
    <n v="1"/>
    <n v="1"/>
    <n v="0"/>
    <n v="0"/>
    <n v="1"/>
    <n v="2"/>
    <n v="0"/>
    <n v="0"/>
    <n v="0"/>
    <n v="0"/>
    <n v="0"/>
    <n v="3"/>
    <n v="0"/>
    <n v="0"/>
    <n v="2"/>
    <n v="0"/>
    <n v="0"/>
    <n v="2"/>
    <n v="0"/>
    <n v="4"/>
    <n v="1"/>
  </r>
  <r>
    <x v="3"/>
    <x v="3"/>
    <n v="270102"/>
    <s v="Delitos sexuales"/>
    <x v="4"/>
    <x v="4"/>
    <n v="67"/>
    <s v="Juzgado de Garantía de Coronel"/>
    <s v="Violación de Mayor de 14 Años"/>
    <n v="476"/>
    <n v="1"/>
    <n v="0"/>
    <n v="1"/>
    <n v="0"/>
    <n v="1"/>
    <n v="0"/>
    <n v="0"/>
    <n v="1"/>
    <n v="1"/>
    <n v="0"/>
    <n v="1"/>
    <n v="0"/>
    <n v="0"/>
    <n v="0"/>
    <n v="2"/>
    <n v="0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1"/>
    <n v="0"/>
  </r>
  <r>
    <x v="3"/>
    <x v="3"/>
    <n v="270102"/>
    <s v="Delitos sexuales"/>
    <x v="4"/>
    <x v="4"/>
    <n v="7"/>
    <s v="Juzgado de Garantía de Los Angeles"/>
    <s v="Violación de Mayor de 14 Años"/>
    <n v="476"/>
    <n v="0"/>
    <n v="0"/>
    <n v="2"/>
    <n v="0"/>
    <n v="1"/>
    <n v="0"/>
    <n v="0"/>
    <n v="0"/>
    <n v="0"/>
    <n v="1"/>
    <n v="0"/>
    <n v="1"/>
    <n v="0"/>
    <n v="3"/>
    <n v="1"/>
    <n v="0"/>
    <n v="0"/>
    <n v="1"/>
    <n v="2"/>
    <n v="0"/>
    <n v="0"/>
    <n v="0"/>
    <n v="1"/>
    <n v="1"/>
    <n v="2"/>
    <n v="0"/>
    <n v="3"/>
    <n v="0"/>
    <n v="1"/>
    <n v="0"/>
    <n v="0"/>
    <n v="1"/>
    <n v="1"/>
    <n v="2"/>
    <n v="1"/>
    <n v="1"/>
    <n v="0"/>
    <n v="1"/>
    <n v="1"/>
    <n v="0"/>
    <n v="0"/>
    <n v="2"/>
    <n v="2"/>
    <n v="1"/>
    <n v="1"/>
    <n v="0"/>
    <n v="2"/>
    <n v="1"/>
    <n v="4"/>
    <n v="2"/>
    <n v="0"/>
    <n v="0"/>
    <n v="0"/>
  </r>
  <r>
    <x v="3"/>
    <x v="3"/>
    <n v="270102"/>
    <s v="Delitos sexuales"/>
    <x v="4"/>
    <x v="4"/>
    <n v="40"/>
    <s v="Juzgado de Garantía de Talcahuano"/>
    <s v="Violación de Mayor de 14 Años"/>
    <n v="476"/>
    <n v="2"/>
    <n v="0"/>
    <n v="1"/>
    <n v="0"/>
    <n v="0"/>
    <n v="2"/>
    <n v="0"/>
    <n v="1"/>
    <n v="0"/>
    <n v="1"/>
    <n v="0"/>
    <n v="0"/>
    <n v="0"/>
    <n v="0"/>
    <n v="0"/>
    <n v="0"/>
    <n v="2"/>
    <n v="0"/>
    <n v="1"/>
    <n v="1"/>
    <n v="0"/>
    <n v="1"/>
    <n v="1"/>
    <n v="0"/>
    <n v="0"/>
    <n v="0"/>
    <n v="0"/>
    <n v="0"/>
    <n v="0"/>
    <n v="0"/>
    <n v="0"/>
    <n v="0"/>
    <n v="0"/>
    <n v="1"/>
    <n v="1"/>
    <n v="2"/>
    <n v="0"/>
    <n v="1"/>
    <n v="1"/>
    <n v="0"/>
    <n v="0"/>
    <n v="2"/>
    <n v="0"/>
    <n v="0"/>
    <n v="0"/>
    <n v="1"/>
    <n v="1"/>
    <n v="0"/>
    <n v="0"/>
    <n v="0"/>
    <n v="0"/>
    <n v="0"/>
    <n v="0"/>
  </r>
  <r>
    <x v="3"/>
    <x v="3"/>
    <n v="270102"/>
    <s v="Delitos sexuales"/>
    <x v="4"/>
    <x v="4"/>
    <n v="8"/>
    <s v="Juzgado de Garantía de Tome"/>
    <s v="Violación de Mayor de 14 Años"/>
    <n v="476"/>
    <n v="0"/>
    <n v="1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</r>
  <r>
    <x v="8"/>
    <x v="8"/>
    <n v="270102"/>
    <s v="Delitos sexuales"/>
    <x v="4"/>
    <x v="4"/>
    <n v="68"/>
    <s v="Juzgado de Garantía de Angol"/>
    <s v="Violación de Mayor de 14 Años"/>
    <n v="476"/>
    <n v="0"/>
    <n v="0"/>
    <n v="2"/>
    <n v="0"/>
    <n v="1"/>
    <n v="1"/>
    <n v="0"/>
    <n v="1"/>
    <n v="1"/>
    <n v="1"/>
    <n v="1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3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</r>
  <r>
    <x v="8"/>
    <x v="8"/>
    <n v="270102"/>
    <s v="Delitos sexuales"/>
    <x v="4"/>
    <x v="4"/>
    <n v="69"/>
    <s v="Juzgado de Garantía de Lautaro"/>
    <s v="Violación de Mayor de 14 Años"/>
    <n v="476"/>
    <n v="0"/>
    <n v="0"/>
    <n v="0"/>
    <n v="0"/>
    <n v="2"/>
    <n v="1"/>
    <n v="0"/>
    <n v="0"/>
    <n v="0"/>
    <n v="0"/>
    <n v="4"/>
    <n v="0"/>
    <n v="0"/>
    <n v="1"/>
    <n v="0"/>
    <n v="0"/>
    <n v="0"/>
    <n v="1"/>
    <n v="2"/>
    <n v="0"/>
    <n v="1"/>
    <n v="0"/>
    <n v="0"/>
    <n v="0"/>
    <n v="1"/>
    <n v="0"/>
    <n v="1"/>
    <n v="1"/>
    <n v="0"/>
    <n v="1"/>
    <n v="2"/>
    <n v="0"/>
    <n v="0"/>
    <n v="1"/>
    <n v="1"/>
    <n v="1"/>
    <n v="0"/>
    <n v="1"/>
    <n v="0"/>
    <n v="0"/>
    <n v="2"/>
    <n v="1"/>
    <n v="1"/>
    <n v="0"/>
    <n v="0"/>
    <n v="0"/>
    <n v="0"/>
    <n v="0"/>
    <n v="0"/>
    <n v="0"/>
    <n v="0"/>
    <n v="0"/>
    <n v="0"/>
  </r>
  <r>
    <x v="8"/>
    <x v="8"/>
    <n v="270102"/>
    <s v="Delitos sexuales"/>
    <x v="4"/>
    <x v="4"/>
    <n v="70"/>
    <s v="Juzgado de Garantía de Loncoche"/>
    <s v="Violación de Mayor de 14 Años"/>
    <n v="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x v="8"/>
    <x v="8"/>
    <n v="270102"/>
    <s v="Delitos sexuales"/>
    <x v="4"/>
    <x v="4"/>
    <n v="71"/>
    <s v="Juzgado de Garantía de Nueva Imperial"/>
    <s v="Violación de Mayor de 14 Años"/>
    <n v="476"/>
    <n v="1"/>
    <n v="0"/>
    <n v="2"/>
    <n v="0"/>
    <n v="0"/>
    <n v="1"/>
    <n v="2"/>
    <n v="0"/>
    <n v="0"/>
    <n v="1"/>
    <n v="0"/>
    <n v="0"/>
    <n v="0"/>
    <n v="0"/>
    <n v="1"/>
    <n v="0"/>
    <n v="1"/>
    <n v="0"/>
    <n v="0"/>
    <n v="0"/>
    <n v="0"/>
    <n v="3"/>
    <n v="1"/>
    <n v="0"/>
    <n v="1"/>
    <n v="0"/>
    <n v="0"/>
    <n v="1"/>
    <n v="0"/>
    <n v="0"/>
    <n v="1"/>
    <n v="1"/>
    <n v="0"/>
    <n v="1"/>
    <n v="2"/>
    <n v="1"/>
    <n v="1"/>
    <n v="2"/>
    <n v="0"/>
    <n v="0"/>
    <n v="0"/>
    <n v="1"/>
    <n v="0"/>
    <n v="0"/>
    <n v="3"/>
    <n v="0"/>
    <n v="0"/>
    <n v="0"/>
    <n v="0"/>
    <n v="0"/>
    <n v="1"/>
    <n v="1"/>
    <n v="0"/>
  </r>
  <r>
    <x v="8"/>
    <x v="8"/>
    <n v="270102"/>
    <s v="Delitos sexuales"/>
    <x v="4"/>
    <x v="4"/>
    <n v="28"/>
    <s v="Juzgado de Garantía de Pitrufquen"/>
    <s v="Violación de Mayor de 14 Años"/>
    <n v="476"/>
    <n v="2"/>
    <n v="1"/>
    <n v="1"/>
    <n v="0"/>
    <n v="1"/>
    <n v="0"/>
    <n v="1"/>
    <n v="0"/>
    <n v="2"/>
    <n v="0"/>
    <n v="0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2"/>
    <n v="0"/>
    <n v="0"/>
    <n v="0"/>
    <n v="0"/>
    <n v="0"/>
    <n v="0"/>
    <n v="1"/>
    <n v="1"/>
    <n v="1"/>
    <n v="0"/>
    <n v="0"/>
    <n v="1"/>
    <n v="1"/>
    <n v="2"/>
  </r>
  <r>
    <x v="8"/>
    <x v="8"/>
    <n v="270102"/>
    <s v="Delitos sexuales"/>
    <x v="4"/>
    <x v="4"/>
    <n v="41"/>
    <s v="Juzgado de Garantía de Temuco"/>
    <s v="Violación de Mayor de 14 Años"/>
    <n v="476"/>
    <n v="2"/>
    <n v="1"/>
    <n v="1"/>
    <n v="0"/>
    <n v="3"/>
    <n v="1"/>
    <n v="1"/>
    <n v="4"/>
    <n v="3"/>
    <n v="2"/>
    <n v="2"/>
    <n v="1"/>
    <n v="2"/>
    <n v="3"/>
    <n v="2"/>
    <n v="2"/>
    <n v="2"/>
    <n v="2"/>
    <n v="0"/>
    <n v="2"/>
    <n v="3"/>
    <n v="1"/>
    <n v="6"/>
    <n v="3"/>
    <n v="0"/>
    <n v="2"/>
    <n v="0"/>
    <n v="2"/>
    <n v="2"/>
    <n v="1"/>
    <n v="2"/>
    <n v="3"/>
    <n v="2"/>
    <n v="0"/>
    <n v="2"/>
    <n v="3"/>
    <n v="2"/>
    <n v="4"/>
    <n v="1"/>
    <n v="2"/>
    <n v="1"/>
    <n v="0"/>
    <n v="1"/>
    <n v="0"/>
    <n v="3"/>
    <n v="2"/>
    <n v="4"/>
    <n v="0"/>
    <n v="3"/>
    <n v="2"/>
    <n v="1"/>
    <n v="2"/>
    <n v="2"/>
  </r>
  <r>
    <x v="8"/>
    <x v="8"/>
    <n v="270102"/>
    <s v="Delitos sexuales"/>
    <x v="4"/>
    <x v="4"/>
    <n v="72"/>
    <s v="Juzgado de Garantía de Victoria"/>
    <s v="Violación de Mayor de 14 Años"/>
    <n v="476"/>
    <n v="0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n v="270102"/>
    <s v="Delitos sexuales"/>
    <x v="4"/>
    <x v="4"/>
    <n v="73"/>
    <s v="Juzgado de Garantía de Villarrica"/>
    <s v="Violación de Mayor de 14 Años"/>
    <n v="476"/>
    <n v="0"/>
    <n v="0"/>
    <n v="2"/>
    <n v="1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1"/>
    <n v="1"/>
    <n v="0"/>
    <n v="0"/>
    <n v="0"/>
    <n v="0"/>
    <n v="1"/>
    <n v="0"/>
    <n v="0"/>
    <n v="0"/>
    <n v="2"/>
    <n v="1"/>
    <n v="0"/>
    <n v="1"/>
    <n v="0"/>
    <n v="0"/>
    <n v="0"/>
    <n v="1"/>
    <n v="0"/>
    <n v="1"/>
    <n v="1"/>
    <n v="2"/>
    <n v="0"/>
    <n v="1"/>
    <n v="0"/>
    <n v="0"/>
    <n v="0"/>
    <n v="2"/>
    <n v="0"/>
  </r>
  <r>
    <x v="4"/>
    <x v="4"/>
    <n v="270102"/>
    <s v="Delitos sexuales"/>
    <x v="4"/>
    <x v="4"/>
    <n v="74"/>
    <s v="Juzgado de Garantía de Ancud"/>
    <s v="Violación de Mayor de 14 Años"/>
    <n v="476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2"/>
    <n v="0"/>
    <n v="0"/>
    <n v="0"/>
    <n v="0"/>
    <n v="1"/>
    <n v="1"/>
    <n v="2"/>
    <n v="1"/>
    <n v="0"/>
    <n v="0"/>
    <n v="0"/>
    <n v="1"/>
    <n v="0"/>
    <n v="0"/>
    <n v="0"/>
    <n v="1"/>
    <n v="0"/>
    <n v="2"/>
    <n v="0"/>
    <n v="1"/>
    <n v="0"/>
    <n v="0"/>
    <n v="0"/>
    <n v="1"/>
    <n v="0"/>
    <n v="0"/>
    <n v="0"/>
    <n v="1"/>
    <n v="0"/>
  </r>
  <r>
    <x v="4"/>
    <x v="4"/>
    <n v="270102"/>
    <s v="Delitos sexuales"/>
    <x v="4"/>
    <x v="4"/>
    <n v="42"/>
    <s v="Juzgado de Garantía de Castro"/>
    <s v="Violación de Mayor de 14 Años"/>
    <n v="476"/>
    <n v="1"/>
    <n v="1"/>
    <n v="1"/>
    <n v="1"/>
    <n v="1"/>
    <n v="1"/>
    <n v="1"/>
    <n v="0"/>
    <n v="1"/>
    <n v="0"/>
    <n v="1"/>
    <n v="0"/>
    <n v="2"/>
    <n v="0"/>
    <n v="0"/>
    <n v="0"/>
    <n v="0"/>
    <n v="2"/>
    <n v="0"/>
    <n v="1"/>
    <n v="0"/>
    <n v="0"/>
    <n v="0"/>
    <n v="0"/>
    <n v="1"/>
    <n v="1"/>
    <n v="2"/>
    <n v="0"/>
    <n v="1"/>
    <n v="0"/>
    <n v="1"/>
    <n v="0"/>
    <n v="1"/>
    <n v="0"/>
    <n v="0"/>
    <n v="0"/>
    <n v="2"/>
    <n v="0"/>
    <n v="0"/>
    <n v="2"/>
    <n v="2"/>
    <n v="0"/>
    <n v="1"/>
    <n v="0"/>
    <n v="0"/>
    <n v="0"/>
    <n v="1"/>
    <n v="0"/>
    <n v="0"/>
    <n v="2"/>
    <n v="0"/>
    <n v="2"/>
    <n v="0"/>
  </r>
  <r>
    <x v="4"/>
    <x v="4"/>
    <n v="270102"/>
    <s v="Delitos sexuales"/>
    <x v="4"/>
    <x v="4"/>
    <n v="9"/>
    <s v="Juzgado de Garantía de Osorno"/>
    <s v="Violación de Mayor de 14 Años"/>
    <n v="476"/>
    <n v="1"/>
    <n v="0"/>
    <n v="2"/>
    <n v="2"/>
    <n v="0"/>
    <n v="0"/>
    <n v="1"/>
    <n v="1"/>
    <n v="1"/>
    <n v="1"/>
    <n v="0"/>
    <n v="0"/>
    <n v="0"/>
    <n v="0"/>
    <n v="1"/>
    <n v="0"/>
    <n v="1"/>
    <n v="2"/>
    <n v="2"/>
    <n v="0"/>
    <n v="1"/>
    <n v="3"/>
    <n v="0"/>
    <n v="3"/>
    <n v="1"/>
    <n v="1"/>
    <n v="0"/>
    <n v="0"/>
    <n v="1"/>
    <n v="3"/>
    <n v="1"/>
    <n v="2"/>
    <n v="2"/>
    <n v="1"/>
    <n v="0"/>
    <n v="1"/>
    <n v="3"/>
    <n v="0"/>
    <n v="1"/>
    <n v="0"/>
    <n v="1"/>
    <n v="1"/>
    <n v="0"/>
    <n v="3"/>
    <n v="1"/>
    <n v="0"/>
    <n v="0"/>
    <n v="0"/>
    <n v="1"/>
    <n v="1"/>
    <n v="3"/>
    <n v="1"/>
    <n v="0"/>
  </r>
  <r>
    <x v="4"/>
    <x v="4"/>
    <n v="270102"/>
    <s v="Delitos sexuales"/>
    <x v="4"/>
    <x v="4"/>
    <n v="10"/>
    <s v="Juzgado de Garantía de Puerto Montt"/>
    <s v="Violación de Mayor de 14 Años"/>
    <n v="476"/>
    <n v="2"/>
    <n v="3"/>
    <n v="1"/>
    <n v="3"/>
    <n v="0"/>
    <n v="0"/>
    <n v="2"/>
    <n v="4"/>
    <n v="0"/>
    <n v="0"/>
    <n v="0"/>
    <n v="1"/>
    <n v="1"/>
    <n v="5"/>
    <n v="5"/>
    <n v="1"/>
    <n v="1"/>
    <n v="1"/>
    <n v="3"/>
    <n v="2"/>
    <n v="0"/>
    <n v="3"/>
    <n v="1"/>
    <n v="2"/>
    <n v="1"/>
    <n v="1"/>
    <n v="3"/>
    <n v="0"/>
    <n v="1"/>
    <n v="1"/>
    <n v="4"/>
    <n v="1"/>
    <n v="2"/>
    <n v="0"/>
    <n v="1"/>
    <n v="1"/>
    <n v="0"/>
    <n v="1"/>
    <n v="0"/>
    <n v="2"/>
    <n v="0"/>
    <n v="0"/>
    <n v="3"/>
    <n v="0"/>
    <n v="0"/>
    <n v="1"/>
    <n v="1"/>
    <n v="2"/>
    <n v="4"/>
    <n v="0"/>
    <n v="4"/>
    <n v="4"/>
    <n v="1"/>
  </r>
  <r>
    <x v="4"/>
    <x v="4"/>
    <n v="270102"/>
    <s v="Delitos sexuales"/>
    <x v="4"/>
    <x v="4"/>
    <n v="75"/>
    <s v="Juzgado de Garantía de Puerto Varas"/>
    <s v="Violación de Mayor de 14 Años"/>
    <n v="476"/>
    <n v="1"/>
    <n v="0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</r>
  <r>
    <x v="4"/>
    <x v="4"/>
    <n v="270102"/>
    <s v="Delitos sexuales"/>
    <x v="4"/>
    <x v="4"/>
    <n v="76"/>
    <s v="Juzgado de Garantía de Rio Negro"/>
    <s v="Violación de Mayor de 14 Años"/>
    <n v="476"/>
    <n v="1"/>
    <n v="0"/>
    <n v="0"/>
    <n v="0"/>
    <n v="0"/>
    <n v="1"/>
    <n v="0"/>
    <n v="0"/>
    <n v="3"/>
    <n v="0"/>
    <n v="1"/>
    <n v="1"/>
    <n v="0"/>
    <n v="2"/>
    <n v="0"/>
    <n v="2"/>
    <n v="1"/>
    <n v="0"/>
    <n v="0"/>
    <n v="1"/>
    <n v="0"/>
    <n v="1"/>
    <n v="0"/>
    <n v="2"/>
    <n v="0"/>
    <n v="0"/>
    <n v="1"/>
    <n v="0"/>
    <n v="1"/>
    <n v="0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</r>
  <r>
    <x v="14"/>
    <x v="14"/>
    <n v="270102"/>
    <s v="Delitos sexuales"/>
    <x v="4"/>
    <x v="4"/>
    <n v="77"/>
    <s v="Juzgado de Garantía de Coyhaique"/>
    <s v="Violación de Mayor de 14 Años"/>
    <n v="476"/>
    <n v="0"/>
    <n v="0"/>
    <n v="1"/>
    <n v="1"/>
    <n v="1"/>
    <n v="0"/>
    <n v="0"/>
    <n v="2"/>
    <n v="0"/>
    <n v="1"/>
    <n v="0"/>
    <n v="0"/>
    <n v="0"/>
    <n v="2"/>
    <n v="1"/>
    <n v="0"/>
    <n v="1"/>
    <n v="0"/>
    <n v="0"/>
    <n v="1"/>
    <n v="0"/>
    <n v="1"/>
    <n v="0"/>
    <n v="1"/>
    <n v="2"/>
    <n v="0"/>
    <n v="0"/>
    <n v="0"/>
    <n v="1"/>
    <n v="0"/>
    <n v="0"/>
    <n v="1"/>
    <n v="0"/>
    <n v="2"/>
    <n v="1"/>
    <n v="1"/>
    <n v="1"/>
    <n v="0"/>
    <n v="0"/>
    <n v="0"/>
    <n v="1"/>
    <n v="0"/>
    <n v="0"/>
    <n v="0"/>
    <n v="0"/>
    <n v="0"/>
    <n v="0"/>
    <n v="0"/>
    <n v="0"/>
    <n v="0"/>
    <n v="2"/>
    <n v="1"/>
    <n v="0"/>
  </r>
  <r>
    <x v="5"/>
    <x v="5"/>
    <n v="270102"/>
    <s v="Delitos sexuales"/>
    <x v="4"/>
    <x v="4"/>
    <n v="11"/>
    <s v="Juzgado de Garantía de Punta Arenas"/>
    <s v="Violación de Mayor de 14 Años"/>
    <n v="476"/>
    <n v="0"/>
    <n v="2"/>
    <n v="4"/>
    <n v="1"/>
    <n v="2"/>
    <n v="0"/>
    <n v="1"/>
    <n v="0"/>
    <n v="0"/>
    <n v="0"/>
    <n v="0"/>
    <n v="1"/>
    <n v="2"/>
    <n v="0"/>
    <n v="1"/>
    <n v="1"/>
    <n v="1"/>
    <n v="1"/>
    <n v="0"/>
    <n v="1"/>
    <n v="1"/>
    <n v="4"/>
    <n v="4"/>
    <n v="1"/>
    <n v="1"/>
    <n v="1"/>
    <n v="1"/>
    <n v="2"/>
    <n v="2"/>
    <n v="2"/>
    <n v="0"/>
    <n v="1"/>
    <n v="1"/>
    <n v="3"/>
    <n v="2"/>
    <n v="0"/>
    <n v="0"/>
    <n v="0"/>
    <n v="1"/>
    <n v="0"/>
    <n v="0"/>
    <n v="1"/>
    <n v="1"/>
    <n v="0"/>
    <n v="1"/>
    <n v="0"/>
    <n v="0"/>
    <n v="1"/>
    <n v="0"/>
    <n v="0"/>
    <n v="2"/>
    <n v="3"/>
    <n v="0"/>
  </r>
  <r>
    <x v="6"/>
    <x v="6"/>
    <n v="270102"/>
    <s v="Delitos sexuales"/>
    <x v="4"/>
    <x v="4"/>
    <n v="12"/>
    <s v="10º Juzgado de Garantía de Santiago"/>
    <s v="Violación de Mayor de 14 Años"/>
    <n v="476"/>
    <n v="0"/>
    <n v="2"/>
    <n v="0"/>
    <n v="1"/>
    <n v="1"/>
    <n v="1"/>
    <n v="2"/>
    <n v="1"/>
    <n v="2"/>
    <n v="0"/>
    <n v="0"/>
    <n v="1"/>
    <n v="0"/>
    <n v="1"/>
    <n v="1"/>
    <n v="1"/>
    <n v="2"/>
    <n v="1"/>
    <n v="1"/>
    <n v="0"/>
    <n v="1"/>
    <n v="0"/>
    <n v="0"/>
    <n v="0"/>
    <n v="1"/>
    <n v="0"/>
    <n v="0"/>
    <n v="2"/>
    <n v="0"/>
    <n v="0"/>
    <n v="0"/>
    <n v="1"/>
    <n v="0"/>
    <n v="1"/>
    <n v="0"/>
    <n v="0"/>
    <n v="0"/>
    <n v="0"/>
    <n v="0"/>
    <n v="2"/>
    <n v="1"/>
    <n v="2"/>
    <n v="1"/>
    <n v="0"/>
    <n v="0"/>
    <n v="0"/>
    <n v="0"/>
    <n v="0"/>
    <n v="0"/>
    <n v="1"/>
    <n v="1"/>
    <n v="0"/>
    <n v="0"/>
  </r>
  <r>
    <x v="6"/>
    <x v="6"/>
    <n v="270102"/>
    <s v="Delitos sexuales"/>
    <x v="4"/>
    <x v="4"/>
    <n v="29"/>
    <s v="11º Juzgado de Garantía de Santiago"/>
    <s v="Violación de Mayor de 14 Años"/>
    <n v="476"/>
    <n v="0"/>
    <n v="0"/>
    <n v="1"/>
    <n v="3"/>
    <n v="2"/>
    <n v="2"/>
    <n v="3"/>
    <n v="0"/>
    <n v="4"/>
    <n v="1"/>
    <n v="0"/>
    <n v="0"/>
    <n v="0"/>
    <n v="3"/>
    <n v="1"/>
    <n v="3"/>
    <n v="1"/>
    <n v="3"/>
    <n v="1"/>
    <n v="0"/>
    <n v="3"/>
    <n v="3"/>
    <n v="2"/>
    <n v="1"/>
    <n v="1"/>
    <n v="0"/>
    <n v="0"/>
    <n v="1"/>
    <n v="4"/>
    <n v="6"/>
    <n v="2"/>
    <n v="0"/>
    <n v="1"/>
    <n v="5"/>
    <n v="1"/>
    <n v="4"/>
    <n v="0"/>
    <n v="1"/>
    <n v="1"/>
    <n v="1"/>
    <n v="0"/>
    <n v="1"/>
    <n v="1"/>
    <n v="1"/>
    <n v="3"/>
    <n v="0"/>
    <n v="0"/>
    <n v="2"/>
    <n v="0"/>
    <n v="1"/>
    <n v="0"/>
    <n v="3"/>
    <n v="0"/>
  </r>
  <r>
    <x v="6"/>
    <x v="6"/>
    <n v="270102"/>
    <s v="Delitos sexuales"/>
    <x v="4"/>
    <x v="4"/>
    <n v="13"/>
    <s v="12º Juzgado de Garantía de Santiago"/>
    <s v="Violación de Mayor de 14 Años"/>
    <n v="476"/>
    <n v="2"/>
    <n v="2"/>
    <n v="1"/>
    <n v="0"/>
    <n v="0"/>
    <n v="0"/>
    <n v="0"/>
    <n v="1"/>
    <n v="0"/>
    <n v="2"/>
    <n v="3"/>
    <n v="0"/>
    <n v="1"/>
    <n v="1"/>
    <n v="3"/>
    <n v="1"/>
    <n v="2"/>
    <n v="1"/>
    <n v="1"/>
    <n v="1"/>
    <n v="0"/>
    <n v="0"/>
    <n v="0"/>
    <n v="0"/>
    <n v="2"/>
    <n v="0"/>
    <n v="1"/>
    <n v="1"/>
    <n v="0"/>
    <n v="1"/>
    <n v="1"/>
    <n v="0"/>
    <n v="2"/>
    <n v="0"/>
    <n v="4"/>
    <n v="0"/>
    <n v="2"/>
    <n v="1"/>
    <n v="1"/>
    <n v="1"/>
    <n v="2"/>
    <n v="0"/>
    <n v="0"/>
    <n v="2"/>
    <n v="2"/>
    <n v="2"/>
    <n v="0"/>
    <n v="3"/>
    <n v="1"/>
    <n v="2"/>
    <n v="2"/>
    <n v="1"/>
    <n v="0"/>
  </r>
  <r>
    <x v="6"/>
    <x v="6"/>
    <n v="270102"/>
    <s v="Delitos sexuales"/>
    <x v="4"/>
    <x v="4"/>
    <n v="14"/>
    <s v="13º Juzgado de Garantía de Santiago"/>
    <s v="Violación de Mayor de 14 Años"/>
    <n v="476"/>
    <n v="0"/>
    <n v="2"/>
    <n v="4"/>
    <n v="4"/>
    <n v="3"/>
    <n v="0"/>
    <n v="3"/>
    <n v="2"/>
    <n v="2"/>
    <n v="0"/>
    <n v="2"/>
    <n v="1"/>
    <n v="3"/>
    <n v="1"/>
    <n v="1"/>
    <n v="2"/>
    <n v="1"/>
    <n v="1"/>
    <n v="2"/>
    <n v="3"/>
    <n v="0"/>
    <n v="0"/>
    <n v="0"/>
    <n v="4"/>
    <n v="0"/>
    <n v="1"/>
    <n v="0"/>
    <n v="1"/>
    <n v="1"/>
    <n v="0"/>
    <n v="1"/>
    <n v="1"/>
    <n v="1"/>
    <n v="2"/>
    <n v="0"/>
    <n v="1"/>
    <n v="2"/>
    <n v="2"/>
    <n v="1"/>
    <n v="1"/>
    <n v="0"/>
    <n v="2"/>
    <n v="0"/>
    <n v="3"/>
    <n v="2"/>
    <n v="0"/>
    <n v="3"/>
    <n v="0"/>
    <n v="0"/>
    <n v="1"/>
    <n v="3"/>
    <n v="2"/>
    <n v="0"/>
  </r>
  <r>
    <x v="6"/>
    <x v="6"/>
    <n v="270102"/>
    <s v="Delitos sexuales"/>
    <x v="4"/>
    <x v="4"/>
    <n v="15"/>
    <s v="14º Juzgado de Garantía de Santiago"/>
    <s v="Violación de Mayor de 14 Años"/>
    <n v="476"/>
    <n v="3"/>
    <n v="3"/>
    <n v="1"/>
    <n v="2"/>
    <n v="4"/>
    <n v="1"/>
    <n v="2"/>
    <n v="1"/>
    <n v="4"/>
    <n v="0"/>
    <n v="2"/>
    <n v="2"/>
    <n v="0"/>
    <n v="0"/>
    <n v="1"/>
    <n v="3"/>
    <n v="1"/>
    <n v="1"/>
    <n v="1"/>
    <n v="2"/>
    <n v="2"/>
    <n v="3"/>
    <n v="1"/>
    <n v="2"/>
    <n v="0"/>
    <n v="2"/>
    <n v="1"/>
    <n v="0"/>
    <n v="1"/>
    <n v="2"/>
    <n v="1"/>
    <n v="1"/>
    <n v="0"/>
    <n v="2"/>
    <n v="2"/>
    <n v="2"/>
    <n v="2"/>
    <n v="0"/>
    <n v="1"/>
    <n v="2"/>
    <n v="0"/>
    <n v="0"/>
    <n v="3"/>
    <n v="2"/>
    <n v="4"/>
    <n v="1"/>
    <n v="1"/>
    <n v="0"/>
    <n v="0"/>
    <n v="1"/>
    <n v="0"/>
    <n v="2"/>
    <n v="2"/>
  </r>
  <r>
    <x v="6"/>
    <x v="6"/>
    <n v="270102"/>
    <s v="Delitos sexuales"/>
    <x v="4"/>
    <x v="4"/>
    <n v="16"/>
    <s v="15º Juzgado de Garantía de Santiago"/>
    <s v="Violación de Mayor de 14 Años"/>
    <n v="476"/>
    <n v="2"/>
    <n v="0"/>
    <n v="2"/>
    <n v="1"/>
    <n v="2"/>
    <n v="2"/>
    <n v="1"/>
    <n v="1"/>
    <n v="1"/>
    <n v="5"/>
    <n v="2"/>
    <n v="3"/>
    <n v="2"/>
    <n v="2"/>
    <n v="3"/>
    <n v="1"/>
    <n v="2"/>
    <n v="0"/>
    <n v="3"/>
    <n v="0"/>
    <n v="0"/>
    <n v="3"/>
    <n v="0"/>
    <n v="0"/>
    <n v="2"/>
    <n v="2"/>
    <n v="2"/>
    <n v="2"/>
    <n v="1"/>
    <n v="4"/>
    <n v="2"/>
    <n v="1"/>
    <n v="3"/>
    <n v="4"/>
    <n v="1"/>
    <n v="4"/>
    <n v="3"/>
    <n v="2"/>
    <n v="3"/>
    <n v="3"/>
    <n v="0"/>
    <n v="1"/>
    <n v="3"/>
    <n v="1"/>
    <n v="2"/>
    <n v="1"/>
    <n v="0"/>
    <n v="1"/>
    <n v="1"/>
    <n v="0"/>
    <n v="0"/>
    <n v="1"/>
    <n v="1"/>
  </r>
  <r>
    <x v="6"/>
    <x v="6"/>
    <n v="270102"/>
    <s v="Delitos sexuales"/>
    <x v="4"/>
    <x v="4"/>
    <n v="30"/>
    <s v="1º Juzgado de Garantía de Santiago"/>
    <s v="Violación de Mayor de 14 Años"/>
    <n v="476"/>
    <n v="2"/>
    <n v="1"/>
    <n v="0"/>
    <n v="0"/>
    <n v="0"/>
    <n v="2"/>
    <n v="0"/>
    <n v="0"/>
    <n v="0"/>
    <n v="0"/>
    <n v="0"/>
    <n v="0"/>
    <n v="1"/>
    <n v="2"/>
    <n v="1"/>
    <n v="1"/>
    <n v="0"/>
    <n v="0"/>
    <n v="0"/>
    <n v="0"/>
    <n v="3"/>
    <n v="0"/>
    <n v="0"/>
    <n v="1"/>
    <n v="1"/>
    <n v="2"/>
    <n v="1"/>
    <n v="0"/>
    <n v="0"/>
    <n v="0"/>
    <n v="2"/>
    <n v="2"/>
    <n v="0"/>
    <n v="1"/>
    <n v="0"/>
    <n v="0"/>
    <n v="1"/>
    <n v="0"/>
    <n v="1"/>
    <n v="2"/>
    <n v="4"/>
    <n v="1"/>
    <n v="0"/>
    <n v="2"/>
    <n v="1"/>
    <n v="0"/>
    <n v="0"/>
    <n v="1"/>
    <n v="1"/>
    <n v="2"/>
    <n v="0"/>
    <n v="0"/>
    <n v="3"/>
  </r>
  <r>
    <x v="6"/>
    <x v="6"/>
    <n v="270102"/>
    <s v="Delitos sexuales"/>
    <x v="4"/>
    <x v="4"/>
    <n v="17"/>
    <s v="2º Juzgado de Garantía de Santiago"/>
    <s v="Violación de Mayor de 14 Años"/>
    <n v="476"/>
    <n v="2"/>
    <n v="2"/>
    <n v="3"/>
    <n v="0"/>
    <n v="3"/>
    <n v="1"/>
    <n v="1"/>
    <n v="1"/>
    <n v="0"/>
    <n v="2"/>
    <n v="2"/>
    <n v="0"/>
    <n v="2"/>
    <n v="0"/>
    <n v="2"/>
    <n v="1"/>
    <n v="0"/>
    <n v="2"/>
    <n v="2"/>
    <n v="3"/>
    <n v="1"/>
    <n v="2"/>
    <n v="2"/>
    <n v="2"/>
    <n v="3"/>
    <n v="3"/>
    <n v="3"/>
    <n v="2"/>
    <n v="1"/>
    <n v="1"/>
    <n v="1"/>
    <n v="2"/>
    <n v="4"/>
    <n v="1"/>
    <n v="1"/>
    <n v="2"/>
    <n v="5"/>
    <n v="2"/>
    <n v="3"/>
    <n v="1"/>
    <n v="2"/>
    <n v="1"/>
    <n v="1"/>
    <n v="2"/>
    <n v="2"/>
    <n v="2"/>
    <n v="1"/>
    <n v="0"/>
    <n v="1"/>
    <n v="2"/>
    <n v="3"/>
    <n v="1"/>
    <n v="2"/>
  </r>
  <r>
    <x v="6"/>
    <x v="6"/>
    <n v="270102"/>
    <s v="Delitos sexuales"/>
    <x v="4"/>
    <x v="4"/>
    <n v="18"/>
    <s v="3º Juzgado de Garantía de Santiago"/>
    <s v="Violación de Mayor de 14 Años"/>
    <n v="476"/>
    <n v="0"/>
    <n v="2"/>
    <n v="0"/>
    <n v="1"/>
    <n v="0"/>
    <n v="0"/>
    <n v="0"/>
    <n v="2"/>
    <n v="1"/>
    <n v="0"/>
    <n v="0"/>
    <n v="1"/>
    <n v="0"/>
    <n v="0"/>
    <n v="1"/>
    <n v="1"/>
    <n v="1"/>
    <n v="0"/>
    <n v="0"/>
    <n v="1"/>
    <n v="1"/>
    <n v="1"/>
    <n v="0"/>
    <n v="1"/>
    <n v="3"/>
    <n v="1"/>
    <n v="0"/>
    <n v="0"/>
    <n v="1"/>
    <n v="4"/>
    <n v="0"/>
    <n v="2"/>
    <n v="1"/>
    <n v="0"/>
    <n v="1"/>
    <n v="2"/>
    <n v="0"/>
    <n v="0"/>
    <n v="0"/>
    <n v="1"/>
    <n v="2"/>
    <n v="1"/>
    <n v="0"/>
    <n v="1"/>
    <n v="0"/>
    <n v="2"/>
    <n v="2"/>
    <n v="0"/>
    <n v="0"/>
    <n v="1"/>
    <n v="1"/>
    <n v="0"/>
    <n v="0"/>
  </r>
  <r>
    <x v="6"/>
    <x v="6"/>
    <n v="270102"/>
    <s v="Delitos sexuales"/>
    <x v="4"/>
    <x v="4"/>
    <n v="19"/>
    <s v="4º Juzgado de Garantía de Santiago"/>
    <s v="Violación de Mayor de 14 Años"/>
    <n v="476"/>
    <n v="3"/>
    <n v="1"/>
    <n v="1"/>
    <n v="1"/>
    <n v="1"/>
    <n v="1"/>
    <n v="5"/>
    <n v="1"/>
    <n v="1"/>
    <n v="4"/>
    <n v="2"/>
    <n v="2"/>
    <n v="2"/>
    <n v="1"/>
    <n v="3"/>
    <n v="0"/>
    <n v="1"/>
    <n v="0"/>
    <n v="2"/>
    <n v="1"/>
    <n v="0"/>
    <n v="0"/>
    <n v="0"/>
    <n v="0"/>
    <n v="0"/>
    <n v="1"/>
    <n v="0"/>
    <n v="1"/>
    <n v="1"/>
    <n v="2"/>
    <n v="0"/>
    <n v="1"/>
    <n v="1"/>
    <n v="4"/>
    <n v="0"/>
    <n v="1"/>
    <n v="0"/>
    <n v="1"/>
    <n v="0"/>
    <n v="2"/>
    <n v="0"/>
    <n v="0"/>
    <n v="0"/>
    <n v="1"/>
    <n v="2"/>
    <n v="1"/>
    <n v="2"/>
    <n v="1"/>
    <n v="1"/>
    <n v="0"/>
    <n v="0"/>
    <n v="0"/>
    <n v="1"/>
  </r>
  <r>
    <x v="6"/>
    <x v="6"/>
    <n v="270102"/>
    <s v="Delitos sexuales"/>
    <x v="4"/>
    <x v="4"/>
    <n v="20"/>
    <s v="5º Juzgado de Garantía de Santiago"/>
    <s v="Violación de Mayor de 14 Años"/>
    <n v="476"/>
    <n v="2"/>
    <n v="0"/>
    <n v="1"/>
    <n v="1"/>
    <n v="2"/>
    <n v="1"/>
    <n v="3"/>
    <n v="0"/>
    <n v="0"/>
    <n v="2"/>
    <n v="0"/>
    <n v="1"/>
    <n v="1"/>
    <n v="0"/>
    <n v="1"/>
    <n v="0"/>
    <n v="2"/>
    <n v="0"/>
    <n v="1"/>
    <n v="0"/>
    <n v="1"/>
    <n v="1"/>
    <n v="0"/>
    <n v="0"/>
    <n v="2"/>
    <n v="1"/>
    <n v="0"/>
    <n v="0"/>
    <n v="1"/>
    <n v="1"/>
    <n v="2"/>
    <n v="5"/>
    <n v="0"/>
    <n v="0"/>
    <n v="0"/>
    <n v="0"/>
    <n v="3"/>
    <n v="3"/>
    <n v="3"/>
    <n v="1"/>
    <n v="2"/>
    <n v="0"/>
    <n v="2"/>
    <n v="1"/>
    <n v="0"/>
    <n v="0"/>
    <n v="0"/>
    <n v="0"/>
    <n v="0"/>
    <n v="0"/>
    <n v="1"/>
    <n v="1"/>
    <n v="0"/>
  </r>
  <r>
    <x v="6"/>
    <x v="6"/>
    <n v="270102"/>
    <s v="Delitos sexuales"/>
    <x v="4"/>
    <x v="4"/>
    <n v="21"/>
    <s v="6º Juzgado de Garantía de Santiago"/>
    <s v="Violación de Mayor de 14 Años"/>
    <n v="476"/>
    <n v="2"/>
    <n v="1"/>
    <n v="1"/>
    <n v="1"/>
    <n v="2"/>
    <n v="0"/>
    <n v="0"/>
    <n v="1"/>
    <n v="0"/>
    <n v="0"/>
    <n v="1"/>
    <n v="1"/>
    <n v="0"/>
    <n v="0"/>
    <n v="1"/>
    <n v="0"/>
    <n v="0"/>
    <n v="0"/>
    <n v="0"/>
    <n v="1"/>
    <n v="1"/>
    <n v="0"/>
    <n v="0"/>
    <n v="1"/>
    <n v="0"/>
    <n v="1"/>
    <n v="1"/>
    <n v="0"/>
    <n v="1"/>
    <n v="0"/>
    <n v="5"/>
    <n v="1"/>
    <n v="2"/>
    <n v="0"/>
    <n v="0"/>
    <n v="1"/>
    <n v="0"/>
    <n v="1"/>
    <n v="2"/>
    <n v="0"/>
    <n v="1"/>
    <n v="3"/>
    <n v="1"/>
    <n v="0"/>
    <n v="0"/>
    <n v="1"/>
    <n v="2"/>
    <n v="1"/>
    <n v="2"/>
    <n v="3"/>
    <n v="1"/>
    <n v="1"/>
    <n v="2"/>
  </r>
  <r>
    <x v="6"/>
    <x v="6"/>
    <n v="270102"/>
    <s v="Delitos sexuales"/>
    <x v="4"/>
    <x v="4"/>
    <n v="22"/>
    <s v="7º Juzgado de Garantía de Santiago"/>
    <s v="Violación de Mayor de 14 Años"/>
    <n v="476"/>
    <n v="5"/>
    <n v="1"/>
    <n v="3"/>
    <n v="3"/>
    <n v="2"/>
    <n v="4"/>
    <n v="5"/>
    <n v="1"/>
    <n v="3"/>
    <n v="7"/>
    <n v="1"/>
    <n v="0"/>
    <n v="3"/>
    <n v="1"/>
    <n v="1"/>
    <n v="1"/>
    <n v="0"/>
    <n v="0"/>
    <n v="0"/>
    <n v="2"/>
    <n v="2"/>
    <n v="1"/>
    <n v="2"/>
    <n v="1"/>
    <n v="2"/>
    <n v="2"/>
    <n v="4"/>
    <n v="3"/>
    <n v="1"/>
    <n v="2"/>
    <n v="5"/>
    <n v="2"/>
    <n v="1"/>
    <n v="4"/>
    <n v="6"/>
    <n v="0"/>
    <n v="4"/>
    <n v="1"/>
    <n v="6"/>
    <n v="4"/>
    <n v="2"/>
    <n v="1"/>
    <n v="0"/>
    <n v="5"/>
    <n v="0"/>
    <n v="4"/>
    <n v="1"/>
    <n v="2"/>
    <n v="4"/>
    <n v="3"/>
    <n v="0"/>
    <n v="5"/>
    <n v="5"/>
  </r>
  <r>
    <x v="6"/>
    <x v="6"/>
    <n v="270102"/>
    <s v="Delitos sexuales"/>
    <x v="4"/>
    <x v="4"/>
    <n v="23"/>
    <s v="8º Juzgado de Garantía de Santiago"/>
    <s v="Violación de Mayor de 14 Años"/>
    <n v="476"/>
    <n v="2"/>
    <n v="2"/>
    <n v="1"/>
    <n v="3"/>
    <n v="1"/>
    <n v="1"/>
    <n v="0"/>
    <n v="2"/>
    <n v="2"/>
    <n v="1"/>
    <n v="0"/>
    <n v="1"/>
    <n v="0"/>
    <n v="2"/>
    <n v="1"/>
    <n v="1"/>
    <n v="1"/>
    <n v="0"/>
    <n v="1"/>
    <n v="1"/>
    <n v="1"/>
    <n v="0"/>
    <n v="0"/>
    <n v="0"/>
    <n v="2"/>
    <n v="1"/>
    <n v="0"/>
    <n v="1"/>
    <n v="0"/>
    <n v="0"/>
    <n v="1"/>
    <n v="1"/>
    <n v="1"/>
    <n v="1"/>
    <n v="1"/>
    <n v="1"/>
    <n v="0"/>
    <n v="1"/>
    <n v="2"/>
    <n v="0"/>
    <n v="0"/>
    <n v="0"/>
    <n v="0"/>
    <n v="2"/>
    <n v="3"/>
    <n v="1"/>
    <n v="0"/>
    <n v="1"/>
    <n v="1"/>
    <n v="1"/>
    <n v="0"/>
    <n v="0"/>
    <n v="0"/>
  </r>
  <r>
    <x v="6"/>
    <x v="6"/>
    <n v="270102"/>
    <s v="Delitos sexuales"/>
    <x v="4"/>
    <x v="4"/>
    <n v="27"/>
    <s v="9º Juzgado de Garantía de Santiago"/>
    <s v="Violación de Mayor de 14 Años"/>
    <n v="476"/>
    <n v="1"/>
    <n v="1"/>
    <n v="3"/>
    <n v="4"/>
    <n v="2"/>
    <n v="1"/>
    <n v="0"/>
    <n v="1"/>
    <n v="1"/>
    <n v="1"/>
    <n v="0"/>
    <n v="2"/>
    <n v="2"/>
    <n v="1"/>
    <n v="3"/>
    <n v="3"/>
    <n v="1"/>
    <n v="1"/>
    <n v="2"/>
    <n v="4"/>
    <n v="5"/>
    <n v="1"/>
    <n v="1"/>
    <n v="0"/>
    <n v="0"/>
    <n v="0"/>
    <n v="0"/>
    <n v="0"/>
    <n v="0"/>
    <n v="0"/>
    <n v="0"/>
    <n v="0"/>
    <n v="1"/>
    <n v="1"/>
    <n v="0"/>
    <n v="5"/>
    <n v="2"/>
    <n v="1"/>
    <n v="2"/>
    <n v="0"/>
    <n v="0"/>
    <n v="0"/>
    <n v="0"/>
    <n v="1"/>
    <n v="2"/>
    <n v="6"/>
    <n v="1"/>
    <n v="2"/>
    <n v="0"/>
    <n v="1"/>
    <n v="1"/>
    <n v="0"/>
    <n v="2"/>
  </r>
  <r>
    <x v="15"/>
    <x v="15"/>
    <n v="270102"/>
    <s v="Delitos sexuales"/>
    <x v="4"/>
    <x v="4"/>
    <n v="78"/>
    <s v="Juzgado de Garantía de Los Lagos"/>
    <s v="Violación de Mayor de 14 Años"/>
    <n v="476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0"/>
    <n v="0"/>
  </r>
  <r>
    <x v="15"/>
    <x v="15"/>
    <n v="270102"/>
    <s v="Delitos sexuales"/>
    <x v="4"/>
    <x v="4"/>
    <n v="79"/>
    <s v="Juzgado de Garantía de Mariquina"/>
    <s v="Violación de Mayor de 14 Años"/>
    <n v="476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1"/>
    <n v="0"/>
    <n v="3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</r>
  <r>
    <x v="15"/>
    <x v="15"/>
    <n v="270102"/>
    <s v="Delitos sexuales"/>
    <x v="4"/>
    <x v="4"/>
    <n v="80"/>
    <s v="Juzgado de Garantía de Valdivia"/>
    <s v="Violación de Mayor de 14 Años"/>
    <n v="476"/>
    <n v="0"/>
    <n v="0"/>
    <n v="1"/>
    <n v="2"/>
    <n v="1"/>
    <n v="1"/>
    <n v="0"/>
    <n v="1"/>
    <n v="1"/>
    <n v="1"/>
    <n v="0"/>
    <n v="0"/>
    <n v="0"/>
    <n v="1"/>
    <n v="2"/>
    <n v="2"/>
    <n v="0"/>
    <n v="2"/>
    <n v="0"/>
    <n v="0"/>
    <n v="0"/>
    <n v="0"/>
    <n v="2"/>
    <n v="0"/>
    <n v="0"/>
    <n v="1"/>
    <n v="2"/>
    <n v="1"/>
    <n v="0"/>
    <n v="1"/>
    <n v="1"/>
    <n v="4"/>
    <n v="0"/>
    <n v="0"/>
    <n v="3"/>
    <n v="0"/>
    <n v="1"/>
    <n v="1"/>
    <n v="0"/>
    <n v="3"/>
    <n v="2"/>
    <n v="0"/>
    <n v="2"/>
    <n v="1"/>
    <n v="1"/>
    <n v="1"/>
    <n v="2"/>
    <n v="2"/>
    <n v="1"/>
    <n v="4"/>
    <n v="3"/>
    <n v="0"/>
    <n v="1"/>
  </r>
  <r>
    <x v="11"/>
    <x v="11"/>
    <n v="270102"/>
    <s v="Delitos sexuales"/>
    <x v="4"/>
    <x v="4"/>
    <n v="43"/>
    <s v="Juzgado de Garantía de Arica"/>
    <s v="Violación de Mayor de 14 Años"/>
    <n v="476"/>
    <n v="0"/>
    <n v="1"/>
    <n v="0"/>
    <n v="1"/>
    <n v="1"/>
    <n v="2"/>
    <n v="1"/>
    <n v="0"/>
    <n v="0"/>
    <n v="0"/>
    <n v="0"/>
    <n v="1"/>
    <n v="2"/>
    <n v="1"/>
    <n v="1"/>
    <n v="1"/>
    <n v="0"/>
    <n v="1"/>
    <n v="0"/>
    <n v="1"/>
    <n v="1"/>
    <n v="1"/>
    <n v="0"/>
    <n v="2"/>
    <n v="0"/>
    <n v="0"/>
    <n v="0"/>
    <n v="0"/>
    <n v="0"/>
    <n v="0"/>
    <n v="0"/>
    <n v="1"/>
    <n v="2"/>
    <n v="2"/>
    <n v="2"/>
    <n v="1"/>
    <n v="0"/>
    <n v="1"/>
    <n v="0"/>
    <n v="0"/>
    <n v="2"/>
    <n v="0"/>
    <n v="0"/>
    <n v="0"/>
    <n v="2"/>
    <n v="1"/>
    <n v="1"/>
    <n v="0"/>
    <n v="0"/>
    <n v="0"/>
    <n v="1"/>
    <n v="2"/>
    <n v="2"/>
  </r>
  <r>
    <x v="7"/>
    <x v="7"/>
    <n v="270102"/>
    <s v="Delitos sexuales"/>
    <x v="4"/>
    <x v="4"/>
    <n v="81"/>
    <s v="Juzgado de Garantía de Chillan"/>
    <s v="Violación de Mayor de 14 Años"/>
    <n v="476"/>
    <n v="0"/>
    <n v="1"/>
    <n v="0"/>
    <n v="1"/>
    <n v="2"/>
    <n v="1"/>
    <n v="0"/>
    <n v="0"/>
    <n v="1"/>
    <n v="2"/>
    <n v="4"/>
    <n v="1"/>
    <n v="0"/>
    <n v="0"/>
    <n v="0"/>
    <n v="2"/>
    <n v="0"/>
    <n v="1"/>
    <n v="0"/>
    <n v="0"/>
    <n v="1"/>
    <n v="5"/>
    <n v="1"/>
    <n v="1"/>
    <n v="0"/>
    <n v="2"/>
    <n v="1"/>
    <n v="1"/>
    <n v="2"/>
    <n v="2"/>
    <n v="1"/>
    <n v="3"/>
    <n v="0"/>
    <n v="1"/>
    <n v="4"/>
    <n v="2"/>
    <n v="2"/>
    <n v="4"/>
    <n v="1"/>
    <n v="2"/>
    <n v="0"/>
    <n v="2"/>
    <n v="2"/>
    <n v="2"/>
    <n v="2"/>
    <n v="2"/>
    <n v="4"/>
    <n v="2"/>
    <n v="2"/>
    <n v="1"/>
    <n v="2"/>
    <n v="4"/>
    <n v="1"/>
  </r>
  <r>
    <x v="7"/>
    <x v="7"/>
    <n v="270102"/>
    <s v="Delitos sexuales"/>
    <x v="4"/>
    <x v="4"/>
    <n v="82"/>
    <s v="Juzgado de Garantía de San Carlos"/>
    <s v="Violación de Mayor de 14 Años"/>
    <n v="47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</r>
  <r>
    <x v="7"/>
    <x v="7"/>
    <n v="270102"/>
    <s v="Delitos sexuales"/>
    <x v="4"/>
    <x v="4"/>
    <n v="24"/>
    <s v="Juzgado de Garantía de Yungay"/>
    <s v="Violación de Mayor de 14 Años"/>
    <n v="476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1"/>
    <n v="0"/>
    <n v="1"/>
    <n v="1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2"/>
  </r>
  <r>
    <x v="12"/>
    <x v="12"/>
    <n v="270102"/>
    <s v="Delitos sexuales"/>
    <x v="5"/>
    <x v="5"/>
    <n v="44"/>
    <s v="Juzgado de Garantía de Iquique"/>
    <s v="Violación de Menor de 14 Años"/>
    <n v="477"/>
    <n v="3"/>
    <n v="1"/>
    <n v="1"/>
    <n v="2"/>
    <n v="2"/>
    <n v="2"/>
    <n v="4"/>
    <n v="0"/>
    <n v="5"/>
    <n v="1"/>
    <n v="1"/>
    <n v="0"/>
    <n v="2"/>
    <n v="0"/>
    <n v="0"/>
    <n v="3"/>
    <n v="2"/>
    <n v="3"/>
    <n v="2"/>
    <n v="0"/>
    <n v="0"/>
    <n v="1"/>
    <n v="1"/>
    <n v="1"/>
    <n v="2"/>
    <n v="1"/>
    <n v="0"/>
    <n v="1"/>
    <n v="2"/>
    <n v="0"/>
    <n v="3"/>
    <n v="0"/>
    <n v="4"/>
    <n v="3"/>
    <n v="2"/>
    <n v="2"/>
    <n v="1"/>
    <n v="1"/>
    <n v="0"/>
    <n v="1"/>
    <n v="0"/>
    <n v="3"/>
    <n v="0"/>
    <n v="0"/>
    <n v="0"/>
    <n v="2"/>
    <n v="1"/>
    <n v="3"/>
    <n v="0"/>
    <n v="0"/>
    <n v="0"/>
    <n v="0"/>
    <n v="2"/>
  </r>
  <r>
    <x v="9"/>
    <x v="9"/>
    <n v="270102"/>
    <s v="Delitos sexuales"/>
    <x v="5"/>
    <x v="5"/>
    <n v="31"/>
    <s v="Juzgado de Garantía de Antofagasta"/>
    <s v="Violación de Menor de 14 Años"/>
    <n v="477"/>
    <n v="0"/>
    <n v="4"/>
    <n v="1"/>
    <n v="2"/>
    <n v="0"/>
    <n v="0"/>
    <n v="5"/>
    <n v="0"/>
    <n v="4"/>
    <n v="0"/>
    <n v="1"/>
    <n v="1"/>
    <n v="2"/>
    <n v="1"/>
    <n v="4"/>
    <n v="0"/>
    <n v="0"/>
    <n v="2"/>
    <n v="0"/>
    <n v="2"/>
    <n v="1"/>
    <n v="1"/>
    <n v="2"/>
    <n v="0"/>
    <n v="0"/>
    <n v="2"/>
    <n v="4"/>
    <n v="2"/>
    <n v="0"/>
    <n v="1"/>
    <n v="0"/>
    <n v="1"/>
    <n v="1"/>
    <n v="3"/>
    <n v="1"/>
    <n v="1"/>
    <n v="4"/>
    <n v="1"/>
    <n v="1"/>
    <n v="0"/>
    <n v="5"/>
    <n v="8"/>
    <n v="0"/>
    <n v="4"/>
    <n v="2"/>
    <n v="0"/>
    <n v="1"/>
    <n v="2"/>
    <n v="1"/>
    <n v="4"/>
    <n v="0"/>
    <n v="5"/>
    <n v="0"/>
  </r>
  <r>
    <x v="9"/>
    <x v="9"/>
    <n v="270102"/>
    <s v="Delitos sexuales"/>
    <x v="5"/>
    <x v="5"/>
    <n v="45"/>
    <s v="Juzgado de Garantía de Calama"/>
    <s v="Violación de Menor de 14 Años"/>
    <n v="477"/>
    <n v="0"/>
    <n v="0"/>
    <n v="2"/>
    <n v="1"/>
    <n v="2"/>
    <n v="2"/>
    <n v="0"/>
    <n v="0"/>
    <n v="1"/>
    <n v="0"/>
    <n v="0"/>
    <n v="0"/>
    <n v="3"/>
    <n v="0"/>
    <n v="2"/>
    <n v="0"/>
    <n v="0"/>
    <n v="1"/>
    <n v="0"/>
    <n v="4"/>
    <n v="1"/>
    <n v="3"/>
    <n v="1"/>
    <n v="0"/>
    <n v="1"/>
    <n v="0"/>
    <n v="1"/>
    <n v="0"/>
    <n v="3"/>
    <n v="4"/>
    <n v="0"/>
    <n v="0"/>
    <n v="1"/>
    <n v="0"/>
    <n v="2"/>
    <n v="1"/>
    <n v="0"/>
    <n v="1"/>
    <n v="1"/>
    <n v="0"/>
    <n v="0"/>
    <n v="0"/>
    <n v="0"/>
    <n v="1"/>
    <n v="0"/>
    <n v="1"/>
    <n v="1"/>
    <n v="2"/>
    <n v="0"/>
    <n v="0"/>
    <n v="1"/>
    <n v="0"/>
    <n v="4"/>
  </r>
  <r>
    <x v="9"/>
    <x v="9"/>
    <n v="270102"/>
    <s v="Delitos sexuales"/>
    <x v="5"/>
    <x v="5"/>
    <n v="46"/>
    <s v="Juzgado de Garantía de Tocopilla"/>
    <s v="Violación de Menor de 14 Años"/>
    <n v="4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</r>
  <r>
    <x v="13"/>
    <x v="13"/>
    <n v="270102"/>
    <s v="Delitos sexuales"/>
    <x v="5"/>
    <x v="5"/>
    <n v="47"/>
    <s v="Juzgado de Garantía de Copiapo"/>
    <s v="Violación de Menor de 14 Años"/>
    <n v="477"/>
    <n v="1"/>
    <n v="0"/>
    <n v="2"/>
    <n v="2"/>
    <n v="2"/>
    <n v="1"/>
    <n v="1"/>
    <n v="0"/>
    <n v="2"/>
    <n v="2"/>
    <n v="0"/>
    <n v="0"/>
    <n v="1"/>
    <n v="2"/>
    <n v="2"/>
    <n v="0"/>
    <n v="0"/>
    <n v="6"/>
    <n v="4"/>
    <n v="0"/>
    <n v="0"/>
    <n v="1"/>
    <n v="2"/>
    <n v="3"/>
    <n v="1"/>
    <n v="2"/>
    <n v="1"/>
    <n v="1"/>
    <n v="0"/>
    <n v="1"/>
    <n v="3"/>
    <n v="3"/>
    <n v="1"/>
    <n v="2"/>
    <n v="2"/>
    <n v="2"/>
    <n v="0"/>
    <n v="2"/>
    <n v="2"/>
    <n v="0"/>
    <n v="1"/>
    <n v="2"/>
    <n v="2"/>
    <n v="1"/>
    <n v="5"/>
    <n v="1"/>
    <n v="4"/>
    <n v="2"/>
    <n v="2"/>
    <n v="6"/>
    <n v="2"/>
    <n v="2"/>
    <n v="1"/>
  </r>
  <r>
    <x v="13"/>
    <x v="13"/>
    <n v="270102"/>
    <s v="Delitos sexuales"/>
    <x v="5"/>
    <x v="5"/>
    <n v="48"/>
    <s v="Juzgado de Garantía de Diego de Almagro"/>
    <s v="Violación de Menor de 14 Años"/>
    <n v="477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x v="13"/>
    <x v="13"/>
    <n v="270102"/>
    <s v="Delitos sexuales"/>
    <x v="5"/>
    <x v="5"/>
    <n v="49"/>
    <s v="Juzgado de Garantía de Vallenar"/>
    <s v="Violación de Menor de 14 Años"/>
    <n v="477"/>
    <n v="0"/>
    <n v="0"/>
    <n v="0"/>
    <n v="1"/>
    <n v="0"/>
    <n v="2"/>
    <n v="0"/>
    <n v="0"/>
    <n v="1"/>
    <n v="0"/>
    <n v="1"/>
    <n v="0"/>
    <n v="0"/>
    <n v="0"/>
    <n v="0"/>
    <n v="0"/>
    <n v="2"/>
    <n v="0"/>
    <n v="3"/>
    <n v="0"/>
    <n v="0"/>
    <n v="3"/>
    <n v="1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1"/>
    <n v="1"/>
    <n v="0"/>
    <n v="0"/>
    <n v="0"/>
    <n v="0"/>
    <n v="0"/>
    <n v="1"/>
    <n v="0"/>
    <n v="0"/>
    <n v="0"/>
    <n v="0"/>
  </r>
  <r>
    <x v="0"/>
    <x v="0"/>
    <n v="270102"/>
    <s v="Delitos sexuales"/>
    <x v="5"/>
    <x v="5"/>
    <n v="1"/>
    <s v="Juzgado de Garantía de Coquimbo"/>
    <s v="Violación de Menor de 14 Años"/>
    <n v="477"/>
    <n v="2"/>
    <n v="1"/>
    <n v="0"/>
    <n v="0"/>
    <n v="0"/>
    <n v="2"/>
    <n v="3"/>
    <n v="1"/>
    <n v="0"/>
    <n v="1"/>
    <n v="1"/>
    <n v="0"/>
    <n v="0"/>
    <n v="1"/>
    <n v="1"/>
    <n v="0"/>
    <n v="1"/>
    <n v="0"/>
    <n v="0"/>
    <n v="1"/>
    <n v="1"/>
    <n v="0"/>
    <n v="1"/>
    <n v="1"/>
    <n v="0"/>
    <n v="1"/>
    <n v="0"/>
    <n v="1"/>
    <n v="0"/>
    <n v="2"/>
    <n v="2"/>
    <n v="2"/>
    <n v="1"/>
    <n v="0"/>
    <n v="0"/>
    <n v="0"/>
    <n v="2"/>
    <n v="0"/>
    <n v="0"/>
    <n v="1"/>
    <n v="0"/>
    <n v="0"/>
    <n v="1"/>
    <n v="1"/>
    <n v="0"/>
    <n v="1"/>
    <n v="0"/>
    <n v="2"/>
    <n v="0"/>
    <n v="0"/>
    <n v="0"/>
    <n v="0"/>
    <n v="0"/>
  </r>
  <r>
    <x v="0"/>
    <x v="0"/>
    <n v="270102"/>
    <s v="Delitos sexuales"/>
    <x v="5"/>
    <x v="5"/>
    <n v="32"/>
    <s v="Juzgado de Garantía de Illapel"/>
    <s v="Violación de Menor de 14 Años"/>
    <n v="477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x v="0"/>
    <x v="0"/>
    <n v="270102"/>
    <s v="Delitos sexuales"/>
    <x v="5"/>
    <x v="5"/>
    <n v="25"/>
    <s v="Juzgado de Garantía de La Serena"/>
    <s v="Violación de Menor de 14 Años"/>
    <n v="477"/>
    <n v="0"/>
    <n v="1"/>
    <n v="1"/>
    <n v="1"/>
    <n v="1"/>
    <n v="0"/>
    <n v="0"/>
    <n v="0"/>
    <n v="1"/>
    <n v="0"/>
    <n v="0"/>
    <n v="0"/>
    <n v="2"/>
    <n v="0"/>
    <n v="0"/>
    <n v="1"/>
    <n v="0"/>
    <n v="1"/>
    <n v="3"/>
    <n v="0"/>
    <n v="1"/>
    <n v="1"/>
    <n v="2"/>
    <n v="0"/>
    <n v="2"/>
    <n v="1"/>
    <n v="2"/>
    <n v="1"/>
    <n v="0"/>
    <n v="1"/>
    <n v="2"/>
    <n v="0"/>
    <n v="0"/>
    <n v="1"/>
    <n v="0"/>
    <n v="2"/>
    <n v="0"/>
    <n v="1"/>
    <n v="0"/>
    <n v="1"/>
    <n v="4"/>
    <n v="3"/>
    <n v="2"/>
    <n v="1"/>
    <n v="1"/>
    <n v="3"/>
    <n v="3"/>
    <n v="1"/>
    <n v="0"/>
    <n v="1"/>
    <n v="2"/>
    <n v="1"/>
    <n v="0"/>
  </r>
  <r>
    <x v="0"/>
    <x v="0"/>
    <n v="270102"/>
    <s v="Delitos sexuales"/>
    <x v="5"/>
    <x v="5"/>
    <n v="26"/>
    <s v="Juzgado de Garantía de Ovalle"/>
    <s v="Violación de Menor de 14 Años"/>
    <n v="477"/>
    <n v="2"/>
    <n v="1"/>
    <n v="4"/>
    <n v="0"/>
    <n v="1"/>
    <n v="0"/>
    <n v="3"/>
    <n v="0"/>
    <n v="3"/>
    <n v="2"/>
    <n v="2"/>
    <n v="1"/>
    <n v="1"/>
    <n v="1"/>
    <n v="2"/>
    <n v="1"/>
    <n v="0"/>
    <n v="0"/>
    <n v="0"/>
    <n v="0"/>
    <n v="1"/>
    <n v="0"/>
    <n v="2"/>
    <n v="1"/>
    <n v="1"/>
    <n v="0"/>
    <n v="0"/>
    <n v="0"/>
    <n v="1"/>
    <n v="0"/>
    <n v="0"/>
    <n v="0"/>
    <n v="1"/>
    <n v="0"/>
    <n v="0"/>
    <n v="0"/>
    <n v="3"/>
    <n v="0"/>
    <n v="1"/>
    <n v="0"/>
    <n v="1"/>
    <n v="0"/>
    <n v="0"/>
    <n v="2"/>
    <n v="0"/>
    <n v="0"/>
    <n v="0"/>
    <n v="4"/>
    <n v="0"/>
    <n v="1"/>
    <n v="2"/>
    <n v="0"/>
    <n v="0"/>
  </r>
  <r>
    <x v="0"/>
    <x v="0"/>
    <n v="270102"/>
    <s v="Delitos sexuales"/>
    <x v="5"/>
    <x v="5"/>
    <n v="50"/>
    <s v="Juzgado de Garantía de Vicuña"/>
    <s v="Violación de Menor de 14 Años"/>
    <n v="477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0"/>
    <n v="1"/>
    <n v="0"/>
    <n v="0"/>
    <n v="0"/>
    <n v="0"/>
  </r>
  <r>
    <x v="1"/>
    <x v="1"/>
    <n v="270102"/>
    <s v="Delitos sexuales"/>
    <x v="5"/>
    <x v="5"/>
    <n v="33"/>
    <s v="Juzgado de Garantía de Calera"/>
    <s v="Violación de Menor de 14 Años"/>
    <n v="477"/>
    <n v="0"/>
    <n v="1"/>
    <n v="1"/>
    <n v="0"/>
    <n v="0"/>
    <n v="0"/>
    <n v="0"/>
    <n v="0"/>
    <n v="0"/>
    <n v="1"/>
    <n v="0"/>
    <n v="1"/>
    <n v="0"/>
    <n v="0"/>
    <n v="1"/>
    <n v="4"/>
    <n v="0"/>
    <n v="0"/>
    <n v="0"/>
    <n v="0"/>
    <n v="0"/>
    <n v="0"/>
    <n v="0"/>
    <n v="0"/>
    <n v="3"/>
    <n v="0"/>
    <n v="0"/>
    <n v="1"/>
    <n v="0"/>
    <n v="0"/>
    <n v="1"/>
    <n v="0"/>
    <n v="0"/>
    <n v="0"/>
    <n v="0"/>
    <n v="2"/>
    <n v="0"/>
    <n v="2"/>
    <n v="1"/>
    <n v="1"/>
    <n v="0"/>
    <n v="2"/>
    <n v="1"/>
    <n v="0"/>
    <n v="0"/>
    <n v="1"/>
    <n v="1"/>
    <n v="0"/>
    <n v="1"/>
    <n v="2"/>
    <n v="2"/>
    <n v="1"/>
    <n v="1"/>
  </r>
  <r>
    <x v="1"/>
    <x v="1"/>
    <n v="270102"/>
    <s v="Delitos sexuales"/>
    <x v="5"/>
    <x v="5"/>
    <n v="51"/>
    <s v="Juzgado de Garantía de La Ligua"/>
    <s v="Violación de Menor de 14 Años"/>
    <n v="477"/>
    <n v="0"/>
    <n v="0"/>
    <n v="0"/>
    <n v="0"/>
    <n v="0"/>
    <n v="0"/>
    <n v="2"/>
    <n v="0"/>
    <n v="0"/>
    <n v="2"/>
    <n v="1"/>
    <n v="1"/>
    <n v="1"/>
    <n v="1"/>
    <n v="1"/>
    <n v="0"/>
    <n v="1"/>
    <n v="2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2"/>
    <n v="0"/>
    <n v="0"/>
    <n v="1"/>
    <n v="0"/>
    <n v="0"/>
    <n v="0"/>
    <n v="1"/>
    <n v="0"/>
    <n v="1"/>
  </r>
  <r>
    <x v="1"/>
    <x v="1"/>
    <n v="270102"/>
    <s v="Delitos sexuales"/>
    <x v="5"/>
    <x v="5"/>
    <n v="52"/>
    <s v="Juzgado de Garantía de Limache"/>
    <s v="Violación de Menor de 14 Años"/>
    <n v="477"/>
    <n v="0"/>
    <n v="0"/>
    <n v="0"/>
    <n v="1"/>
    <n v="1"/>
    <n v="0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0"/>
    <n v="0"/>
    <n v="1"/>
    <n v="0"/>
    <n v="0"/>
    <n v="2"/>
    <n v="0"/>
    <n v="1"/>
    <n v="0"/>
    <n v="0"/>
    <n v="0"/>
    <n v="0"/>
    <n v="1"/>
    <n v="0"/>
    <n v="0"/>
    <n v="0"/>
    <n v="0"/>
    <n v="1"/>
    <n v="2"/>
    <n v="1"/>
    <n v="0"/>
    <n v="0"/>
    <n v="1"/>
    <n v="0"/>
    <n v="0"/>
    <n v="1"/>
    <n v="0"/>
    <n v="0"/>
  </r>
  <r>
    <x v="1"/>
    <x v="1"/>
    <n v="270102"/>
    <s v="Delitos sexuales"/>
    <x v="5"/>
    <x v="5"/>
    <n v="34"/>
    <s v="Juzgado de Garantía de Los Andes"/>
    <s v="Violación de Menor de 14 Años"/>
    <n v="477"/>
    <n v="2"/>
    <n v="1"/>
    <n v="0"/>
    <n v="1"/>
    <n v="0"/>
    <n v="2"/>
    <n v="0"/>
    <n v="0"/>
    <n v="1"/>
    <n v="2"/>
    <n v="1"/>
    <n v="2"/>
    <n v="0"/>
    <n v="0"/>
    <n v="0"/>
    <n v="1"/>
    <n v="3"/>
    <n v="0"/>
    <n v="0"/>
    <n v="0"/>
    <n v="0"/>
    <n v="0"/>
    <n v="2"/>
    <n v="1"/>
    <n v="0"/>
    <n v="1"/>
    <n v="1"/>
    <n v="0"/>
    <n v="0"/>
    <n v="0"/>
    <n v="1"/>
    <n v="0"/>
    <n v="2"/>
    <n v="0"/>
    <n v="1"/>
    <n v="0"/>
    <n v="2"/>
    <n v="0"/>
    <n v="0"/>
    <n v="1"/>
    <n v="0"/>
    <n v="2"/>
    <n v="0"/>
    <n v="0"/>
    <n v="1"/>
    <n v="0"/>
    <n v="1"/>
    <n v="0"/>
    <n v="1"/>
    <n v="1"/>
    <n v="1"/>
    <n v="0"/>
    <n v="1"/>
  </r>
  <r>
    <x v="1"/>
    <x v="1"/>
    <n v="270102"/>
    <s v="Delitos sexuales"/>
    <x v="5"/>
    <x v="5"/>
    <n v="35"/>
    <s v="Juzgado de Garantía de Quillota"/>
    <s v="Violación de Menor de 14 Años"/>
    <n v="477"/>
    <n v="0"/>
    <n v="0"/>
    <n v="0"/>
    <n v="1"/>
    <n v="1"/>
    <n v="0"/>
    <n v="1"/>
    <n v="0"/>
    <n v="1"/>
    <n v="0"/>
    <n v="0"/>
    <n v="1"/>
    <n v="2"/>
    <n v="0"/>
    <n v="0"/>
    <n v="0"/>
    <n v="1"/>
    <n v="2"/>
    <n v="0"/>
    <n v="1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3"/>
    <n v="0"/>
    <n v="1"/>
    <n v="1"/>
    <n v="0"/>
    <n v="0"/>
    <n v="0"/>
    <n v="1"/>
    <n v="0"/>
    <n v="2"/>
    <n v="1"/>
    <n v="0"/>
    <n v="1"/>
    <n v="0"/>
    <n v="0"/>
  </r>
  <r>
    <x v="1"/>
    <x v="1"/>
    <n v="270102"/>
    <s v="Delitos sexuales"/>
    <x v="5"/>
    <x v="5"/>
    <n v="53"/>
    <s v="Juzgado de Garantía de Quilpue"/>
    <s v="Violación de Menor de 14 Años"/>
    <n v="477"/>
    <n v="0"/>
    <n v="0"/>
    <n v="1"/>
    <n v="2"/>
    <n v="1"/>
    <n v="2"/>
    <n v="0"/>
    <n v="0"/>
    <n v="0"/>
    <n v="2"/>
    <n v="0"/>
    <n v="0"/>
    <n v="1"/>
    <n v="0"/>
    <n v="0"/>
    <n v="1"/>
    <n v="1"/>
    <n v="2"/>
    <n v="0"/>
    <n v="0"/>
    <n v="0"/>
    <n v="0"/>
    <n v="0"/>
    <n v="0"/>
    <n v="0"/>
    <n v="1"/>
    <n v="1"/>
    <n v="1"/>
    <n v="0"/>
    <n v="1"/>
    <n v="0"/>
    <n v="0"/>
    <n v="0"/>
    <n v="1"/>
    <n v="1"/>
    <n v="0"/>
    <n v="1"/>
    <n v="4"/>
    <n v="0"/>
    <n v="0"/>
    <n v="0"/>
    <n v="1"/>
    <n v="0"/>
    <n v="0"/>
    <n v="1"/>
    <n v="1"/>
    <n v="0"/>
    <n v="2"/>
    <n v="0"/>
    <n v="0"/>
    <n v="0"/>
    <n v="0"/>
    <n v="0"/>
  </r>
  <r>
    <x v="1"/>
    <x v="1"/>
    <n v="270102"/>
    <s v="Delitos sexuales"/>
    <x v="5"/>
    <x v="5"/>
    <n v="54"/>
    <s v="Juzgado de Garantía de San Felipe"/>
    <s v="Violación de Menor de 14 Años"/>
    <n v="477"/>
    <n v="0"/>
    <n v="2"/>
    <n v="1"/>
    <n v="1"/>
    <n v="0"/>
    <n v="2"/>
    <n v="2"/>
    <n v="1"/>
    <n v="0"/>
    <n v="0"/>
    <n v="1"/>
    <n v="1"/>
    <n v="0"/>
    <n v="0"/>
    <n v="1"/>
    <n v="1"/>
    <n v="3"/>
    <n v="0"/>
    <n v="0"/>
    <n v="0"/>
    <n v="2"/>
    <n v="2"/>
    <n v="2"/>
    <n v="4"/>
    <n v="0"/>
    <n v="1"/>
    <n v="1"/>
    <n v="1"/>
    <n v="1"/>
    <n v="0"/>
    <n v="0"/>
    <n v="0"/>
    <n v="2"/>
    <n v="0"/>
    <n v="2"/>
    <n v="3"/>
    <n v="0"/>
    <n v="0"/>
    <n v="1"/>
    <n v="0"/>
    <n v="1"/>
    <n v="2"/>
    <n v="0"/>
    <n v="0"/>
    <n v="0"/>
    <n v="2"/>
    <n v="1"/>
    <n v="3"/>
    <n v="1"/>
    <n v="1"/>
    <n v="1"/>
    <n v="2"/>
    <n v="0"/>
  </r>
  <r>
    <x v="1"/>
    <x v="1"/>
    <n v="270102"/>
    <s v="Delitos sexuales"/>
    <x v="5"/>
    <x v="5"/>
    <n v="2"/>
    <s v="Juzgado de Garantía de Valparaiso"/>
    <s v="Violación de Menor de 14 Años"/>
    <n v="477"/>
    <n v="0"/>
    <n v="3"/>
    <n v="3"/>
    <n v="0"/>
    <n v="0"/>
    <n v="4"/>
    <n v="0"/>
    <n v="3"/>
    <n v="3"/>
    <n v="4"/>
    <n v="6"/>
    <n v="1"/>
    <n v="2"/>
    <n v="1"/>
    <n v="1"/>
    <n v="4"/>
    <n v="0"/>
    <n v="0"/>
    <n v="5"/>
    <n v="2"/>
    <n v="2"/>
    <n v="0"/>
    <n v="1"/>
    <n v="4"/>
    <n v="2"/>
    <n v="2"/>
    <n v="1"/>
    <n v="2"/>
    <n v="1"/>
    <n v="2"/>
    <n v="0"/>
    <n v="4"/>
    <n v="3"/>
    <n v="3"/>
    <n v="2"/>
    <n v="5"/>
    <n v="4"/>
    <n v="2"/>
    <n v="1"/>
    <n v="1"/>
    <n v="4"/>
    <n v="4"/>
    <n v="2"/>
    <n v="1"/>
    <n v="1"/>
    <n v="3"/>
    <n v="0"/>
    <n v="5"/>
    <n v="4"/>
    <n v="2"/>
    <n v="3"/>
    <n v="1"/>
    <n v="0"/>
  </r>
  <r>
    <x v="1"/>
    <x v="1"/>
    <n v="270102"/>
    <s v="Delitos sexuales"/>
    <x v="5"/>
    <x v="5"/>
    <n v="55"/>
    <s v="Juzgado de Garantía de Villa Alemana"/>
    <s v="Violación de Menor de 14 Años"/>
    <n v="477"/>
    <n v="3"/>
    <n v="3"/>
    <n v="0"/>
    <n v="1"/>
    <n v="1"/>
    <n v="2"/>
    <n v="0"/>
    <n v="2"/>
    <n v="0"/>
    <n v="0"/>
    <n v="1"/>
    <n v="0"/>
    <n v="0"/>
    <n v="2"/>
    <n v="1"/>
    <n v="0"/>
    <n v="0"/>
    <n v="0"/>
    <n v="0"/>
    <n v="1"/>
    <n v="0"/>
    <n v="2"/>
    <n v="0"/>
    <n v="2"/>
    <n v="1"/>
    <n v="0"/>
    <n v="1"/>
    <n v="1"/>
    <n v="2"/>
    <n v="1"/>
    <n v="0"/>
    <n v="0"/>
    <n v="0"/>
    <n v="2"/>
    <n v="2"/>
    <n v="1"/>
    <n v="0"/>
    <n v="1"/>
    <n v="1"/>
    <n v="1"/>
    <n v="0"/>
    <n v="0"/>
    <n v="0"/>
    <n v="0"/>
    <n v="1"/>
    <n v="0"/>
    <n v="2"/>
    <n v="1"/>
    <n v="1"/>
    <n v="0"/>
    <n v="0"/>
    <n v="0"/>
    <n v="1"/>
  </r>
  <r>
    <x v="1"/>
    <x v="1"/>
    <n v="270102"/>
    <s v="Delitos sexuales"/>
    <x v="5"/>
    <x v="5"/>
    <n v="3"/>
    <s v="Juzgado de Garantía de Viña Del Mar"/>
    <s v="Violación de Menor de 14 Años"/>
    <n v="477"/>
    <n v="0"/>
    <n v="2"/>
    <n v="2"/>
    <n v="1"/>
    <n v="0"/>
    <n v="2"/>
    <n v="2"/>
    <n v="1"/>
    <n v="4"/>
    <n v="2"/>
    <n v="5"/>
    <n v="0"/>
    <n v="4"/>
    <n v="2"/>
    <n v="3"/>
    <n v="2"/>
    <n v="1"/>
    <n v="0"/>
    <n v="4"/>
    <n v="3"/>
    <n v="0"/>
    <n v="3"/>
    <n v="0"/>
    <n v="6"/>
    <n v="6"/>
    <n v="2"/>
    <n v="2"/>
    <n v="2"/>
    <n v="3"/>
    <n v="1"/>
    <n v="0"/>
    <n v="2"/>
    <n v="4"/>
    <n v="2"/>
    <n v="2"/>
    <n v="2"/>
    <n v="2"/>
    <n v="2"/>
    <n v="3"/>
    <n v="2"/>
    <n v="1"/>
    <n v="2"/>
    <n v="5"/>
    <n v="1"/>
    <n v="1"/>
    <n v="4"/>
    <n v="4"/>
    <n v="3"/>
    <n v="5"/>
    <n v="1"/>
    <n v="2"/>
    <n v="3"/>
    <n v="0"/>
  </r>
  <r>
    <x v="2"/>
    <x v="2"/>
    <n v="270102"/>
    <s v="Delitos sexuales"/>
    <x v="5"/>
    <x v="5"/>
    <n v="56"/>
    <s v="Juzgado de Garantía de Graneros"/>
    <s v="Violación de Menor de 14 Años"/>
    <n v="477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2"/>
    <n v="1"/>
    <n v="0"/>
    <n v="2"/>
    <n v="0"/>
    <n v="0"/>
    <n v="0"/>
    <n v="0"/>
    <n v="2"/>
    <n v="0"/>
    <n v="2"/>
    <n v="0"/>
    <n v="0"/>
    <n v="0"/>
    <n v="0"/>
    <n v="0"/>
    <n v="1"/>
    <n v="0"/>
    <n v="0"/>
    <n v="0"/>
  </r>
  <r>
    <x v="2"/>
    <x v="2"/>
    <n v="270102"/>
    <s v="Delitos sexuales"/>
    <x v="5"/>
    <x v="5"/>
    <n v="4"/>
    <s v="Juzgado de Garantía de Rancagua"/>
    <s v="Violación de Menor de 14 Años"/>
    <n v="477"/>
    <n v="2"/>
    <n v="3"/>
    <n v="1"/>
    <n v="5"/>
    <n v="4"/>
    <n v="4"/>
    <n v="3"/>
    <n v="2"/>
    <n v="4"/>
    <n v="1"/>
    <n v="4"/>
    <n v="2"/>
    <n v="7"/>
    <n v="1"/>
    <n v="0"/>
    <n v="0"/>
    <n v="1"/>
    <n v="2"/>
    <n v="2"/>
    <n v="0"/>
    <n v="2"/>
    <n v="7"/>
    <n v="2"/>
    <n v="4"/>
    <n v="4"/>
    <n v="3"/>
    <n v="1"/>
    <n v="5"/>
    <n v="1"/>
    <n v="4"/>
    <n v="3"/>
    <n v="3"/>
    <n v="1"/>
    <n v="2"/>
    <n v="0"/>
    <n v="2"/>
    <n v="1"/>
    <n v="1"/>
    <n v="1"/>
    <n v="0"/>
    <n v="0"/>
    <n v="0"/>
    <n v="1"/>
    <n v="1"/>
    <n v="2"/>
    <n v="0"/>
    <n v="0"/>
    <n v="0"/>
    <n v="3"/>
    <n v="1"/>
    <n v="1"/>
    <n v="2"/>
    <n v="1"/>
  </r>
  <r>
    <x v="2"/>
    <x v="2"/>
    <n v="270102"/>
    <s v="Delitos sexuales"/>
    <x v="5"/>
    <x v="5"/>
    <n v="57"/>
    <s v="Juzgado de Garantía de Rengo"/>
    <s v="Violación de Menor de 14 Años"/>
    <n v="477"/>
    <n v="0"/>
    <n v="0"/>
    <n v="1"/>
    <n v="0"/>
    <n v="0"/>
    <n v="0"/>
    <n v="1"/>
    <n v="1"/>
    <n v="1"/>
    <n v="0"/>
    <n v="0"/>
    <n v="1"/>
    <n v="0"/>
    <n v="3"/>
    <n v="0"/>
    <n v="0"/>
    <n v="0"/>
    <n v="0"/>
    <n v="1"/>
    <n v="3"/>
    <n v="2"/>
    <n v="0"/>
    <n v="6"/>
    <n v="2"/>
    <n v="2"/>
    <n v="0"/>
    <n v="0"/>
    <n v="0"/>
    <n v="0"/>
    <n v="0"/>
    <n v="0"/>
    <n v="2"/>
    <n v="1"/>
    <n v="1"/>
    <n v="0"/>
    <n v="1"/>
    <n v="0"/>
    <n v="0"/>
    <n v="0"/>
    <n v="0"/>
    <n v="1"/>
    <n v="0"/>
    <n v="0"/>
    <n v="0"/>
    <n v="0"/>
    <n v="0"/>
    <n v="0"/>
    <n v="1"/>
    <n v="1"/>
    <n v="0"/>
    <n v="0"/>
    <n v="1"/>
    <n v="1"/>
  </r>
  <r>
    <x v="2"/>
    <x v="2"/>
    <n v="270102"/>
    <s v="Delitos sexuales"/>
    <x v="5"/>
    <x v="5"/>
    <n v="5"/>
    <s v="Juzgado de Garantía de San Fernando"/>
    <s v="Violación de Menor de 14 Años"/>
    <n v="477"/>
    <n v="4"/>
    <n v="2"/>
    <n v="4"/>
    <n v="1"/>
    <n v="1"/>
    <n v="2"/>
    <n v="0"/>
    <n v="0"/>
    <n v="3"/>
    <n v="4"/>
    <n v="1"/>
    <n v="0"/>
    <n v="2"/>
    <n v="0"/>
    <n v="1"/>
    <n v="3"/>
    <n v="0"/>
    <n v="0"/>
    <n v="1"/>
    <n v="2"/>
    <n v="2"/>
    <n v="1"/>
    <n v="1"/>
    <n v="0"/>
    <n v="1"/>
    <n v="1"/>
    <n v="0"/>
    <n v="0"/>
    <n v="0"/>
    <n v="1"/>
    <n v="1"/>
    <n v="2"/>
    <n v="0"/>
    <n v="1"/>
    <n v="0"/>
    <n v="1"/>
    <n v="0"/>
    <n v="0"/>
    <n v="0"/>
    <n v="0"/>
    <n v="0"/>
    <n v="2"/>
    <n v="2"/>
    <n v="2"/>
    <n v="1"/>
    <n v="1"/>
    <n v="0"/>
    <n v="1"/>
    <n v="1"/>
    <n v="1"/>
    <n v="1"/>
    <n v="0"/>
    <n v="0"/>
  </r>
  <r>
    <x v="2"/>
    <x v="2"/>
    <n v="270102"/>
    <s v="Delitos sexuales"/>
    <x v="5"/>
    <x v="5"/>
    <n v="58"/>
    <s v="Juzgado de Garantía de San Vicente"/>
    <s v="Violación de Menor de 14 Años"/>
    <n v="477"/>
    <n v="1"/>
    <n v="0"/>
    <n v="3"/>
    <n v="2"/>
    <n v="0"/>
    <n v="0"/>
    <n v="1"/>
    <n v="0"/>
    <n v="0"/>
    <n v="2"/>
    <n v="2"/>
    <n v="3"/>
    <n v="2"/>
    <n v="0"/>
    <n v="0"/>
    <n v="2"/>
    <n v="1"/>
    <n v="1"/>
    <n v="1"/>
    <n v="1"/>
    <n v="0"/>
    <n v="0"/>
    <n v="0"/>
    <n v="0"/>
    <n v="1"/>
    <n v="0"/>
    <n v="0"/>
    <n v="0"/>
    <n v="1"/>
    <n v="0"/>
    <n v="1"/>
    <n v="1"/>
    <n v="0"/>
    <n v="0"/>
    <n v="0"/>
    <n v="1"/>
    <n v="1"/>
    <n v="2"/>
    <n v="1"/>
    <n v="0"/>
    <n v="2"/>
    <n v="3"/>
    <n v="0"/>
    <n v="1"/>
    <n v="0"/>
    <n v="1"/>
    <n v="0"/>
    <n v="0"/>
    <n v="0"/>
    <n v="0"/>
    <n v="3"/>
    <n v="0"/>
    <n v="0"/>
  </r>
  <r>
    <x v="2"/>
    <x v="2"/>
    <n v="270102"/>
    <s v="Delitos sexuales"/>
    <x v="5"/>
    <x v="5"/>
    <n v="59"/>
    <s v="Juzgado de Garantía de Santa Cruz"/>
    <s v="Violación de Menor de 14 Años"/>
    <n v="477"/>
    <n v="0"/>
    <n v="0"/>
    <n v="2"/>
    <n v="1"/>
    <n v="1"/>
    <n v="0"/>
    <n v="0"/>
    <n v="2"/>
    <n v="1"/>
    <n v="0"/>
    <n v="0"/>
    <n v="1"/>
    <n v="0"/>
    <n v="0"/>
    <n v="0"/>
    <n v="2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1"/>
    <n v="2"/>
    <n v="2"/>
    <n v="1"/>
    <n v="1"/>
    <n v="0"/>
    <n v="0"/>
    <n v="0"/>
    <n v="0"/>
    <n v="0"/>
    <n v="0"/>
  </r>
  <r>
    <x v="10"/>
    <x v="10"/>
    <n v="270102"/>
    <s v="Delitos sexuales"/>
    <x v="5"/>
    <x v="5"/>
    <n v="36"/>
    <s v="Juzgado de Garantía de Cauquenes"/>
    <s v="Violación de Menor de 14 Años"/>
    <n v="477"/>
    <n v="1"/>
    <n v="1"/>
    <n v="0"/>
    <n v="0"/>
    <n v="0"/>
    <n v="3"/>
    <n v="1"/>
    <n v="0"/>
    <n v="0"/>
    <n v="1"/>
    <n v="1"/>
    <n v="0"/>
    <n v="0"/>
    <n v="2"/>
    <n v="1"/>
    <n v="0"/>
    <n v="0"/>
    <n v="2"/>
    <n v="0"/>
    <n v="1"/>
    <n v="0"/>
    <n v="2"/>
    <n v="1"/>
    <n v="0"/>
    <n v="0"/>
    <n v="0"/>
    <n v="1"/>
    <n v="0"/>
    <n v="0"/>
    <n v="0"/>
    <n v="1"/>
    <n v="0"/>
    <n v="0"/>
    <n v="1"/>
    <n v="0"/>
    <n v="3"/>
    <n v="0"/>
    <n v="0"/>
    <n v="0"/>
    <n v="0"/>
    <n v="0"/>
    <n v="0"/>
    <n v="0"/>
    <n v="2"/>
    <n v="0"/>
    <n v="1"/>
    <n v="0"/>
    <n v="1"/>
    <n v="0"/>
    <n v="0"/>
    <n v="0"/>
    <n v="0"/>
    <n v="0"/>
  </r>
  <r>
    <x v="10"/>
    <x v="10"/>
    <n v="270102"/>
    <s v="Delitos sexuales"/>
    <x v="5"/>
    <x v="5"/>
    <n v="60"/>
    <s v="Juzgado de Garantía de Constitucion"/>
    <s v="Violación de Menor de 14 Años"/>
    <n v="477"/>
    <n v="0"/>
    <n v="1"/>
    <n v="0"/>
    <n v="1"/>
    <n v="2"/>
    <n v="0"/>
    <n v="0"/>
    <n v="0"/>
    <n v="0"/>
    <n v="0"/>
    <n v="1"/>
    <n v="0"/>
    <n v="1"/>
    <n v="0"/>
    <n v="1"/>
    <n v="0"/>
    <n v="0"/>
    <n v="0"/>
    <n v="5"/>
    <n v="1"/>
    <n v="1"/>
    <n v="2"/>
    <n v="0"/>
    <n v="1"/>
    <n v="1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1"/>
    <n v="1"/>
    <n v="0"/>
    <n v="4"/>
    <n v="0"/>
    <n v="1"/>
    <n v="0"/>
    <n v="0"/>
    <n v="0"/>
  </r>
  <r>
    <x v="10"/>
    <x v="10"/>
    <n v="270102"/>
    <s v="Delitos sexuales"/>
    <x v="5"/>
    <x v="5"/>
    <n v="61"/>
    <s v="Juzgado de Garantía de Curico"/>
    <s v="Violación de Menor de 14 Años"/>
    <n v="477"/>
    <n v="3"/>
    <n v="1"/>
    <n v="2"/>
    <n v="2"/>
    <n v="3"/>
    <n v="2"/>
    <n v="0"/>
    <n v="1"/>
    <n v="3"/>
    <n v="1"/>
    <n v="1"/>
    <n v="3"/>
    <n v="3"/>
    <n v="1"/>
    <n v="1"/>
    <n v="2"/>
    <n v="3"/>
    <n v="0"/>
    <n v="0"/>
    <n v="0"/>
    <n v="2"/>
    <n v="0"/>
    <n v="3"/>
    <n v="0"/>
    <n v="3"/>
    <n v="0"/>
    <n v="2"/>
    <n v="3"/>
    <n v="0"/>
    <n v="1"/>
    <n v="0"/>
    <n v="1"/>
    <n v="0"/>
    <n v="1"/>
    <n v="10"/>
    <n v="1"/>
    <n v="1"/>
    <n v="3"/>
    <n v="4"/>
    <n v="0"/>
    <n v="1"/>
    <n v="1"/>
    <n v="2"/>
    <n v="1"/>
    <n v="1"/>
    <n v="1"/>
    <n v="1"/>
    <n v="0"/>
    <n v="9"/>
    <n v="1"/>
    <n v="1"/>
    <n v="1"/>
    <n v="0"/>
  </r>
  <r>
    <x v="10"/>
    <x v="10"/>
    <n v="270102"/>
    <s v="Delitos sexuales"/>
    <x v="5"/>
    <x v="5"/>
    <n v="62"/>
    <s v="Juzgado de Garantía de Linares"/>
    <s v="Violación de Menor de 14 Años"/>
    <n v="477"/>
    <n v="2"/>
    <n v="1"/>
    <n v="1"/>
    <n v="2"/>
    <n v="0"/>
    <n v="1"/>
    <n v="0"/>
    <n v="0"/>
    <n v="1"/>
    <n v="4"/>
    <n v="2"/>
    <n v="0"/>
    <n v="2"/>
    <n v="1"/>
    <n v="0"/>
    <n v="1"/>
    <n v="1"/>
    <n v="3"/>
    <n v="1"/>
    <n v="1"/>
    <n v="0"/>
    <n v="0"/>
    <n v="3"/>
    <n v="0"/>
    <n v="0"/>
    <n v="3"/>
    <n v="1"/>
    <n v="0"/>
    <n v="0"/>
    <n v="0"/>
    <n v="0"/>
    <n v="5"/>
    <n v="2"/>
    <n v="1"/>
    <n v="1"/>
    <n v="0"/>
    <n v="1"/>
    <n v="3"/>
    <n v="0"/>
    <n v="2"/>
    <n v="1"/>
    <n v="1"/>
    <n v="1"/>
    <n v="1"/>
    <n v="2"/>
    <n v="0"/>
    <n v="1"/>
    <n v="2"/>
    <n v="2"/>
    <n v="0"/>
    <n v="0"/>
    <n v="3"/>
    <n v="2"/>
  </r>
  <r>
    <x v="10"/>
    <x v="10"/>
    <n v="270102"/>
    <s v="Delitos sexuales"/>
    <x v="5"/>
    <x v="5"/>
    <n v="63"/>
    <s v="Juzgado de Garantía de Molina"/>
    <s v="Violación de Menor de 14 Años"/>
    <n v="477"/>
    <n v="0"/>
    <n v="0"/>
    <n v="1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2"/>
    <n v="0"/>
    <n v="0"/>
    <n v="0"/>
    <n v="1"/>
    <n v="0"/>
    <n v="0"/>
    <n v="0"/>
    <n v="1"/>
    <n v="0"/>
    <n v="1"/>
  </r>
  <r>
    <x v="10"/>
    <x v="10"/>
    <n v="270102"/>
    <s v="Delitos sexuales"/>
    <x v="5"/>
    <x v="5"/>
    <n v="64"/>
    <s v="Juzgado de Garantía de Parral"/>
    <s v="Violación de Menor de 14 Años"/>
    <n v="477"/>
    <n v="1"/>
    <n v="0"/>
    <n v="0"/>
    <n v="0"/>
    <n v="1"/>
    <n v="0"/>
    <n v="0"/>
    <n v="0"/>
    <n v="2"/>
    <n v="0"/>
    <n v="0"/>
    <n v="0"/>
    <n v="0"/>
    <n v="0"/>
    <n v="0"/>
    <n v="0"/>
    <n v="0"/>
    <n v="1"/>
    <n v="1"/>
    <n v="0"/>
    <n v="2"/>
    <n v="1"/>
    <n v="0"/>
    <n v="1"/>
    <n v="0"/>
    <n v="0"/>
    <n v="0"/>
    <n v="1"/>
    <n v="1"/>
    <n v="0"/>
    <n v="1"/>
    <n v="2"/>
    <n v="0"/>
    <n v="1"/>
    <n v="0"/>
    <n v="0"/>
    <n v="1"/>
    <n v="0"/>
    <n v="1"/>
    <n v="1"/>
    <n v="0"/>
    <n v="1"/>
    <n v="0"/>
    <n v="0"/>
    <n v="1"/>
    <n v="1"/>
    <n v="0"/>
    <n v="0"/>
    <n v="0"/>
    <n v="1"/>
    <n v="2"/>
    <n v="1"/>
    <n v="2"/>
  </r>
  <r>
    <x v="10"/>
    <x v="10"/>
    <n v="270102"/>
    <s v="Delitos sexuales"/>
    <x v="5"/>
    <x v="5"/>
    <n v="37"/>
    <s v="Juzgado de Garantía de San Javier"/>
    <s v="Violación de Menor de 14 Años"/>
    <n v="477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0"/>
    <x v="10"/>
    <n v="270102"/>
    <s v="Delitos sexuales"/>
    <x v="5"/>
    <x v="5"/>
    <n v="38"/>
    <s v="Juzgado de Garantía de Talca"/>
    <s v="Violación de Menor de 14 Años"/>
    <n v="477"/>
    <n v="3"/>
    <n v="1"/>
    <n v="4"/>
    <n v="2"/>
    <n v="4"/>
    <n v="0"/>
    <n v="3"/>
    <n v="4"/>
    <n v="2"/>
    <n v="1"/>
    <n v="0"/>
    <n v="0"/>
    <n v="5"/>
    <n v="7"/>
    <n v="0"/>
    <n v="1"/>
    <n v="2"/>
    <n v="2"/>
    <n v="3"/>
    <n v="1"/>
    <n v="1"/>
    <n v="2"/>
    <n v="2"/>
    <n v="2"/>
    <n v="3"/>
    <n v="0"/>
    <n v="8"/>
    <n v="2"/>
    <n v="1"/>
    <n v="3"/>
    <n v="4"/>
    <n v="1"/>
    <n v="1"/>
    <n v="0"/>
    <n v="1"/>
    <n v="3"/>
    <n v="0"/>
    <n v="1"/>
    <n v="1"/>
    <n v="2"/>
    <n v="2"/>
    <n v="0"/>
    <n v="0"/>
    <n v="6"/>
    <n v="3"/>
    <n v="2"/>
    <n v="2"/>
    <n v="1"/>
    <n v="0"/>
    <n v="2"/>
    <n v="0"/>
    <n v="3"/>
    <n v="0"/>
  </r>
  <r>
    <x v="3"/>
    <x v="3"/>
    <n v="270102"/>
    <s v="Delitos sexuales"/>
    <x v="5"/>
    <x v="5"/>
    <n v="65"/>
    <s v="Juzgado de Garantía de Arauco"/>
    <s v="Violación de Menor de 14 Años"/>
    <n v="477"/>
    <n v="1"/>
    <n v="1"/>
    <n v="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5"/>
    <x v="5"/>
    <n v="39"/>
    <s v="Juzgado de Garantía de Cañete"/>
    <s v="Violación de Menor de 14 Años"/>
    <n v="477"/>
    <n v="0"/>
    <n v="2"/>
    <n v="1"/>
    <n v="1"/>
    <n v="0"/>
    <n v="0"/>
    <n v="0"/>
    <n v="0"/>
    <n v="1"/>
    <n v="1"/>
    <n v="0"/>
    <n v="0"/>
    <n v="0"/>
    <n v="0"/>
    <n v="0"/>
    <n v="0"/>
    <n v="0"/>
    <n v="0"/>
    <n v="0"/>
    <n v="2"/>
    <n v="1"/>
    <n v="0"/>
    <n v="1"/>
    <n v="0"/>
    <n v="0"/>
    <n v="0"/>
    <n v="1"/>
    <n v="2"/>
    <n v="0"/>
    <n v="0"/>
    <n v="0"/>
    <n v="0"/>
    <n v="0"/>
    <n v="0"/>
    <n v="4"/>
    <n v="0"/>
    <n v="1"/>
    <n v="0"/>
    <n v="0"/>
    <n v="1"/>
    <n v="0"/>
    <n v="1"/>
    <n v="1"/>
    <n v="1"/>
    <n v="0"/>
    <n v="1"/>
    <n v="0"/>
    <n v="2"/>
    <n v="0"/>
    <n v="1"/>
    <n v="0"/>
    <n v="1"/>
    <n v="2"/>
  </r>
  <r>
    <x v="3"/>
    <x v="3"/>
    <n v="270102"/>
    <s v="Delitos sexuales"/>
    <x v="5"/>
    <x v="5"/>
    <n v="66"/>
    <s v="Juzgado de Garantía de Chiguayante"/>
    <s v="Violación de Menor de 14 Años"/>
    <n v="477"/>
    <n v="1"/>
    <n v="0"/>
    <n v="0"/>
    <n v="1"/>
    <n v="1"/>
    <n v="0"/>
    <n v="1"/>
    <n v="0"/>
    <n v="0"/>
    <n v="0"/>
    <n v="0"/>
    <n v="1"/>
    <n v="1"/>
    <n v="0"/>
    <n v="0"/>
    <n v="1"/>
    <n v="0"/>
    <n v="3"/>
    <n v="1"/>
    <n v="1"/>
    <n v="2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3"/>
    <x v="3"/>
    <n v="270102"/>
    <s v="Delitos sexuales"/>
    <x v="5"/>
    <x v="5"/>
    <n v="6"/>
    <s v="Juzgado de Garantía de Concepcion"/>
    <s v="Violación de Menor de 14 Años"/>
    <n v="477"/>
    <n v="1"/>
    <n v="0"/>
    <n v="1"/>
    <n v="0"/>
    <n v="1"/>
    <n v="1"/>
    <n v="0"/>
    <n v="3"/>
    <n v="0"/>
    <n v="0"/>
    <n v="0"/>
    <n v="0"/>
    <n v="1"/>
    <n v="0"/>
    <n v="0"/>
    <n v="0"/>
    <n v="0"/>
    <n v="3"/>
    <n v="1"/>
    <n v="2"/>
    <n v="1"/>
    <n v="2"/>
    <n v="3"/>
    <n v="0"/>
    <n v="2"/>
    <n v="0"/>
    <n v="1"/>
    <n v="0"/>
    <n v="2"/>
    <n v="1"/>
    <n v="0"/>
    <n v="4"/>
    <n v="3"/>
    <n v="1"/>
    <n v="0"/>
    <n v="3"/>
    <n v="0"/>
    <n v="2"/>
    <n v="1"/>
    <n v="1"/>
    <n v="1"/>
    <n v="1"/>
    <n v="1"/>
    <n v="2"/>
    <n v="1"/>
    <n v="0"/>
    <n v="0"/>
    <n v="1"/>
    <n v="1"/>
    <n v="1"/>
    <n v="0"/>
    <n v="0"/>
    <n v="0"/>
  </r>
  <r>
    <x v="3"/>
    <x v="3"/>
    <n v="270102"/>
    <s v="Delitos sexuales"/>
    <x v="5"/>
    <x v="5"/>
    <n v="67"/>
    <s v="Juzgado de Garantía de Coronel"/>
    <s v="Violación de Menor de 14 Años"/>
    <n v="477"/>
    <n v="0"/>
    <n v="0"/>
    <n v="2"/>
    <n v="0"/>
    <n v="0"/>
    <n v="0"/>
    <n v="0"/>
    <n v="2"/>
    <n v="2"/>
    <n v="0"/>
    <n v="1"/>
    <n v="0"/>
    <n v="0"/>
    <n v="0"/>
    <n v="0"/>
    <n v="0"/>
    <n v="0"/>
    <n v="1"/>
    <n v="1"/>
    <n v="0"/>
    <n v="1"/>
    <n v="0"/>
    <n v="1"/>
    <n v="0"/>
    <n v="1"/>
    <n v="0"/>
    <n v="0"/>
    <n v="0"/>
    <n v="0"/>
    <n v="0"/>
    <n v="0"/>
    <n v="1"/>
    <n v="2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3"/>
    <x v="3"/>
    <n v="270102"/>
    <s v="Delitos sexuales"/>
    <x v="5"/>
    <x v="5"/>
    <n v="7"/>
    <s v="Juzgado de Garantía de Los Angeles"/>
    <s v="Violación de Menor de 14 Años"/>
    <n v="477"/>
    <n v="1"/>
    <n v="1"/>
    <n v="0"/>
    <n v="1"/>
    <n v="0"/>
    <n v="2"/>
    <n v="3"/>
    <n v="3"/>
    <n v="0"/>
    <n v="1"/>
    <n v="2"/>
    <n v="0"/>
    <n v="1"/>
    <n v="0"/>
    <n v="2"/>
    <n v="0"/>
    <n v="0"/>
    <n v="1"/>
    <n v="0"/>
    <n v="1"/>
    <n v="0"/>
    <n v="2"/>
    <n v="1"/>
    <n v="0"/>
    <n v="4"/>
    <n v="1"/>
    <n v="2"/>
    <n v="1"/>
    <n v="0"/>
    <n v="0"/>
    <n v="0"/>
    <n v="0"/>
    <n v="0"/>
    <n v="1"/>
    <n v="1"/>
    <n v="0"/>
    <n v="1"/>
    <n v="0"/>
    <n v="1"/>
    <n v="1"/>
    <n v="0"/>
    <n v="1"/>
    <n v="0"/>
    <n v="2"/>
    <n v="0"/>
    <n v="0"/>
    <n v="1"/>
    <n v="0"/>
    <n v="1"/>
    <n v="2"/>
    <n v="0"/>
    <n v="0"/>
    <n v="0"/>
  </r>
  <r>
    <x v="3"/>
    <x v="3"/>
    <n v="270102"/>
    <s v="Delitos sexuales"/>
    <x v="5"/>
    <x v="5"/>
    <n v="40"/>
    <s v="Juzgado de Garantía de Talcahuano"/>
    <s v="Violación de Menor de 14 Años"/>
    <n v="477"/>
    <n v="0"/>
    <n v="0"/>
    <n v="3"/>
    <n v="1"/>
    <n v="1"/>
    <n v="3"/>
    <n v="1"/>
    <n v="0"/>
    <n v="1"/>
    <n v="1"/>
    <n v="2"/>
    <n v="0"/>
    <n v="0"/>
    <n v="0"/>
    <n v="2"/>
    <n v="1"/>
    <n v="0"/>
    <n v="0"/>
    <n v="0"/>
    <n v="1"/>
    <n v="0"/>
    <n v="0"/>
    <n v="0"/>
    <n v="0"/>
    <n v="2"/>
    <n v="0"/>
    <n v="0"/>
    <n v="1"/>
    <n v="1"/>
    <n v="0"/>
    <n v="1"/>
    <n v="0"/>
    <n v="1"/>
    <n v="0"/>
    <n v="0"/>
    <n v="0"/>
    <n v="0"/>
    <n v="0"/>
    <n v="0"/>
    <n v="0"/>
    <n v="3"/>
    <n v="0"/>
    <n v="1"/>
    <n v="0"/>
    <n v="0"/>
    <n v="0"/>
    <n v="0"/>
    <n v="0"/>
    <n v="1"/>
    <n v="2"/>
    <n v="3"/>
    <n v="0"/>
    <n v="0"/>
  </r>
  <r>
    <x v="3"/>
    <x v="3"/>
    <n v="270102"/>
    <s v="Delitos sexuales"/>
    <x v="5"/>
    <x v="5"/>
    <n v="8"/>
    <s v="Juzgado de Garantía de Tome"/>
    <s v="Violación de Menor de 14 Años"/>
    <n v="477"/>
    <n v="2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2"/>
    <n v="0"/>
    <n v="0"/>
    <n v="3"/>
    <n v="0"/>
    <n v="0"/>
    <n v="1"/>
    <n v="0"/>
  </r>
  <r>
    <x v="8"/>
    <x v="8"/>
    <n v="270102"/>
    <s v="Delitos sexuales"/>
    <x v="5"/>
    <x v="5"/>
    <n v="68"/>
    <s v="Juzgado de Garantía de Angol"/>
    <s v="Violación de Menor de 14 Años"/>
    <n v="477"/>
    <n v="0"/>
    <n v="1"/>
    <n v="1"/>
    <n v="1"/>
    <n v="1"/>
    <n v="0"/>
    <n v="1"/>
    <n v="0"/>
    <n v="0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1"/>
    <n v="1"/>
    <n v="0"/>
    <n v="1"/>
    <n v="1"/>
    <n v="0"/>
    <n v="0"/>
    <n v="0"/>
    <n v="0"/>
    <n v="0"/>
    <n v="0"/>
    <n v="2"/>
    <n v="3"/>
    <n v="0"/>
    <n v="1"/>
    <n v="0"/>
    <n v="1"/>
    <n v="0"/>
    <n v="0"/>
    <n v="0"/>
    <n v="1"/>
  </r>
  <r>
    <x v="8"/>
    <x v="8"/>
    <n v="270102"/>
    <s v="Delitos sexuales"/>
    <x v="5"/>
    <x v="5"/>
    <n v="69"/>
    <s v="Juzgado de Garantía de Lautaro"/>
    <s v="Violación de Menor de 14 Años"/>
    <n v="477"/>
    <n v="1"/>
    <n v="0"/>
    <n v="1"/>
    <n v="0"/>
    <n v="0"/>
    <n v="0"/>
    <n v="1"/>
    <n v="1"/>
    <n v="0"/>
    <n v="0"/>
    <n v="1"/>
    <n v="1"/>
    <n v="0"/>
    <n v="3"/>
    <n v="0"/>
    <n v="0"/>
    <n v="0"/>
    <n v="0"/>
    <n v="0"/>
    <n v="0"/>
    <n v="1"/>
    <n v="1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1"/>
    <n v="2"/>
    <n v="3"/>
    <n v="2"/>
    <n v="0"/>
    <n v="0"/>
    <n v="0"/>
    <n v="0"/>
    <n v="0"/>
  </r>
  <r>
    <x v="8"/>
    <x v="8"/>
    <n v="270102"/>
    <s v="Delitos sexuales"/>
    <x v="5"/>
    <x v="5"/>
    <n v="70"/>
    <s v="Juzgado de Garantía de Loncoche"/>
    <s v="Violación de Menor de 14 Años"/>
    <n v="477"/>
    <n v="0"/>
    <n v="0"/>
    <n v="0"/>
    <n v="2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</r>
  <r>
    <x v="8"/>
    <x v="8"/>
    <n v="270102"/>
    <s v="Delitos sexuales"/>
    <x v="5"/>
    <x v="5"/>
    <n v="71"/>
    <s v="Juzgado de Garantía de Nueva Imperial"/>
    <s v="Violación de Menor de 14 Años"/>
    <n v="477"/>
    <n v="1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1"/>
    <n v="1"/>
    <n v="1"/>
    <n v="0"/>
    <n v="0"/>
    <n v="0"/>
    <n v="0"/>
    <n v="1"/>
    <n v="2"/>
    <n v="0"/>
    <n v="0"/>
    <n v="0"/>
    <n v="1"/>
    <n v="0"/>
    <n v="0"/>
    <n v="1"/>
    <n v="1"/>
    <n v="1"/>
    <n v="0"/>
    <n v="0"/>
    <n v="0"/>
    <n v="1"/>
    <n v="0"/>
    <n v="1"/>
  </r>
  <r>
    <x v="8"/>
    <x v="8"/>
    <n v="270102"/>
    <s v="Delitos sexuales"/>
    <x v="5"/>
    <x v="5"/>
    <n v="28"/>
    <s v="Juzgado de Garantía de Pitrufquen"/>
    <s v="Violación de Menor de 14 Años"/>
    <n v="477"/>
    <n v="0"/>
    <n v="1"/>
    <n v="0"/>
    <n v="0"/>
    <n v="1"/>
    <n v="0"/>
    <n v="0"/>
    <n v="0"/>
    <n v="0"/>
    <n v="0"/>
    <n v="0"/>
    <n v="1"/>
    <n v="1"/>
    <n v="1"/>
    <n v="0"/>
    <n v="0"/>
    <n v="1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0"/>
  </r>
  <r>
    <x v="8"/>
    <x v="8"/>
    <n v="270102"/>
    <s v="Delitos sexuales"/>
    <x v="5"/>
    <x v="5"/>
    <n v="41"/>
    <s v="Juzgado de Garantía de Temuco"/>
    <s v="Violación de Menor de 14 Años"/>
    <n v="477"/>
    <n v="3"/>
    <n v="2"/>
    <n v="3"/>
    <n v="0"/>
    <n v="2"/>
    <n v="1"/>
    <n v="1"/>
    <n v="2"/>
    <n v="2"/>
    <n v="1"/>
    <n v="5"/>
    <n v="2"/>
    <n v="3"/>
    <n v="2"/>
    <n v="4"/>
    <n v="3"/>
    <n v="1"/>
    <n v="2"/>
    <n v="2"/>
    <n v="2"/>
    <n v="3"/>
    <n v="3"/>
    <n v="3"/>
    <n v="3"/>
    <n v="6"/>
    <n v="3"/>
    <n v="3"/>
    <n v="2"/>
    <n v="1"/>
    <n v="0"/>
    <n v="3"/>
    <n v="5"/>
    <n v="1"/>
    <n v="5"/>
    <n v="2"/>
    <n v="1"/>
    <n v="2"/>
    <n v="1"/>
    <n v="2"/>
    <n v="7"/>
    <n v="4"/>
    <n v="4"/>
    <n v="3"/>
    <n v="5"/>
    <n v="1"/>
    <n v="4"/>
    <n v="2"/>
    <n v="0"/>
    <n v="5"/>
    <n v="3"/>
    <n v="0"/>
    <n v="2"/>
    <n v="0"/>
  </r>
  <r>
    <x v="8"/>
    <x v="8"/>
    <n v="270102"/>
    <s v="Delitos sexuales"/>
    <x v="5"/>
    <x v="5"/>
    <n v="72"/>
    <s v="Juzgado de Garantía de Victoria"/>
    <s v="Violación de Menor de 14 Años"/>
    <n v="477"/>
    <n v="1"/>
    <n v="1"/>
    <n v="1"/>
    <n v="1"/>
    <n v="0"/>
    <n v="2"/>
    <n v="0"/>
    <n v="0"/>
    <n v="0"/>
    <n v="0"/>
    <n v="0"/>
    <n v="0"/>
    <n v="2"/>
    <n v="0"/>
    <n v="0"/>
    <n v="0"/>
    <n v="0"/>
    <n v="0"/>
    <n v="0"/>
    <n v="0"/>
    <n v="0"/>
    <n v="1"/>
    <n v="1"/>
    <n v="2"/>
    <n v="0"/>
    <n v="0"/>
    <n v="1"/>
    <n v="0"/>
    <n v="0"/>
    <n v="0"/>
    <n v="0"/>
    <n v="1"/>
    <n v="0"/>
    <n v="0"/>
    <n v="0"/>
    <n v="0"/>
    <n v="1"/>
    <n v="0"/>
    <n v="0"/>
    <n v="2"/>
    <n v="0"/>
    <n v="1"/>
    <n v="0"/>
    <n v="0"/>
    <n v="1"/>
    <n v="0"/>
    <n v="0"/>
    <n v="0"/>
    <n v="1"/>
    <n v="0"/>
    <n v="0"/>
    <n v="0"/>
    <n v="0"/>
  </r>
  <r>
    <x v="8"/>
    <x v="8"/>
    <n v="270102"/>
    <s v="Delitos sexuales"/>
    <x v="5"/>
    <x v="5"/>
    <n v="73"/>
    <s v="Juzgado de Garantía de Villarrica"/>
    <s v="Violación de Menor de 14 Años"/>
    <n v="477"/>
    <n v="1"/>
    <n v="1"/>
    <n v="0"/>
    <n v="1"/>
    <n v="0"/>
    <n v="0"/>
    <n v="0"/>
    <n v="1"/>
    <n v="0"/>
    <n v="1"/>
    <n v="0"/>
    <n v="1"/>
    <n v="1"/>
    <n v="1"/>
    <n v="1"/>
    <n v="2"/>
    <n v="1"/>
    <n v="3"/>
    <n v="0"/>
    <n v="0"/>
    <n v="0"/>
    <n v="0"/>
    <n v="0"/>
    <n v="1"/>
    <n v="0"/>
    <n v="0"/>
    <n v="0"/>
    <n v="0"/>
    <n v="1"/>
    <n v="0"/>
    <n v="0"/>
    <n v="0"/>
    <n v="2"/>
    <n v="0"/>
    <n v="4"/>
    <n v="1"/>
    <n v="0"/>
    <n v="1"/>
    <n v="0"/>
    <n v="0"/>
    <n v="0"/>
    <n v="1"/>
    <n v="0"/>
    <n v="1"/>
    <n v="2"/>
    <n v="0"/>
    <n v="0"/>
    <n v="0"/>
    <n v="0"/>
    <n v="1"/>
    <n v="1"/>
    <n v="0"/>
    <n v="1"/>
  </r>
  <r>
    <x v="4"/>
    <x v="4"/>
    <n v="270102"/>
    <s v="Delitos sexuales"/>
    <x v="5"/>
    <x v="5"/>
    <n v="74"/>
    <s v="Juzgado de Garantía de Ancud"/>
    <s v="Violación de Menor de 14 Años"/>
    <n v="477"/>
    <n v="0"/>
    <n v="0"/>
    <n v="2"/>
    <n v="0"/>
    <n v="0"/>
    <n v="0"/>
    <n v="0"/>
    <n v="0"/>
    <n v="0"/>
    <n v="1"/>
    <n v="0"/>
    <n v="2"/>
    <n v="0"/>
    <n v="1"/>
    <n v="2"/>
    <n v="0"/>
    <n v="1"/>
    <n v="1"/>
    <n v="0"/>
    <n v="1"/>
    <n v="0"/>
    <n v="0"/>
    <n v="1"/>
    <n v="0"/>
    <n v="0"/>
    <n v="1"/>
    <n v="0"/>
    <n v="1"/>
    <n v="0"/>
    <n v="2"/>
    <n v="0"/>
    <n v="0"/>
    <n v="3"/>
    <n v="0"/>
    <n v="0"/>
    <n v="0"/>
    <n v="0"/>
    <n v="0"/>
    <n v="0"/>
    <n v="0"/>
    <n v="0"/>
    <n v="1"/>
    <n v="1"/>
    <n v="0"/>
    <n v="2"/>
    <n v="0"/>
    <n v="0"/>
    <n v="1"/>
    <n v="1"/>
    <n v="0"/>
    <n v="3"/>
    <n v="0"/>
    <n v="0"/>
  </r>
  <r>
    <x v="4"/>
    <x v="4"/>
    <n v="270102"/>
    <s v="Delitos sexuales"/>
    <x v="5"/>
    <x v="5"/>
    <n v="42"/>
    <s v="Juzgado de Garantía de Castro"/>
    <s v="Violación de Menor de 14 Años"/>
    <n v="477"/>
    <n v="1"/>
    <n v="2"/>
    <n v="2"/>
    <n v="0"/>
    <n v="0"/>
    <n v="0"/>
    <n v="1"/>
    <n v="0"/>
    <n v="0"/>
    <n v="0"/>
    <n v="2"/>
    <n v="0"/>
    <n v="0"/>
    <n v="0"/>
    <n v="1"/>
    <n v="1"/>
    <n v="1"/>
    <n v="1"/>
    <n v="1"/>
    <n v="1"/>
    <n v="1"/>
    <n v="0"/>
    <n v="0"/>
    <n v="1"/>
    <n v="1"/>
    <n v="0"/>
    <n v="2"/>
    <n v="2"/>
    <n v="2"/>
    <n v="1"/>
    <n v="1"/>
    <n v="0"/>
    <n v="1"/>
    <n v="0"/>
    <n v="2"/>
    <n v="0"/>
    <n v="1"/>
    <n v="0"/>
    <n v="1"/>
    <n v="1"/>
    <n v="0"/>
    <n v="2"/>
    <n v="1"/>
    <n v="0"/>
    <n v="1"/>
    <n v="0"/>
    <n v="1"/>
    <n v="3"/>
    <n v="1"/>
    <n v="1"/>
    <n v="2"/>
    <n v="0"/>
    <n v="0"/>
  </r>
  <r>
    <x v="4"/>
    <x v="4"/>
    <n v="270102"/>
    <s v="Delitos sexuales"/>
    <x v="5"/>
    <x v="5"/>
    <n v="9"/>
    <s v="Juzgado de Garantía de Osorno"/>
    <s v="Violación de Menor de 14 Años"/>
    <n v="477"/>
    <n v="1"/>
    <n v="0"/>
    <n v="1"/>
    <n v="0"/>
    <n v="0"/>
    <n v="1"/>
    <n v="0"/>
    <n v="1"/>
    <n v="0"/>
    <n v="1"/>
    <n v="0"/>
    <n v="0"/>
    <n v="0"/>
    <n v="0"/>
    <n v="5"/>
    <n v="0"/>
    <n v="0"/>
    <n v="2"/>
    <n v="1"/>
    <n v="0"/>
    <n v="2"/>
    <n v="5"/>
    <n v="2"/>
    <n v="4"/>
    <n v="1"/>
    <n v="1"/>
    <n v="2"/>
    <n v="0"/>
    <n v="3"/>
    <n v="1"/>
    <n v="2"/>
    <n v="1"/>
    <n v="4"/>
    <n v="0"/>
    <n v="3"/>
    <n v="0"/>
    <n v="3"/>
    <n v="0"/>
    <n v="0"/>
    <n v="1"/>
    <n v="1"/>
    <n v="2"/>
    <n v="0"/>
    <n v="4"/>
    <n v="3"/>
    <n v="4"/>
    <n v="2"/>
    <n v="3"/>
    <n v="1"/>
    <n v="2"/>
    <n v="2"/>
    <n v="1"/>
    <n v="1"/>
  </r>
  <r>
    <x v="4"/>
    <x v="4"/>
    <n v="270102"/>
    <s v="Delitos sexuales"/>
    <x v="5"/>
    <x v="5"/>
    <n v="10"/>
    <s v="Juzgado de Garantía de Puerto Montt"/>
    <s v="Violación de Menor de 14 Años"/>
    <n v="477"/>
    <n v="2"/>
    <n v="3"/>
    <n v="2"/>
    <n v="1"/>
    <n v="1"/>
    <n v="2"/>
    <n v="1"/>
    <n v="4"/>
    <n v="3"/>
    <n v="3"/>
    <n v="1"/>
    <n v="0"/>
    <n v="2"/>
    <n v="2"/>
    <n v="1"/>
    <n v="0"/>
    <n v="3"/>
    <n v="0"/>
    <n v="1"/>
    <n v="3"/>
    <n v="1"/>
    <n v="1"/>
    <n v="2"/>
    <n v="5"/>
    <n v="0"/>
    <n v="1"/>
    <n v="1"/>
    <n v="1"/>
    <n v="2"/>
    <n v="1"/>
    <n v="3"/>
    <n v="2"/>
    <n v="2"/>
    <n v="4"/>
    <n v="1"/>
    <n v="0"/>
    <n v="1"/>
    <n v="3"/>
    <n v="3"/>
    <n v="1"/>
    <n v="5"/>
    <n v="2"/>
    <n v="2"/>
    <n v="4"/>
    <n v="1"/>
    <n v="3"/>
    <n v="5"/>
    <n v="2"/>
    <n v="5"/>
    <n v="3"/>
    <n v="5"/>
    <n v="1"/>
    <n v="4"/>
  </r>
  <r>
    <x v="4"/>
    <x v="4"/>
    <n v="270102"/>
    <s v="Delitos sexuales"/>
    <x v="5"/>
    <x v="5"/>
    <n v="75"/>
    <s v="Juzgado de Garantía de Puerto Varas"/>
    <s v="Violación de Menor de 14 Años"/>
    <n v="477"/>
    <n v="2"/>
    <n v="0"/>
    <n v="4"/>
    <n v="0"/>
    <n v="1"/>
    <n v="2"/>
    <n v="0"/>
    <n v="1"/>
    <n v="0"/>
    <n v="1"/>
    <n v="1"/>
    <n v="0"/>
    <n v="0"/>
    <n v="1"/>
    <n v="0"/>
    <n v="4"/>
    <n v="0"/>
    <n v="0"/>
    <n v="0"/>
    <n v="1"/>
    <n v="0"/>
    <n v="1"/>
    <n v="1"/>
    <n v="0"/>
    <n v="1"/>
    <n v="1"/>
    <n v="2"/>
    <n v="1"/>
    <n v="0"/>
    <n v="0"/>
    <n v="0"/>
    <n v="1"/>
    <n v="0"/>
    <n v="1"/>
    <n v="0"/>
    <n v="0"/>
    <n v="1"/>
    <n v="1"/>
    <n v="0"/>
    <n v="0"/>
    <n v="1"/>
    <n v="0"/>
    <n v="0"/>
    <n v="1"/>
    <n v="0"/>
    <n v="1"/>
    <n v="1"/>
    <n v="2"/>
    <n v="1"/>
    <n v="0"/>
    <n v="1"/>
    <n v="1"/>
    <n v="2"/>
  </r>
  <r>
    <x v="4"/>
    <x v="4"/>
    <n v="270102"/>
    <s v="Delitos sexuales"/>
    <x v="5"/>
    <x v="5"/>
    <n v="76"/>
    <s v="Juzgado de Garantía de Rio Negro"/>
    <s v="Violación de Menor de 14 Años"/>
    <n v="477"/>
    <n v="0"/>
    <n v="0"/>
    <n v="0"/>
    <n v="0"/>
    <n v="0"/>
    <n v="1"/>
    <n v="1"/>
    <n v="0"/>
    <n v="2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1"/>
    <n v="0"/>
    <n v="0"/>
    <n v="2"/>
    <n v="0"/>
    <n v="0"/>
    <n v="1"/>
    <n v="0"/>
    <n v="0"/>
    <n v="1"/>
    <n v="1"/>
    <n v="1"/>
    <n v="0"/>
    <n v="1"/>
    <n v="0"/>
    <n v="0"/>
    <n v="1"/>
    <n v="0"/>
    <n v="2"/>
    <n v="0"/>
    <n v="1"/>
    <n v="0"/>
    <n v="0"/>
    <n v="0"/>
    <n v="0"/>
  </r>
  <r>
    <x v="14"/>
    <x v="14"/>
    <n v="270102"/>
    <s v="Delitos sexuales"/>
    <x v="5"/>
    <x v="5"/>
    <n v="77"/>
    <s v="Juzgado de Garantía de Coyhaique"/>
    <s v="Violación de Menor de 14 Años"/>
    <n v="477"/>
    <n v="0"/>
    <n v="0"/>
    <n v="2"/>
    <n v="4"/>
    <n v="0"/>
    <n v="0"/>
    <n v="0"/>
    <n v="1"/>
    <n v="0"/>
    <n v="0"/>
    <n v="1"/>
    <n v="1"/>
    <n v="0"/>
    <n v="2"/>
    <n v="2"/>
    <n v="0"/>
    <n v="0"/>
    <n v="0"/>
    <n v="0"/>
    <n v="2"/>
    <n v="0"/>
    <n v="0"/>
    <n v="0"/>
    <n v="0"/>
    <n v="1"/>
    <n v="1"/>
    <n v="0"/>
    <n v="0"/>
    <n v="0"/>
    <n v="2"/>
    <n v="4"/>
    <n v="2"/>
    <n v="1"/>
    <n v="1"/>
    <n v="1"/>
    <n v="0"/>
    <n v="0"/>
    <n v="0"/>
    <n v="0"/>
    <n v="0"/>
    <n v="0"/>
    <n v="2"/>
    <n v="2"/>
    <n v="1"/>
    <n v="1"/>
    <n v="2"/>
    <n v="1"/>
    <n v="0"/>
    <n v="0"/>
    <n v="0"/>
    <n v="2"/>
    <n v="1"/>
    <n v="2"/>
  </r>
  <r>
    <x v="5"/>
    <x v="5"/>
    <n v="270102"/>
    <s v="Delitos sexuales"/>
    <x v="5"/>
    <x v="5"/>
    <n v="11"/>
    <s v="Juzgado de Garantía de Punta Arenas"/>
    <s v="Violación de Menor de 14 Años"/>
    <n v="477"/>
    <n v="2"/>
    <n v="1"/>
    <n v="1"/>
    <n v="1"/>
    <n v="1"/>
    <n v="2"/>
    <n v="1"/>
    <n v="2"/>
    <n v="2"/>
    <n v="0"/>
    <n v="1"/>
    <n v="2"/>
    <n v="1"/>
    <n v="0"/>
    <n v="1"/>
    <n v="1"/>
    <n v="0"/>
    <n v="0"/>
    <n v="1"/>
    <n v="1"/>
    <n v="0"/>
    <n v="1"/>
    <n v="1"/>
    <n v="0"/>
    <n v="2"/>
    <n v="0"/>
    <n v="0"/>
    <n v="1"/>
    <n v="0"/>
    <n v="0"/>
    <n v="2"/>
    <n v="2"/>
    <n v="1"/>
    <n v="1"/>
    <n v="0"/>
    <n v="1"/>
    <n v="1"/>
    <n v="1"/>
    <n v="0"/>
    <n v="0"/>
    <n v="0"/>
    <n v="1"/>
    <n v="0"/>
    <n v="0"/>
    <n v="0"/>
    <n v="0"/>
    <n v="1"/>
    <n v="1"/>
    <n v="4"/>
    <n v="1"/>
    <n v="0"/>
    <n v="0"/>
    <n v="0"/>
  </r>
  <r>
    <x v="6"/>
    <x v="6"/>
    <n v="270102"/>
    <s v="Delitos sexuales"/>
    <x v="5"/>
    <x v="5"/>
    <n v="12"/>
    <s v="10º Juzgado de Garantía de Santiago"/>
    <s v="Violación de Menor de 14 Años"/>
    <n v="477"/>
    <n v="0"/>
    <n v="1"/>
    <n v="1"/>
    <n v="2"/>
    <n v="0"/>
    <n v="0"/>
    <n v="1"/>
    <n v="1"/>
    <n v="0"/>
    <n v="3"/>
    <n v="3"/>
    <n v="1"/>
    <n v="0"/>
    <n v="0"/>
    <n v="2"/>
    <n v="0"/>
    <n v="2"/>
    <n v="1"/>
    <n v="1"/>
    <n v="1"/>
    <n v="0"/>
    <n v="2"/>
    <n v="0"/>
    <n v="1"/>
    <n v="3"/>
    <n v="2"/>
    <n v="0"/>
    <n v="0"/>
    <n v="0"/>
    <n v="0"/>
    <n v="1"/>
    <n v="2"/>
    <n v="0"/>
    <n v="1"/>
    <n v="0"/>
    <n v="1"/>
    <n v="1"/>
    <n v="1"/>
    <n v="0"/>
    <n v="1"/>
    <n v="2"/>
    <n v="2"/>
    <n v="2"/>
    <n v="2"/>
    <n v="2"/>
    <n v="2"/>
    <n v="1"/>
    <n v="0"/>
    <n v="0"/>
    <n v="1"/>
    <n v="0"/>
    <n v="1"/>
    <n v="0"/>
  </r>
  <r>
    <x v="6"/>
    <x v="6"/>
    <n v="270102"/>
    <s v="Delitos sexuales"/>
    <x v="5"/>
    <x v="5"/>
    <n v="29"/>
    <s v="11º Juzgado de Garantía de Santiago"/>
    <s v="Violación de Menor de 14 Años"/>
    <n v="477"/>
    <n v="3"/>
    <n v="2"/>
    <n v="2"/>
    <n v="0"/>
    <n v="3"/>
    <n v="2"/>
    <n v="2"/>
    <n v="0"/>
    <n v="1"/>
    <n v="1"/>
    <n v="0"/>
    <n v="2"/>
    <n v="0"/>
    <n v="3"/>
    <n v="0"/>
    <n v="1"/>
    <n v="3"/>
    <n v="2"/>
    <n v="1"/>
    <n v="2"/>
    <n v="1"/>
    <n v="2"/>
    <n v="1"/>
    <n v="0"/>
    <n v="0"/>
    <n v="0"/>
    <n v="1"/>
    <n v="4"/>
    <n v="2"/>
    <n v="3"/>
    <n v="1"/>
    <n v="1"/>
    <n v="1"/>
    <n v="0"/>
    <n v="3"/>
    <n v="1"/>
    <n v="3"/>
    <n v="1"/>
    <n v="4"/>
    <n v="2"/>
    <n v="2"/>
    <n v="3"/>
    <n v="4"/>
    <n v="0"/>
    <n v="3"/>
    <n v="0"/>
    <n v="2"/>
    <n v="4"/>
    <n v="2"/>
    <n v="2"/>
    <n v="1"/>
    <n v="1"/>
    <n v="0"/>
  </r>
  <r>
    <x v="6"/>
    <x v="6"/>
    <n v="270102"/>
    <s v="Delitos sexuales"/>
    <x v="5"/>
    <x v="5"/>
    <n v="13"/>
    <s v="12º Juzgado de Garantía de Santiago"/>
    <s v="Violación de Menor de 14 Años"/>
    <n v="477"/>
    <n v="2"/>
    <n v="4"/>
    <n v="2"/>
    <n v="1"/>
    <n v="0"/>
    <n v="4"/>
    <n v="2"/>
    <n v="1"/>
    <n v="0"/>
    <n v="2"/>
    <n v="0"/>
    <n v="5"/>
    <n v="2"/>
    <n v="0"/>
    <n v="1"/>
    <n v="2"/>
    <n v="2"/>
    <n v="0"/>
    <n v="0"/>
    <n v="0"/>
    <n v="1"/>
    <n v="2"/>
    <n v="3"/>
    <n v="1"/>
    <n v="0"/>
    <n v="1"/>
    <n v="0"/>
    <n v="0"/>
    <n v="1"/>
    <n v="0"/>
    <n v="0"/>
    <n v="1"/>
    <n v="1"/>
    <n v="3"/>
    <n v="2"/>
    <n v="1"/>
    <n v="2"/>
    <n v="1"/>
    <n v="2"/>
    <n v="1"/>
    <n v="0"/>
    <n v="0"/>
    <n v="1"/>
    <n v="1"/>
    <n v="0"/>
    <n v="0"/>
    <n v="0"/>
    <n v="0"/>
    <n v="0"/>
    <n v="2"/>
    <n v="2"/>
    <n v="0"/>
    <n v="1"/>
  </r>
  <r>
    <x v="6"/>
    <x v="6"/>
    <n v="270102"/>
    <s v="Delitos sexuales"/>
    <x v="5"/>
    <x v="5"/>
    <n v="14"/>
    <s v="13º Juzgado de Garantía de Santiago"/>
    <s v="Violación de Menor de 14 Años"/>
    <n v="477"/>
    <n v="1"/>
    <n v="1"/>
    <n v="0"/>
    <n v="1"/>
    <n v="0"/>
    <n v="2"/>
    <n v="4"/>
    <n v="2"/>
    <n v="3"/>
    <n v="2"/>
    <n v="3"/>
    <n v="1"/>
    <n v="3"/>
    <n v="1"/>
    <n v="1"/>
    <n v="2"/>
    <n v="2"/>
    <n v="1"/>
    <n v="1"/>
    <n v="4"/>
    <n v="1"/>
    <n v="0"/>
    <n v="0"/>
    <n v="2"/>
    <n v="0"/>
    <n v="2"/>
    <n v="3"/>
    <n v="0"/>
    <n v="1"/>
    <n v="3"/>
    <n v="1"/>
    <n v="2"/>
    <n v="1"/>
    <n v="3"/>
    <n v="3"/>
    <n v="0"/>
    <n v="0"/>
    <n v="2"/>
    <n v="1"/>
    <n v="0"/>
    <n v="1"/>
    <n v="2"/>
    <n v="1"/>
    <n v="2"/>
    <n v="3"/>
    <n v="3"/>
    <n v="3"/>
    <n v="1"/>
    <n v="0"/>
    <n v="3"/>
    <n v="1"/>
    <n v="3"/>
    <n v="1"/>
  </r>
  <r>
    <x v="6"/>
    <x v="6"/>
    <n v="270102"/>
    <s v="Delitos sexuales"/>
    <x v="5"/>
    <x v="5"/>
    <n v="15"/>
    <s v="14º Juzgado de Garantía de Santiago"/>
    <s v="Violación de Menor de 14 Años"/>
    <n v="477"/>
    <n v="2"/>
    <n v="3"/>
    <n v="6"/>
    <n v="2"/>
    <n v="0"/>
    <n v="0"/>
    <n v="4"/>
    <n v="2"/>
    <n v="3"/>
    <n v="2"/>
    <n v="1"/>
    <n v="2"/>
    <n v="0"/>
    <n v="0"/>
    <n v="1"/>
    <n v="2"/>
    <n v="4"/>
    <n v="1"/>
    <n v="3"/>
    <n v="3"/>
    <n v="1"/>
    <n v="1"/>
    <n v="2"/>
    <n v="0"/>
    <n v="1"/>
    <n v="2"/>
    <n v="2"/>
    <n v="0"/>
    <n v="1"/>
    <n v="4"/>
    <n v="2"/>
    <n v="1"/>
    <n v="0"/>
    <n v="2"/>
    <n v="3"/>
    <n v="1"/>
    <n v="0"/>
    <n v="0"/>
    <n v="0"/>
    <n v="2"/>
    <n v="3"/>
    <n v="2"/>
    <n v="1"/>
    <n v="3"/>
    <n v="2"/>
    <n v="2"/>
    <n v="0"/>
    <n v="2"/>
    <n v="1"/>
    <n v="3"/>
    <n v="1"/>
    <n v="2"/>
    <n v="2"/>
  </r>
  <r>
    <x v="6"/>
    <x v="6"/>
    <n v="270102"/>
    <s v="Delitos sexuales"/>
    <x v="5"/>
    <x v="5"/>
    <n v="16"/>
    <s v="15º Juzgado de Garantía de Santiago"/>
    <s v="Violación de Menor de 14 Años"/>
    <n v="477"/>
    <n v="4"/>
    <n v="1"/>
    <n v="0"/>
    <n v="2"/>
    <n v="0"/>
    <n v="3"/>
    <n v="1"/>
    <n v="3"/>
    <n v="4"/>
    <n v="4"/>
    <n v="1"/>
    <n v="0"/>
    <n v="3"/>
    <n v="5"/>
    <n v="0"/>
    <n v="3"/>
    <n v="3"/>
    <n v="1"/>
    <n v="3"/>
    <n v="4"/>
    <n v="1"/>
    <n v="4"/>
    <n v="2"/>
    <n v="1"/>
    <n v="5"/>
    <n v="2"/>
    <n v="3"/>
    <n v="5"/>
    <n v="1"/>
    <n v="4"/>
    <n v="3"/>
    <n v="2"/>
    <n v="1"/>
    <n v="3"/>
    <n v="1"/>
    <n v="2"/>
    <n v="3"/>
    <n v="1"/>
    <n v="0"/>
    <n v="1"/>
    <n v="1"/>
    <n v="1"/>
    <n v="0"/>
    <n v="1"/>
    <n v="2"/>
    <n v="1"/>
    <n v="2"/>
    <n v="4"/>
    <n v="0"/>
    <n v="4"/>
    <n v="2"/>
    <n v="3"/>
    <n v="1"/>
  </r>
  <r>
    <x v="6"/>
    <x v="6"/>
    <n v="270102"/>
    <s v="Delitos sexuales"/>
    <x v="5"/>
    <x v="5"/>
    <n v="30"/>
    <s v="1º Juzgado de Garantía de Santiago"/>
    <s v="Violación de Menor de 14 Años"/>
    <n v="477"/>
    <n v="0"/>
    <n v="2"/>
    <n v="1"/>
    <n v="0"/>
    <n v="0"/>
    <n v="0"/>
    <n v="2"/>
    <n v="1"/>
    <n v="1"/>
    <n v="0"/>
    <n v="0"/>
    <n v="1"/>
    <n v="1"/>
    <n v="1"/>
    <n v="0"/>
    <n v="2"/>
    <n v="0"/>
    <n v="0"/>
    <n v="1"/>
    <n v="1"/>
    <n v="0"/>
    <n v="2"/>
    <n v="2"/>
    <n v="1"/>
    <n v="2"/>
    <n v="0"/>
    <n v="2"/>
    <n v="1"/>
    <n v="2"/>
    <n v="2"/>
    <n v="1"/>
    <n v="0"/>
    <n v="0"/>
    <n v="0"/>
    <n v="1"/>
    <n v="0"/>
    <n v="0"/>
    <n v="2"/>
    <n v="1"/>
    <n v="1"/>
    <n v="0"/>
    <n v="1"/>
    <n v="0"/>
    <n v="0"/>
    <n v="0"/>
    <n v="0"/>
    <n v="2"/>
    <n v="0"/>
    <n v="0"/>
    <n v="2"/>
    <n v="0"/>
    <n v="1"/>
    <n v="0"/>
  </r>
  <r>
    <x v="6"/>
    <x v="6"/>
    <n v="270102"/>
    <s v="Delitos sexuales"/>
    <x v="5"/>
    <x v="5"/>
    <n v="17"/>
    <s v="2º Juzgado de Garantía de Santiago"/>
    <s v="Violación de Menor de 14 Años"/>
    <n v="477"/>
    <n v="3"/>
    <n v="1"/>
    <n v="3"/>
    <n v="1"/>
    <n v="2"/>
    <n v="7"/>
    <n v="3"/>
    <n v="1"/>
    <n v="1"/>
    <n v="2"/>
    <n v="5"/>
    <n v="2"/>
    <n v="2"/>
    <n v="2"/>
    <n v="2"/>
    <n v="4"/>
    <n v="0"/>
    <n v="2"/>
    <n v="4"/>
    <n v="2"/>
    <n v="2"/>
    <n v="6"/>
    <n v="4"/>
    <n v="3"/>
    <n v="0"/>
    <n v="3"/>
    <n v="3"/>
    <n v="8"/>
    <n v="0"/>
    <n v="6"/>
    <n v="0"/>
    <n v="3"/>
    <n v="1"/>
    <n v="4"/>
    <n v="3"/>
    <n v="1"/>
    <n v="3"/>
    <n v="3"/>
    <n v="5"/>
    <n v="1"/>
    <n v="2"/>
    <n v="1"/>
    <n v="5"/>
    <n v="1"/>
    <n v="3"/>
    <n v="1"/>
    <n v="1"/>
    <n v="0"/>
    <n v="2"/>
    <n v="5"/>
    <n v="2"/>
    <n v="0"/>
    <n v="3"/>
  </r>
  <r>
    <x v="6"/>
    <x v="6"/>
    <n v="270102"/>
    <s v="Delitos sexuales"/>
    <x v="5"/>
    <x v="5"/>
    <n v="18"/>
    <s v="3º Juzgado de Garantía de Santiago"/>
    <s v="Violación de Menor de 14 Años"/>
    <n v="477"/>
    <n v="2"/>
    <n v="0"/>
    <n v="2"/>
    <n v="4"/>
    <n v="2"/>
    <n v="1"/>
    <n v="1"/>
    <n v="3"/>
    <n v="0"/>
    <n v="0"/>
    <n v="0"/>
    <n v="2"/>
    <n v="3"/>
    <n v="1"/>
    <n v="0"/>
    <n v="3"/>
    <n v="0"/>
    <n v="1"/>
    <n v="0"/>
    <n v="5"/>
    <n v="0"/>
    <n v="0"/>
    <n v="0"/>
    <n v="1"/>
    <n v="3"/>
    <n v="0"/>
    <n v="2"/>
    <n v="1"/>
    <n v="1"/>
    <n v="4"/>
    <n v="2"/>
    <n v="0"/>
    <n v="2"/>
    <n v="1"/>
    <n v="0"/>
    <n v="2"/>
    <n v="1"/>
    <n v="1"/>
    <n v="1"/>
    <n v="2"/>
    <n v="0"/>
    <n v="1"/>
    <n v="3"/>
    <n v="1"/>
    <n v="1"/>
    <n v="1"/>
    <n v="3"/>
    <n v="2"/>
    <n v="2"/>
    <n v="2"/>
    <n v="3"/>
    <n v="1"/>
    <n v="0"/>
  </r>
  <r>
    <x v="6"/>
    <x v="6"/>
    <n v="270102"/>
    <s v="Delitos sexuales"/>
    <x v="5"/>
    <x v="5"/>
    <n v="19"/>
    <s v="4º Juzgado de Garantía de Santiago"/>
    <s v="Violación de Menor de 14 Años"/>
    <n v="477"/>
    <n v="3"/>
    <n v="1"/>
    <n v="0"/>
    <n v="0"/>
    <n v="1"/>
    <n v="2"/>
    <n v="1"/>
    <n v="1"/>
    <n v="2"/>
    <n v="2"/>
    <n v="1"/>
    <n v="1"/>
    <n v="1"/>
    <n v="0"/>
    <n v="0"/>
    <n v="0"/>
    <n v="0"/>
    <n v="0"/>
    <n v="0"/>
    <n v="0"/>
    <n v="0"/>
    <n v="1"/>
    <n v="0"/>
    <n v="0"/>
    <n v="2"/>
    <n v="1"/>
    <n v="2"/>
    <n v="0"/>
    <n v="0"/>
    <n v="0"/>
    <n v="1"/>
    <n v="4"/>
    <n v="0"/>
    <n v="0"/>
    <n v="1"/>
    <n v="2"/>
    <n v="1"/>
    <n v="1"/>
    <n v="0"/>
    <n v="1"/>
    <n v="0"/>
    <n v="1"/>
    <n v="0"/>
    <n v="1"/>
    <n v="2"/>
    <n v="3"/>
    <n v="1"/>
    <n v="0"/>
    <n v="1"/>
    <n v="0"/>
    <n v="0"/>
    <n v="0"/>
    <n v="0"/>
  </r>
  <r>
    <x v="6"/>
    <x v="6"/>
    <n v="270102"/>
    <s v="Delitos sexuales"/>
    <x v="5"/>
    <x v="5"/>
    <n v="20"/>
    <s v="5º Juzgado de Garantía de Santiago"/>
    <s v="Violación de Menor de 14 Años"/>
    <n v="477"/>
    <n v="2"/>
    <n v="1"/>
    <n v="3"/>
    <n v="0"/>
    <n v="1"/>
    <n v="1"/>
    <n v="1"/>
    <n v="2"/>
    <n v="1"/>
    <n v="3"/>
    <n v="0"/>
    <n v="2"/>
    <n v="0"/>
    <n v="2"/>
    <n v="2"/>
    <n v="0"/>
    <n v="1"/>
    <n v="2"/>
    <n v="2"/>
    <n v="0"/>
    <n v="2"/>
    <n v="1"/>
    <n v="2"/>
    <n v="2"/>
    <n v="0"/>
    <n v="1"/>
    <n v="0"/>
    <n v="1"/>
    <n v="1"/>
    <n v="2"/>
    <n v="1"/>
    <n v="2"/>
    <n v="0"/>
    <n v="0"/>
    <n v="1"/>
    <n v="0"/>
    <n v="1"/>
    <n v="1"/>
    <n v="2"/>
    <n v="3"/>
    <n v="1"/>
    <n v="0"/>
    <n v="0"/>
    <n v="1"/>
    <n v="1"/>
    <n v="0"/>
    <n v="0"/>
    <n v="2"/>
    <n v="0"/>
    <n v="3"/>
    <n v="0"/>
    <n v="0"/>
    <n v="0"/>
  </r>
  <r>
    <x v="6"/>
    <x v="6"/>
    <n v="270102"/>
    <s v="Delitos sexuales"/>
    <x v="5"/>
    <x v="5"/>
    <n v="21"/>
    <s v="6º Juzgado de Garantía de Santiago"/>
    <s v="Violación de Menor de 14 Años"/>
    <n v="477"/>
    <n v="2"/>
    <n v="2"/>
    <n v="0"/>
    <n v="0"/>
    <n v="0"/>
    <n v="1"/>
    <n v="1"/>
    <n v="0"/>
    <n v="2"/>
    <n v="2"/>
    <n v="3"/>
    <n v="1"/>
    <n v="0"/>
    <n v="2"/>
    <n v="1"/>
    <n v="0"/>
    <n v="1"/>
    <n v="0"/>
    <n v="0"/>
    <n v="1"/>
    <n v="3"/>
    <n v="2"/>
    <n v="0"/>
    <n v="1"/>
    <n v="1"/>
    <n v="1"/>
    <n v="1"/>
    <n v="1"/>
    <n v="0"/>
    <n v="2"/>
    <n v="1"/>
    <n v="2"/>
    <n v="1"/>
    <n v="0"/>
    <n v="0"/>
    <n v="1"/>
    <n v="4"/>
    <n v="1"/>
    <n v="1"/>
    <n v="2"/>
    <n v="1"/>
    <n v="1"/>
    <n v="3"/>
    <n v="1"/>
    <n v="0"/>
    <n v="0"/>
    <n v="1"/>
    <n v="1"/>
    <n v="1"/>
    <n v="4"/>
    <n v="1"/>
    <n v="1"/>
    <n v="3"/>
  </r>
  <r>
    <x v="6"/>
    <x v="6"/>
    <n v="270102"/>
    <s v="Delitos sexuales"/>
    <x v="5"/>
    <x v="5"/>
    <n v="22"/>
    <s v="7º Juzgado de Garantía de Santiago"/>
    <s v="Violación de Menor de 14 Años"/>
    <n v="477"/>
    <n v="2"/>
    <n v="2"/>
    <n v="1"/>
    <n v="3"/>
    <n v="2"/>
    <n v="1"/>
    <n v="0"/>
    <n v="1"/>
    <n v="0"/>
    <n v="1"/>
    <n v="0"/>
    <n v="1"/>
    <n v="3"/>
    <n v="1"/>
    <n v="1"/>
    <n v="3"/>
    <n v="0"/>
    <n v="1"/>
    <n v="1"/>
    <n v="1"/>
    <n v="1"/>
    <n v="2"/>
    <n v="0"/>
    <n v="1"/>
    <n v="0"/>
    <n v="2"/>
    <n v="1"/>
    <n v="3"/>
    <n v="2"/>
    <n v="2"/>
    <n v="3"/>
    <n v="1"/>
    <n v="1"/>
    <n v="1"/>
    <n v="3"/>
    <n v="2"/>
    <n v="0"/>
    <n v="0"/>
    <n v="3"/>
    <n v="3"/>
    <n v="0"/>
    <n v="4"/>
    <n v="0"/>
    <n v="2"/>
    <n v="1"/>
    <n v="1"/>
    <n v="2"/>
    <n v="1"/>
    <n v="1"/>
    <n v="4"/>
    <n v="0"/>
    <n v="1"/>
    <n v="3"/>
  </r>
  <r>
    <x v="6"/>
    <x v="6"/>
    <n v="270102"/>
    <s v="Delitos sexuales"/>
    <x v="5"/>
    <x v="5"/>
    <n v="23"/>
    <s v="8º Juzgado de Garantía de Santiago"/>
    <s v="Violación de Menor de 14 Años"/>
    <n v="477"/>
    <n v="0"/>
    <n v="0"/>
    <n v="1"/>
    <n v="1"/>
    <n v="1"/>
    <n v="0"/>
    <n v="0"/>
    <n v="0"/>
    <n v="2"/>
    <n v="0"/>
    <n v="0"/>
    <n v="0"/>
    <n v="1"/>
    <n v="1"/>
    <n v="1"/>
    <n v="0"/>
    <n v="1"/>
    <n v="0"/>
    <n v="0"/>
    <n v="0"/>
    <n v="0"/>
    <n v="0"/>
    <n v="0"/>
    <n v="1"/>
    <n v="1"/>
    <n v="0"/>
    <n v="1"/>
    <n v="1"/>
    <n v="1"/>
    <n v="1"/>
    <n v="0"/>
    <n v="0"/>
    <n v="0"/>
    <n v="0"/>
    <n v="0"/>
    <n v="0"/>
    <n v="0"/>
    <n v="1"/>
    <n v="1"/>
    <n v="0"/>
    <n v="0"/>
    <n v="0"/>
    <n v="0"/>
    <n v="0"/>
    <n v="2"/>
    <n v="1"/>
    <n v="0"/>
    <n v="0"/>
    <n v="0"/>
    <n v="0"/>
    <n v="2"/>
    <n v="0"/>
    <n v="0"/>
  </r>
  <r>
    <x v="6"/>
    <x v="6"/>
    <n v="270102"/>
    <s v="Delitos sexuales"/>
    <x v="5"/>
    <x v="5"/>
    <n v="27"/>
    <s v="9º Juzgado de Garantía de Santiago"/>
    <s v="Violación de Menor de 14 Años"/>
    <n v="477"/>
    <n v="0"/>
    <n v="1"/>
    <n v="1"/>
    <n v="1"/>
    <n v="1"/>
    <n v="4"/>
    <n v="0"/>
    <n v="0"/>
    <n v="0"/>
    <n v="0"/>
    <n v="4"/>
    <n v="1"/>
    <n v="0"/>
    <n v="4"/>
    <n v="1"/>
    <n v="6"/>
    <n v="1"/>
    <n v="3"/>
    <n v="1"/>
    <n v="2"/>
    <n v="1"/>
    <n v="5"/>
    <n v="3"/>
    <n v="3"/>
    <n v="1"/>
    <n v="2"/>
    <n v="2"/>
    <n v="1"/>
    <n v="1"/>
    <n v="0"/>
    <n v="1"/>
    <n v="4"/>
    <n v="0"/>
    <n v="2"/>
    <n v="1"/>
    <n v="1"/>
    <n v="2"/>
    <n v="1"/>
    <n v="0"/>
    <n v="0"/>
    <n v="1"/>
    <n v="1"/>
    <n v="0"/>
    <n v="2"/>
    <n v="2"/>
    <n v="1"/>
    <n v="1"/>
    <n v="0"/>
    <n v="0"/>
    <n v="2"/>
    <n v="3"/>
    <n v="0"/>
    <n v="0"/>
  </r>
  <r>
    <x v="15"/>
    <x v="15"/>
    <n v="270102"/>
    <s v="Delitos sexuales"/>
    <x v="5"/>
    <x v="5"/>
    <n v="78"/>
    <s v="Juzgado de Garantía de Los Lagos"/>
    <s v="Violación de Menor de 14 Años"/>
    <n v="477"/>
    <n v="1"/>
    <n v="0"/>
    <n v="0"/>
    <n v="1"/>
    <n v="0"/>
    <n v="0"/>
    <n v="1"/>
    <n v="0"/>
    <n v="0"/>
    <n v="0"/>
    <n v="1"/>
    <n v="0"/>
    <n v="0"/>
    <n v="2"/>
    <n v="0"/>
    <n v="0"/>
    <n v="1"/>
    <n v="0"/>
    <n v="0"/>
    <n v="1"/>
    <n v="2"/>
    <n v="2"/>
    <n v="0"/>
    <n v="0"/>
    <n v="0"/>
    <n v="1"/>
    <n v="0"/>
    <n v="0"/>
    <n v="1"/>
    <n v="0"/>
    <n v="1"/>
    <n v="1"/>
    <n v="1"/>
    <n v="0"/>
    <n v="1"/>
    <n v="0"/>
    <n v="0"/>
    <n v="1"/>
    <n v="0"/>
    <n v="0"/>
    <n v="1"/>
    <n v="1"/>
    <n v="0"/>
    <n v="1"/>
    <n v="0"/>
    <n v="3"/>
    <n v="0"/>
    <n v="0"/>
    <n v="1"/>
    <n v="0"/>
    <n v="1"/>
    <n v="1"/>
    <n v="0"/>
  </r>
  <r>
    <x v="15"/>
    <x v="15"/>
    <n v="270102"/>
    <s v="Delitos sexuales"/>
    <x v="5"/>
    <x v="5"/>
    <n v="79"/>
    <s v="Juzgado de Garantía de Mariquina"/>
    <s v="Violación de Menor de 14 Años"/>
    <n v="477"/>
    <n v="0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1"/>
  </r>
  <r>
    <x v="15"/>
    <x v="15"/>
    <n v="270102"/>
    <s v="Delitos sexuales"/>
    <x v="5"/>
    <x v="5"/>
    <n v="80"/>
    <s v="Juzgado de Garantía de Valdivia"/>
    <s v="Violación de Menor de 14 Años"/>
    <n v="477"/>
    <n v="1"/>
    <n v="1"/>
    <n v="0"/>
    <n v="0"/>
    <n v="2"/>
    <n v="0"/>
    <n v="1"/>
    <n v="1"/>
    <n v="1"/>
    <n v="0"/>
    <n v="0"/>
    <n v="0"/>
    <n v="2"/>
    <n v="0"/>
    <n v="1"/>
    <n v="1"/>
    <n v="2"/>
    <n v="3"/>
    <n v="1"/>
    <n v="2"/>
    <n v="0"/>
    <n v="0"/>
    <n v="0"/>
    <n v="1"/>
    <n v="0"/>
    <n v="0"/>
    <n v="0"/>
    <n v="0"/>
    <n v="2"/>
    <n v="0"/>
    <n v="1"/>
    <n v="0"/>
    <n v="0"/>
    <n v="1"/>
    <n v="2"/>
    <n v="0"/>
    <n v="0"/>
    <n v="2"/>
    <n v="0"/>
    <n v="2"/>
    <n v="0"/>
    <n v="1"/>
    <n v="0"/>
    <n v="2"/>
    <n v="5"/>
    <n v="2"/>
    <n v="1"/>
    <n v="0"/>
    <n v="1"/>
    <n v="0"/>
    <n v="1"/>
    <n v="1"/>
    <n v="0"/>
  </r>
  <r>
    <x v="11"/>
    <x v="11"/>
    <n v="270102"/>
    <s v="Delitos sexuales"/>
    <x v="5"/>
    <x v="5"/>
    <n v="43"/>
    <s v="Juzgado de Garantía de Arica"/>
    <s v="Violación de Menor de 14 Años"/>
    <n v="477"/>
    <n v="1"/>
    <n v="0"/>
    <n v="1"/>
    <n v="1"/>
    <n v="2"/>
    <n v="4"/>
    <n v="1"/>
    <n v="4"/>
    <n v="2"/>
    <n v="0"/>
    <n v="2"/>
    <n v="1"/>
    <n v="1"/>
    <n v="4"/>
    <n v="0"/>
    <n v="2"/>
    <n v="0"/>
    <n v="2"/>
    <n v="2"/>
    <n v="0"/>
    <n v="0"/>
    <n v="2"/>
    <n v="1"/>
    <n v="2"/>
    <n v="1"/>
    <n v="0"/>
    <n v="2"/>
    <n v="1"/>
    <n v="3"/>
    <n v="0"/>
    <n v="1"/>
    <n v="1"/>
    <n v="1"/>
    <n v="0"/>
    <n v="0"/>
    <n v="2"/>
    <n v="0"/>
    <n v="1"/>
    <n v="3"/>
    <n v="1"/>
    <n v="1"/>
    <n v="2"/>
    <n v="0"/>
    <n v="2"/>
    <n v="1"/>
    <n v="1"/>
    <n v="1"/>
    <n v="2"/>
    <n v="0"/>
    <n v="0"/>
    <n v="1"/>
    <n v="3"/>
    <n v="6"/>
  </r>
  <r>
    <x v="7"/>
    <x v="7"/>
    <n v="270102"/>
    <s v="Delitos sexuales"/>
    <x v="5"/>
    <x v="5"/>
    <n v="81"/>
    <s v="Juzgado de Garantía de Chillan"/>
    <s v="Violación de Menor de 14 Años"/>
    <n v="477"/>
    <n v="2"/>
    <n v="0"/>
    <n v="1"/>
    <n v="1"/>
    <n v="4"/>
    <n v="0"/>
    <n v="2"/>
    <n v="1"/>
    <n v="3"/>
    <n v="4"/>
    <n v="3"/>
    <n v="0"/>
    <n v="1"/>
    <n v="2"/>
    <n v="1"/>
    <n v="1"/>
    <n v="0"/>
    <n v="2"/>
    <n v="0"/>
    <n v="0"/>
    <n v="3"/>
    <n v="4"/>
    <n v="2"/>
    <n v="1"/>
    <n v="1"/>
    <n v="3"/>
    <n v="1"/>
    <n v="2"/>
    <n v="0"/>
    <n v="2"/>
    <n v="3"/>
    <n v="2"/>
    <n v="0"/>
    <n v="4"/>
    <n v="1"/>
    <n v="4"/>
    <n v="2"/>
    <n v="1"/>
    <n v="2"/>
    <n v="3"/>
    <n v="3"/>
    <n v="1"/>
    <n v="3"/>
    <n v="0"/>
    <n v="1"/>
    <n v="0"/>
    <n v="2"/>
    <n v="4"/>
    <n v="1"/>
    <n v="1"/>
    <n v="1"/>
    <n v="4"/>
    <n v="3"/>
  </r>
  <r>
    <x v="7"/>
    <x v="7"/>
    <n v="270102"/>
    <s v="Delitos sexuales"/>
    <x v="5"/>
    <x v="5"/>
    <n v="82"/>
    <s v="Juzgado de Garantía de San Carlos"/>
    <s v="Violación de Menor de 14 Años"/>
    <n v="477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1"/>
  </r>
  <r>
    <x v="7"/>
    <x v="7"/>
    <n v="270102"/>
    <s v="Delitos sexuales"/>
    <x v="5"/>
    <x v="5"/>
    <n v="24"/>
    <s v="Juzgado de Garantía de Yungay"/>
    <s v="Violación de Menor de 14 Años"/>
    <n v="477"/>
    <n v="1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2"/>
    <n v="0"/>
    <n v="0"/>
    <n v="2"/>
    <n v="0"/>
    <n v="1"/>
    <n v="1"/>
    <n v="0"/>
    <n v="0"/>
    <n v="1"/>
    <n v="1"/>
    <n v="0"/>
    <n v="0"/>
    <n v="0"/>
    <n v="2"/>
    <n v="0"/>
    <n v="2"/>
    <n v="1"/>
    <n v="0"/>
    <n v="0"/>
    <n v="1"/>
    <n v="1"/>
    <n v="3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B9" firstHeaderRow="1" firstDataRow="1" firstDataCol="2"/>
  <pivotFields count="63"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6">
        <item x="0"/>
        <item x="2"/>
        <item x="4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6">
    <i>
      <x/>
      <x/>
    </i>
    <i>
      <x v="1"/>
      <x v="2"/>
    </i>
    <i>
      <x v="2"/>
      <x v="4"/>
    </i>
    <i>
      <x v="3"/>
      <x v="5"/>
    </i>
    <i>
      <x v="4"/>
      <x v="3"/>
    </i>
    <i>
      <x v="5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N19" firstHeaderRow="0" firstDataRow="1" firstDataCol="2"/>
  <pivotFields count="63">
    <pivotField axis="axisRow" compact="0" numFmtId="1" outline="0" subtotalTop="0" showAll="0" defaultSubtotal="0">
      <items count="16">
        <item x="12"/>
        <item x="9"/>
        <item x="13"/>
        <item x="0"/>
        <item x="1"/>
        <item x="2"/>
        <item x="10"/>
        <item x="3"/>
        <item x="8"/>
        <item x="4"/>
        <item x="14"/>
        <item x="5"/>
        <item x="6"/>
        <item x="15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x="9"/>
        <item x="11"/>
        <item x="13"/>
        <item x="14"/>
        <item x="3"/>
        <item x="0"/>
        <item m="1" x="16"/>
        <item x="4"/>
        <item x="15"/>
        <item m="1" x="17"/>
        <item x="10"/>
        <item x="6"/>
        <item x="7"/>
        <item x="2"/>
        <item x="12"/>
        <item x="1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  <x v="14"/>
    </i>
    <i>
      <x v="1"/>
      <x/>
    </i>
    <i>
      <x v="2"/>
      <x v="2"/>
    </i>
    <i>
      <x v="3"/>
      <x v="5"/>
    </i>
    <i>
      <x v="4"/>
      <x v="15"/>
    </i>
    <i>
      <x v="5"/>
      <x v="13"/>
    </i>
    <i>
      <x v="6"/>
      <x v="10"/>
    </i>
    <i>
      <x v="7"/>
      <x v="4"/>
    </i>
    <i>
      <x v="8"/>
      <x v="17"/>
    </i>
    <i>
      <x v="9"/>
      <x v="7"/>
    </i>
    <i>
      <x v="10"/>
      <x v="3"/>
    </i>
    <i>
      <x v="11"/>
      <x v="16"/>
    </i>
    <i>
      <x v="12"/>
      <x v="11"/>
    </i>
    <i>
      <x v="13"/>
      <x v="8"/>
    </i>
    <i>
      <x v="14"/>
      <x v="1"/>
    </i>
    <i>
      <x v="15"/>
      <x v="1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nov-13" fld="19" baseField="0" baseItem="0"/>
    <dataField name="Suma de sept-13" fld="21" baseField="0" baseItem="0"/>
    <dataField name="Suma de oct-13" fld="20" baseField="0" baseItem="0"/>
    <dataField name="Suma de may-13" fld="18" baseField="0" baseItem="0"/>
    <dataField name="Suma de mar-13" fld="17" baseField="0" baseItem="0"/>
    <dataField name="Suma de jun-13" fld="16" baseField="0" baseItem="0"/>
    <dataField name="Suma de jul-13" fld="15" baseField="0" baseItem="0"/>
    <dataField name="Suma de feb-13" fld="14" baseField="0" baseItem="0"/>
    <dataField name="Suma de abr-13" fld="10" baseField="0" baseItem="0"/>
    <dataField name="Suma de ago-13" fld="11" baseField="0" baseItem="0"/>
    <dataField name="Suma de dic-13" fld="12" baseField="0" baseItem="0"/>
    <dataField name="Suma de ene-13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5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67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66"/>
    <tableColumn id="2" xr3:uid="{5ED27DE5-67BC-44CA-A77A-5C2FF37D4BDA}" name="Región"/>
    <tableColumn id="3" xr3:uid="{A6786D2D-C302-4A14-8AD8-1B90DD31F6BB}" name="Aux 1" dataDxfId="65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9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8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7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6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5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44"/>
    <tableColumn id="2" xr3:uid="{A9F2AA81-D299-422C-9CB0-25F9CB7CBE22}" name="Región"/>
    <tableColumn id="3" xr3:uid="{A9FFE74F-7C1A-41D9-BF42-0F1585D68482}" name="Aux 1" dataDxfId="43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42" tableBorderDxfId="41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40" tableBorderDxfId="39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8" tableBorderDxfId="37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9" tableType="queryTable" totalsRowShown="0">
  <autoFilter ref="A10:F129" xr:uid="{AD83A802-102F-4263-B5A7-E7C40FAEEAC5}"/>
  <sortState xmlns:xlrd2="http://schemas.microsoft.com/office/spreadsheetml/2017/richdata2" ref="A11:F129">
    <sortCondition ref="B10:B12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6"/>
    <tableColumn id="3" xr3:uid="{C3068E04-FB23-4E70-A879-E69A9AB862D6}" uniqueName="3" name="descripcion" queryTableFieldId="3"/>
    <tableColumn id="4" xr3:uid="{588A68F9-BF4D-48D8-8C7B-3A93C4902BC1}" uniqueName="4" name="auxiliar" queryTableFieldId="4" dataDxfId="35"/>
    <tableColumn id="5" xr3:uid="{5AB17CBE-107C-4A8E-A05D-81EE2520FE75}" uniqueName="5" name="parametro" queryTableFieldId="5" dataDxfId="34"/>
    <tableColumn id="6" xr3:uid="{C4EF5471-F86F-4750-917B-AEF2D9B80FEE}" uniqueName="6" name="Columna1" queryTableFieldId="6" dataDxfId="33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32"/>
    <tableColumn id="4" xr3:uid="{700B12AE-4E7C-4189-8E59-EF210F95B414}" uniqueName="4" name="auxiliar" queryTableFieldId="4" dataDxfId="31"/>
    <tableColumn id="5" xr3:uid="{0E332B85-18DA-4833-8E98-DF6283AB4B90}" uniqueName="5" name="fecha_inicio" queryTableFieldId="5" dataDxfId="30"/>
    <tableColumn id="6" xr3:uid="{10B55D18-C2D1-4845-934C-754F561CA644}" uniqueName="6" name="fecha_termino" queryTableFieldId="6" dataDxfId="29"/>
    <tableColumn id="7" xr3:uid="{C226911F-716F-43BC-973B-6B9F7FA4888F}" uniqueName="7" name="temporalidad" queryTableFieldId="7" dataDxfId="28"/>
    <tableColumn id="8" xr3:uid="{522A6B4E-5CA7-4D1D-84FF-E6CB70D37CB8}" uniqueName="8" name="Columna1" queryTableFieldId="8" dataDxfId="27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6"/>
    <tableColumn id="3" xr3:uid="{22D30F4E-D1B3-410D-B0CF-1FE8EAEC55F3}" uniqueName="3" name="descripcion" queryTableFieldId="3" dataDxfId="25"/>
    <tableColumn id="4" xr3:uid="{7F5D3703-2D9F-4923-BF91-40C0C2BE8218}" uniqueName="4" name="auxiliar" queryTableFieldId="4" dataDxfId="24"/>
    <tableColumn id="5" xr3:uid="{C30C6A65-A83C-47E0-AD38-2562BEE51B7A}" uniqueName="5" name="iso_pais" queryTableFieldId="5" dataDxfId="23"/>
    <tableColumn id="6" xr3:uid="{27EF0653-983E-49AA-8E69-760F58B44179}" uniqueName="6" name="nivel_administrativo" queryTableFieldId="6" dataDxfId="22"/>
    <tableColumn id="7" xr3:uid="{4F02F62A-55C5-4159-8E89-404E2CF21410}" uniqueName="7" name="territorio" queryTableFieldId="7" dataDxfId="21"/>
    <tableColumn id="8" xr3:uid="{BCAB60B8-01B7-49AC-AB7F-291CE5D9DE8D}" uniqueName="8" name="Columna1" queryTableFieldId="8" dataDxfId="20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08CFA8-435F-476D-AE3F-9FED2BC7CD37}" name="Tamaño7" displayName="Tamaño7" ref="A1:B83" totalsRowShown="0" headerRowDxfId="1">
  <autoFilter ref="A1:B83" xr:uid="{B508CFA8-435F-476D-AE3F-9FED2BC7CD37}"/>
  <sortState xmlns:xlrd2="http://schemas.microsoft.com/office/spreadsheetml/2017/richdata2" ref="A2:B32">
    <sortCondition ref="A5:A35"/>
  </sortState>
  <tableColumns count="2">
    <tableColumn id="1" xr3:uid="{65435A7B-4990-42B9-B293-0D273560CC8D}" name="Id_Juzgado_Garantía" dataDxfId="0"/>
    <tableColumn id="2" xr3:uid="{44366FC7-57AE-4B5E-ADE9-C9A779E36D88}" name="Juzgado de Garantía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8"/>
    <tableColumn id="3" xr3:uid="{2E7CB18B-5465-49F9-900E-3B2E3A41FB4F}" uniqueName="3" name="descripcion" queryTableFieldId="3" dataDxfId="17"/>
    <tableColumn id="4" xr3:uid="{25D3DE9F-C87A-4AF2-BDE2-3FC56D2627B3}" uniqueName="4" name="auxiliar" queryTableFieldId="4" dataDxfId="16"/>
    <tableColumn id="5" xr3:uid="{AC12715A-3FE3-4E96-B0D7-E45ACBB89D43}" uniqueName="5" name="unidad_medida" queryTableFieldId="5" dataDxfId="15"/>
    <tableColumn id="6" xr3:uid="{4BEA197A-7C33-4492-A455-FC45301EC0BF}" uniqueName="6" name="Columna1" queryTableFieldId="6" dataDxfId="14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O279" tableType="queryTable" totalsRowShown="0">
  <autoFilter ref="A12:O279" xr:uid="{DE29BC83-CD29-4327-9FC4-A77B17E0C74E}">
    <filterColumn colId="3">
      <filters>
        <filter val="Violencia"/>
      </filters>
    </filterColumn>
    <filterColumn colId="5">
      <filters>
        <filter val="Delitos Cometidos por Empleados y Funcionarios Públicos"/>
      </filters>
    </filterColumn>
  </autoFilter>
  <tableColumns count="15">
    <tableColumn id="1" xr3:uid="{1DA36940-51DB-456C-A120-50B5302A0098}" uniqueName="1" name="Id_industria" queryTableFieldId="1"/>
    <tableColumn id="2" xr3:uid="{936990BF-92F0-43B0-9D29-9704F291C87E}" uniqueName="2" name="Industria" queryTableFieldId="2" dataDxfId="11"/>
    <tableColumn id="3" xr3:uid="{AB314A36-2E4D-4D08-927C-60F217AB003C}" uniqueName="3" name="Id_sector" queryTableFieldId="3"/>
    <tableColumn id="4" xr3:uid="{67547EC7-6434-42E3-8A61-176E47B1CE5B}" uniqueName="4" name="Sector" queryTableFieldId="4" dataDxfId="10"/>
    <tableColumn id="5" xr3:uid="{1462F023-38AB-4340-BD9F-16058BFF6A02}" uniqueName="5" name="Id_producto" queryTableFieldId="5"/>
    <tableColumn id="6" xr3:uid="{EE9810DD-D554-429B-B13D-64C30AAA3BD2}" uniqueName="6" name="Producto" queryTableFieldId="6" dataDxfId="9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8"/>
    <tableColumn id="10" xr3:uid="{6315F050-DF7A-4A62-8D20-0A681D06FF63}" uniqueName="10" name="Descripcion" queryTableFieldId="10" dataDxfId="7"/>
    <tableColumn id="11" xr3:uid="{A9ADA349-0DAC-4FFC-A1B6-2FD40DB0218E}" uniqueName="11" name="Auxiliar" queryTableFieldId="11" dataDxfId="6"/>
    <tableColumn id="12" xr3:uid="{3C35DC8D-D9F0-4574-900E-4A7FF050A206}" uniqueName="12" name="Carpeta GITHUB" queryTableFieldId="12" dataDxfId="5"/>
    <tableColumn id="13" xr3:uid="{2AE60936-6FA8-452F-B5A8-C34B4314B9B0}" uniqueName="13" name="Codigo" queryTableFieldId="13" dataDxfId="4"/>
    <tableColumn id="14" xr3:uid="{108203D4-82E0-4735-AD3E-D9EBAF5CBF16}" uniqueName="14" name="Columna1" queryTableFieldId="14" dataDxfId="3">
      <calculatedColumnFormula>+Categorias__2[[#This Row],[Id_producto]]</calculatedColumnFormula>
    </tableColumn>
    <tableColumn id="15" xr3:uid="{C71E6A7D-1F72-4611-B744-4E18808516AF}" uniqueName="15" name="Columna2" queryTableFieldId="15" dataDxfId="2">
      <calculatedColumnFormula>+Categorias__2[[#This Row],[Id_categoría]]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3"/>
    <tableColumn id="2" xr3:uid="{477F9CF4-E7D2-4202-9E71-5E9AED7F97A3}" uniqueName="2" name="Responsable" queryTableFieldId="2" dataDxfId="12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64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63"/>
    <tableColumn id="2" xr3:uid="{D7247E34-E8BD-4BB5-90B3-F851BF420661}" name="Comuna"/>
    <tableColumn id="3" xr3:uid="{BB9A7BC0-B719-44A7-AAB8-0062F068C7C9}" name="Aux 2" dataDxfId="62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61">
  <autoFilter ref="K2:L12" xr:uid="{443FAC90-EE1F-4131-A0A4-5A30E75C04A3}"/>
  <tableColumns count="2">
    <tableColumn id="1" xr3:uid="{4876B7B9-7BFB-4D8D-A4E1-7DDEC9563EBC}" name="id_producto" dataDxfId="60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9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8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7">
  <autoFilter ref="W2:Y13" xr:uid="{2CE39735-33FF-4D4E-A398-F080BD322D0B}"/>
  <tableColumns count="3">
    <tableColumn id="1" xr3:uid="{26DCF823-F3D3-423C-A759-4CF6F9FB57F5}" name="Mercado ID" dataDxfId="56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84" totalsRowShown="0" headerRowDxfId="55">
  <autoFilter ref="S2:T84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Juzgado_Garantía" dataDxfId="54"/>
    <tableColumn id="2" xr3:uid="{DB9A0F73-A215-40D4-849F-54C74A0ED8DF}" name="Juzgado de Garantía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53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52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51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50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zoho.com/open-view/239539400000707670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7.xm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8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0.x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58"/>
  <sheetViews>
    <sheetView showGridLines="0" tabSelected="1" zoomScale="90" zoomScaleNormal="90" workbookViewId="0">
      <pane xSplit="6" ySplit="3" topLeftCell="V4" activePane="bottomRight" state="frozen"/>
      <selection pane="topRight" activeCell="G1" sqref="G1"/>
      <selection pane="bottomLeft" activeCell="A4" sqref="A4"/>
      <selection pane="bottomRight" activeCell="F20" sqref="F20"/>
    </sheetView>
  </sheetViews>
  <sheetFormatPr baseColWidth="10" defaultColWidth="11.44140625" defaultRowHeight="14.4" x14ac:dyDescent="0.3"/>
  <cols>
    <col min="1" max="1" width="43.6640625" style="28" customWidth="1"/>
    <col min="2" max="2" width="14.6640625" style="28" customWidth="1"/>
    <col min="3" max="3" width="5.5546875" style="28" bestFit="1" customWidth="1"/>
    <col min="4" max="4" width="9.33203125" style="28" customWidth="1"/>
    <col min="5" max="5" width="9.88671875" style="28" customWidth="1"/>
    <col min="6" max="6" width="25.88671875" style="28" bestFit="1" customWidth="1"/>
    <col min="7" max="7" width="24.77734375" style="28" customWidth="1"/>
    <col min="8" max="8" width="9.109375" style="28" bestFit="1" customWidth="1"/>
    <col min="9" max="9" width="10.109375" style="28" bestFit="1" customWidth="1"/>
    <col min="10" max="10" width="21.6640625" style="24" customWidth="1"/>
    <col min="11" max="11" width="20.5546875" style="24" customWidth="1"/>
    <col min="12" max="12" width="26.109375" style="24" customWidth="1"/>
    <col min="13" max="13" width="45.21875" style="28" customWidth="1"/>
    <col min="14" max="14" width="15.6640625" style="28" customWidth="1"/>
    <col min="15" max="15" width="12.77734375" style="28" bestFit="1" customWidth="1"/>
    <col min="16" max="16" width="12.44140625" style="28" customWidth="1"/>
    <col min="17" max="17" width="14.109375" style="28" customWidth="1"/>
    <col min="18" max="18" width="9.33203125" style="28" customWidth="1"/>
    <col min="19" max="19" width="30.5546875" style="28" customWidth="1"/>
    <col min="20" max="20" width="27.6640625" style="28" customWidth="1"/>
    <col min="21" max="21" width="19.5546875" style="28" customWidth="1"/>
    <col min="22" max="22" width="30.33203125" style="28" customWidth="1"/>
    <col min="23" max="23" width="16.109375" style="28" customWidth="1"/>
    <col min="24" max="24" width="7.44140625" style="28" bestFit="1" customWidth="1"/>
    <col min="25" max="25" width="11.44140625" style="28"/>
    <col min="26" max="26" width="52.77734375" style="28" customWidth="1"/>
    <col min="27" max="27" width="10.5546875" style="28" customWidth="1"/>
    <col min="28" max="28" width="6.33203125" style="28" bestFit="1" customWidth="1"/>
    <col min="29" max="29" width="11" style="28" customWidth="1"/>
    <col min="30" max="31" width="7.21875" style="28" bestFit="1" customWidth="1"/>
    <col min="32" max="32" width="7.88671875" style="28" customWidth="1"/>
    <col min="33" max="33" width="10.109375" style="28" customWidth="1"/>
    <col min="34" max="34" width="8.21875" style="28" customWidth="1"/>
    <col min="35" max="35" width="10.109375" style="28" customWidth="1"/>
    <col min="36" max="36" width="8.6640625" style="28" customWidth="1"/>
    <col min="37" max="37" width="8.109375" style="28" customWidth="1"/>
    <col min="38" max="38" width="23.33203125" style="28" customWidth="1"/>
    <col min="39" max="39" width="9.33203125" style="28" customWidth="1"/>
    <col min="40" max="40" width="10.21875" style="28" customWidth="1"/>
    <col min="41" max="41" width="9.44140625" style="28" customWidth="1"/>
    <col min="42" max="42" width="9.109375" style="28" customWidth="1"/>
    <col min="43" max="43" width="8.33203125" style="28" customWidth="1"/>
    <col min="44" max="16384" width="11.44140625" style="28"/>
  </cols>
  <sheetData>
    <row r="1" spans="1:43" x14ac:dyDescent="0.3">
      <c r="C1" s="18">
        <f>SUM(C4:C30)</f>
        <v>410</v>
      </c>
      <c r="G1" s="72"/>
      <c r="Q1" s="28">
        <v>270101001</v>
      </c>
    </row>
    <row r="2" spans="1:43" x14ac:dyDescent="0.3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3">
      <c r="A3" s="59" t="s">
        <v>7586</v>
      </c>
      <c r="B3" s="50" t="s">
        <v>7587</v>
      </c>
      <c r="C3" s="52" t="s">
        <v>10288</v>
      </c>
      <c r="D3" s="70" t="s">
        <v>28</v>
      </c>
      <c r="E3" s="52" t="s">
        <v>10526</v>
      </c>
      <c r="F3" s="51" t="s">
        <v>7560</v>
      </c>
      <c r="G3" s="51" t="s">
        <v>7561</v>
      </c>
      <c r="H3" s="52" t="s">
        <v>7581</v>
      </c>
      <c r="I3" s="51" t="s">
        <v>7582</v>
      </c>
      <c r="J3" s="71" t="s">
        <v>10289</v>
      </c>
      <c r="K3" s="32" t="s">
        <v>7606</v>
      </c>
      <c r="L3" s="32" t="s">
        <v>7607</v>
      </c>
      <c r="M3" s="29" t="s">
        <v>7326</v>
      </c>
      <c r="N3" s="30" t="s">
        <v>7321</v>
      </c>
      <c r="O3" s="30" t="s">
        <v>7322</v>
      </c>
      <c r="P3" s="30" t="s">
        <v>7320</v>
      </c>
      <c r="Q3" s="30" t="s">
        <v>7333</v>
      </c>
      <c r="R3" s="54" t="s">
        <v>7350</v>
      </c>
      <c r="S3" s="29" t="s">
        <v>7324</v>
      </c>
      <c r="T3" s="58" t="s">
        <v>7325</v>
      </c>
      <c r="U3" s="58" t="s">
        <v>7327</v>
      </c>
      <c r="V3" s="58" t="s">
        <v>7328</v>
      </c>
      <c r="W3" s="58" t="s">
        <v>7329</v>
      </c>
      <c r="X3" s="55" t="s">
        <v>10295</v>
      </c>
      <c r="Y3" s="55" t="s">
        <v>7330</v>
      </c>
      <c r="Z3" s="60" t="s">
        <v>7331</v>
      </c>
      <c r="AA3" s="54" t="s">
        <v>7332</v>
      </c>
      <c r="AB3" s="54" t="s">
        <v>10291</v>
      </c>
      <c r="AC3" s="54" t="s">
        <v>10290</v>
      </c>
      <c r="AD3" s="54" t="s">
        <v>10292</v>
      </c>
      <c r="AE3" s="54" t="s">
        <v>10293</v>
      </c>
      <c r="AF3" s="54" t="s">
        <v>10294</v>
      </c>
      <c r="AG3" s="56" t="s">
        <v>7334</v>
      </c>
      <c r="AH3" s="56" t="s">
        <v>7335</v>
      </c>
      <c r="AI3" s="56" t="s">
        <v>7336</v>
      </c>
      <c r="AJ3" s="56" t="s">
        <v>7337</v>
      </c>
      <c r="AK3" s="56" t="s">
        <v>7338</v>
      </c>
      <c r="AL3" s="55" t="s">
        <v>7339</v>
      </c>
      <c r="AM3" s="55" t="s">
        <v>7340</v>
      </c>
      <c r="AN3" s="55" t="s">
        <v>7341</v>
      </c>
      <c r="AO3" s="29" t="s">
        <v>7342</v>
      </c>
      <c r="AP3" s="57" t="s">
        <v>7343</v>
      </c>
      <c r="AQ3" s="57" t="s">
        <v>7344</v>
      </c>
    </row>
    <row r="4" spans="1:43" ht="41.4" x14ac:dyDescent="0.3">
      <c r="A4" s="84" t="str">
        <f>+D4&amp;"|FILT:"&amp;E4&amp;"| MUES:"&amp;G4&amp;"|"&amp;F4&amp;"|"&amp;O4&amp;"|"&amp;H4</f>
        <v>GR 01|FILT:Región| MUES:Tipo de Delito|Sentencias Dictadas por Delitos Contra la Mujer|Periodo 2013-2019|</v>
      </c>
      <c r="B4" s="77" t="str">
        <f>"https://analytics.zoho.com/open-view/2395394000006998716?ZOHO_CRITERIA=%22Localiza%20CL%22.%22Codreg%22%3D"&amp;Estructura!$B$1</f>
        <v>https://analytics.zoho.com/open-view/2395394000006998716?ZOHO_CRITERIA=%22Localiza%20CL%22.%22Codreg%22%3D13</v>
      </c>
      <c r="C4" s="47">
        <v>16</v>
      </c>
      <c r="D4" s="48" t="s">
        <v>10278</v>
      </c>
      <c r="E4" s="78" t="s">
        <v>516</v>
      </c>
      <c r="F4" s="49" t="s">
        <v>14162</v>
      </c>
      <c r="G4" s="49" t="s">
        <v>10726</v>
      </c>
      <c r="H4" s="49"/>
      <c r="I4" s="46"/>
      <c r="J4" s="42" t="s">
        <v>7580</v>
      </c>
      <c r="K4" s="53"/>
      <c r="L4" s="53"/>
      <c r="M4" s="85" t="str">
        <f>F4&amp;" por "&amp;G4&amp;" en la "&amp;E4&amp;K14&amp;" "&amp;J4&amp;" durante el "&amp;O4</f>
        <v>Sentencias Dictadas por Delitos Contra la Mujer por Tipo de Delito en la Región Metropolitana durante el Periodo 2013-2019</v>
      </c>
      <c r="N4" s="38" t="str">
        <f>+J4</f>
        <v>Metropolitana</v>
      </c>
      <c r="O4" s="22" t="s">
        <v>10727</v>
      </c>
      <c r="P4" s="22" t="s">
        <v>14120</v>
      </c>
      <c r="Q4" s="31">
        <f>+IF($E4="PRODUCTO",VLOOKUP(J4,Categorias__2[[Producto]:[Columna1]],9,0)&amp;"000",IF($E4="CATEGORÍA",VLOOKUP(J4,Categorias__2[[Categoría]:[Columna2]],7,0),$Q$1))</f>
        <v>270101001</v>
      </c>
      <c r="R4" s="22" t="s">
        <v>10273</v>
      </c>
      <c r="S4" s="38" t="str">
        <f>+F4&amp;" | Filtra: "&amp;E4&amp;"| Muestra:"&amp;G4&amp;"| en la "&amp;E4&amp;" de "&amp;J4&amp;"|"&amp;O4</f>
        <v>Sentencias Dictadas por Delitos Contra la Mujer | Filtra: Región| Muestra:Tipo de Delito| en la Región de Metropolitana|Periodo 2013-2019</v>
      </c>
      <c r="T4" s="67" t="str">
        <f>+S4</f>
        <v>Sentencias Dictadas por Delitos Contra la Mujer | Filtra: Región| Muestra:Tipo de Delito| en la Región de Metropolitana|Periodo 2013-2019</v>
      </c>
      <c r="U4" s="69" t="str">
        <f>+E4&amp;": "&amp;J4</f>
        <v>Región: Metropolitana</v>
      </c>
      <c r="V4" s="38" t="s">
        <v>10641</v>
      </c>
      <c r="W4" s="23" t="str">
        <f t="shared" ref="W4:W5" si="0">HYPERLINK(B4,B4)</f>
        <v>https://analytics.zoho.com/open-view/2395394000006998716?ZOHO_CRITERIA=%22Localiza%20CL%22.%22Codreg%22%3D13</v>
      </c>
      <c r="X4" s="62" t="s">
        <v>115</v>
      </c>
      <c r="Y4" s="22" t="s">
        <v>10274</v>
      </c>
      <c r="Z4" s="86" t="str">
        <f>+"El gráfico muestra la frecuencia de "&amp;F4&amp;" desagregada por "&amp;G4&amp;" en la región "&amp;J4&amp;", de acuerdo a los datos publicados por el "&amp;AL4&amp;" de Chile para el "&amp;O4</f>
        <v>El gráfico muestra la frecuencia de Sentencias Dictadas por Delitos Contra la Mujer desagregada por Tipo de Delito en la región Metropolitana, de acuerdo a los datos publicados por el Poder Judicial de Chile para el Periodo 2013-2019</v>
      </c>
      <c r="AA4" s="63">
        <v>44363</v>
      </c>
      <c r="AB4" s="62" t="s">
        <v>7345</v>
      </c>
      <c r="AC4" s="62" t="s">
        <v>7371</v>
      </c>
      <c r="AD4" s="61" t="s">
        <v>24</v>
      </c>
      <c r="AE4" s="61" t="s">
        <v>24</v>
      </c>
      <c r="AF4" s="61" t="s">
        <v>24</v>
      </c>
      <c r="AG4" s="65">
        <f>+VLOOKUP($P4,Parametros[[nombre]:[Columna1]],5,0)</f>
        <v>118</v>
      </c>
      <c r="AH4" s="65">
        <v>1</v>
      </c>
      <c r="AI4" s="65">
        <f>+VLOOKUP($N4,Territorio[[nombre]:[Columna1]],7,0)</f>
        <v>251</v>
      </c>
      <c r="AJ4" s="65">
        <f>+VLOOKUP(O4,Temporalidad[[nombre]:[Columna1]],7,0)</f>
        <v>1779</v>
      </c>
      <c r="AK4" s="65">
        <f>+VLOOKUP(LEFT($D4,2),Tipo_Gráfico[[id2]:[Tipo Gráfico]],3,0)</f>
        <v>1</v>
      </c>
      <c r="AL4" s="38" t="s">
        <v>14123</v>
      </c>
      <c r="AM4" s="61" t="s">
        <v>24</v>
      </c>
      <c r="AN4" s="61" t="s">
        <v>24</v>
      </c>
      <c r="AO4" s="61" t="s">
        <v>24</v>
      </c>
      <c r="AP4" s="66">
        <f>VLOOKUP($AC4,Responsables[],3,0)</f>
        <v>10</v>
      </c>
      <c r="AQ4" s="66">
        <f>VLOOKUP($R4,unidad_medida[[#All],[nombre]:[Columna1]],5,0)</f>
        <v>73</v>
      </c>
    </row>
    <row r="5" spans="1:43" ht="41.4" x14ac:dyDescent="0.3">
      <c r="A5" s="84" t="str">
        <f t="shared" ref="A5:A8" si="1">+D5&amp;"|FILT:"&amp;E5&amp;"| MUES:"&amp;G5&amp;"|"&amp;F5&amp;"|"&amp;O5&amp;"|"&amp;H5</f>
        <v>GR 02|FILT:Región| MUES:Juzgado de Garantía|Sentencias Dictadas por Delitos Contra la Mujer|Periodo 2013-2019|</v>
      </c>
      <c r="B5" s="77" t="str">
        <f>"https://analytics.zoho.com/open-view/2395394000007023571?ZOHO_CRITERIA=%22Localiza%20CL%22.%22Codreg%22%3D"&amp;Estructura!$B$1</f>
        <v>https://analytics.zoho.com/open-view/2395394000007023571?ZOHO_CRITERIA=%22Localiza%20CL%22.%22Codreg%22%3D13</v>
      </c>
      <c r="C5" s="40">
        <v>16</v>
      </c>
      <c r="D5" s="45" t="s">
        <v>10279</v>
      </c>
      <c r="E5" s="79" t="s">
        <v>516</v>
      </c>
      <c r="F5" s="49" t="s">
        <v>14162</v>
      </c>
      <c r="G5" s="49" t="s">
        <v>10553</v>
      </c>
      <c r="H5" s="41"/>
      <c r="I5" s="39"/>
      <c r="J5" s="42" t="s">
        <v>7580</v>
      </c>
      <c r="K5" s="53"/>
      <c r="L5" s="53"/>
      <c r="M5" s="85" t="str">
        <f>F5&amp;" por "&amp;G5&amp;" en la "&amp;E5&amp;K15&amp;" "&amp;J5&amp;" durante el "&amp;O5</f>
        <v>Sentencias Dictadas por Delitos Contra la Mujer por Juzgado de Garantía en la Región Metropolitana durante el Periodo 2013-2019</v>
      </c>
      <c r="N5" s="38" t="str">
        <f t="shared" ref="N5:N6" si="2">+J5</f>
        <v>Metropolitana</v>
      </c>
      <c r="O5" s="22" t="s">
        <v>10727</v>
      </c>
      <c r="P5" s="22" t="s">
        <v>14120</v>
      </c>
      <c r="Q5" s="31">
        <f>+IF($E5="PRODUCTO",VLOOKUP(J5,Categorias__2[[Producto]:[Columna1]],9,0)&amp;"000",IF($E5="CATEGORÍA",VLOOKUP(J5,Categorias__2[[Categoría]:[Columna2]],7,0),$Q$1))</f>
        <v>270101001</v>
      </c>
      <c r="R5" s="22" t="str">
        <f>+R4</f>
        <v>casos</v>
      </c>
      <c r="S5" s="38" t="str">
        <f t="shared" ref="S5:S18" si="3">+F5&amp;" | Filtra: "&amp;E5&amp;"| Muestra:"&amp;G5&amp;"| en la "&amp;E5&amp;" de "&amp;J5&amp;"|"&amp;O5</f>
        <v>Sentencias Dictadas por Delitos Contra la Mujer | Filtra: Región| Muestra:Juzgado de Garantía| en la Región de Metropolitana|Periodo 2013-2019</v>
      </c>
      <c r="T5" s="67" t="str">
        <f t="shared" ref="T5" si="4">+S5</f>
        <v>Sentencias Dictadas por Delitos Contra la Mujer | Filtra: Región| Muestra:Juzgado de Garantía| en la Región de Metropolitana|Periodo 2013-2019</v>
      </c>
      <c r="U5" s="68" t="str">
        <f t="shared" ref="U5" si="5">+E5&amp;": "&amp;J5</f>
        <v>Región: Metropolitana</v>
      </c>
      <c r="V5" s="38" t="s">
        <v>10537</v>
      </c>
      <c r="W5" s="23" t="str">
        <f t="shared" si="0"/>
        <v>https://analytics.zoho.com/open-view/2395394000007023571?ZOHO_CRITERIA=%22Localiza%20CL%22.%22Codreg%22%3D13</v>
      </c>
      <c r="X5" s="61" t="str">
        <f>+X4</f>
        <v>CHL</v>
      </c>
      <c r="Y5" s="22" t="s">
        <v>10274</v>
      </c>
      <c r="Z5" s="86" t="str">
        <f t="shared" ref="Z5:Z6" si="6">+"El gráfico muestra la frecuencia de "&amp;F5&amp;" desagregada por "&amp;G5&amp;" en la región "&amp;J5&amp;", de acuerdo a los datos publicados por el "&amp;AL5&amp;" de Chile para el "&amp;O5</f>
        <v>El gráfico muestra la frecuencia de Sentencias Dictadas por Delitos Contra la Mujer desagregada por Juzgado de Garantía en la región Metropolitana, de acuerdo a los datos publicados por el Poder Judicial de Chile para el Periodo 2013-2019</v>
      </c>
      <c r="AA5" s="64">
        <f t="shared" ref="AA5:AF5" si="7">+AA4</f>
        <v>44363</v>
      </c>
      <c r="AB5" s="61" t="str">
        <f t="shared" si="7"/>
        <v>Español</v>
      </c>
      <c r="AC5" s="61" t="str">
        <f t="shared" si="7"/>
        <v>Patricio</v>
      </c>
      <c r="AD5" s="61" t="str">
        <f t="shared" si="7"/>
        <v>No Aplica</v>
      </c>
      <c r="AE5" s="61" t="str">
        <f t="shared" si="7"/>
        <v>No Aplica</v>
      </c>
      <c r="AF5" s="61" t="str">
        <f t="shared" si="7"/>
        <v>No Aplica</v>
      </c>
      <c r="AG5" s="65">
        <f>+VLOOKUP($P5,Parametros[[nombre]:[Columna1]],5,0)</f>
        <v>118</v>
      </c>
      <c r="AH5" s="65">
        <f>AH4</f>
        <v>1</v>
      </c>
      <c r="AI5" s="65">
        <f>+VLOOKUP($N5,Territorio[[nombre]:[Columna1]],7,0)</f>
        <v>251</v>
      </c>
      <c r="AJ5" s="65">
        <f>+VLOOKUP(O5,Temporalidad[[nombre]:[Columna1]],7,0)</f>
        <v>1779</v>
      </c>
      <c r="AK5" s="65">
        <f>+VLOOKUP(LEFT($D5,2),Tipo_Gráfico[[id2]:[Tipo Gráfico]],3,0)</f>
        <v>1</v>
      </c>
      <c r="AL5" s="38" t="s">
        <v>14123</v>
      </c>
      <c r="AM5" s="61" t="str">
        <f>+AM4</f>
        <v>No Aplica</v>
      </c>
      <c r="AN5" s="61" t="str">
        <f>+AN4</f>
        <v>No Aplica</v>
      </c>
      <c r="AO5" s="61" t="str">
        <f>+AO4</f>
        <v>No Aplica</v>
      </c>
      <c r="AP5" s="66">
        <f>VLOOKUP($AC5,Responsables[],3,0)</f>
        <v>10</v>
      </c>
      <c r="AQ5" s="66">
        <f>VLOOKUP($R5,unidad_medida[[#All],[nombre]:[Columna1]],5,0)</f>
        <v>73</v>
      </c>
    </row>
    <row r="6" spans="1:43" ht="40.799999999999997" x14ac:dyDescent="0.3">
      <c r="A6" s="84" t="str">
        <f t="shared" si="1"/>
        <v>GR 03|FILT:Región| MUES:Delito|Sentencias Dictadas por Delitos Contra la Mujer|Periodo 2013-2019|</v>
      </c>
      <c r="B6" s="77" t="str">
        <f>"https://analytics.zoho.com/open-view/2395394000007023675?ZOHO_CRITERIA=%22Localiza%20CL%22.%22Codreg%22%3D"&amp;Estructura!$B$1</f>
        <v>https://analytics.zoho.com/open-view/2395394000007023675?ZOHO_CRITERIA=%22Localiza%20CL%22.%22Codreg%22%3D13</v>
      </c>
      <c r="C6" s="40">
        <v>16</v>
      </c>
      <c r="D6" s="48" t="s">
        <v>10280</v>
      </c>
      <c r="E6" s="78" t="s">
        <v>516</v>
      </c>
      <c r="F6" s="49" t="s">
        <v>14162</v>
      </c>
      <c r="G6" s="49" t="s">
        <v>14124</v>
      </c>
      <c r="H6" s="49"/>
      <c r="I6" s="39"/>
      <c r="J6" s="42" t="s">
        <v>7580</v>
      </c>
      <c r="K6" s="53"/>
      <c r="L6" s="53"/>
      <c r="M6" s="85" t="str">
        <f>F6&amp;" por "&amp;G6&amp;" en la "&amp;E6&amp;K16&amp;" "&amp;J6&amp;" durante el "&amp;O6</f>
        <v>Sentencias Dictadas por Delitos Contra la Mujer por Delito en la Región Metropolitana durante el Periodo 2013-2019</v>
      </c>
      <c r="N6" s="38" t="str">
        <f t="shared" si="2"/>
        <v>Metropolitana</v>
      </c>
      <c r="O6" s="22" t="s">
        <v>10727</v>
      </c>
      <c r="P6" s="22" t="s">
        <v>14120</v>
      </c>
      <c r="Q6" s="31">
        <f>+IF($E6="PRODUCTO",VLOOKUP(J6,Categorias__2[[Producto]:[Columna1]],9,0)&amp;"000",IF($E6="CATEGORÍA",VLOOKUP(J6,Categorias__2[[Categoría]:[Columna2]],7,0),$Q$1))</f>
        <v>270101001</v>
      </c>
      <c r="R6" s="22" t="str">
        <f t="shared" ref="R6:R20" si="8">+R5</f>
        <v>casos</v>
      </c>
      <c r="S6" s="38" t="str">
        <f t="shared" si="3"/>
        <v>Sentencias Dictadas por Delitos Contra la Mujer | Filtra: Región| Muestra:Delito| en la Región de Metropolitana|Periodo 2013-2019</v>
      </c>
      <c r="T6" s="67" t="str">
        <f t="shared" ref="T6:T8" si="9">+S6</f>
        <v>Sentencias Dictadas por Delitos Contra la Mujer | Filtra: Región| Muestra:Delito| en la Región de Metropolitana|Periodo 2013-2019</v>
      </c>
      <c r="U6" s="68" t="str">
        <f t="shared" ref="U6:U13" si="10">+E6&amp;": "&amp;J6</f>
        <v>Región: Metropolitana</v>
      </c>
      <c r="V6" s="38" t="s">
        <v>10538</v>
      </c>
      <c r="W6" s="23" t="str">
        <f t="shared" ref="W6:W10" si="11">HYPERLINK(B6,B6)</f>
        <v>https://analytics.zoho.com/open-view/2395394000007023675?ZOHO_CRITERIA=%22Localiza%20CL%22.%22Codreg%22%3D13</v>
      </c>
      <c r="X6" s="61" t="str">
        <f t="shared" ref="X6:X20" si="12">+X5</f>
        <v>CHL</v>
      </c>
      <c r="Y6" s="22" t="s">
        <v>10274</v>
      </c>
      <c r="Z6" s="86" t="str">
        <f t="shared" si="6"/>
        <v>El gráfico muestra la frecuencia de Sentencias Dictadas por Delitos Contra la Mujer desagregada por Delito en la región Metropolitana, de acuerdo a los datos publicados por el Poder Judicial de Chile para el Periodo 2013-2019</v>
      </c>
      <c r="AA6" s="64">
        <f t="shared" ref="AA6:AC6" si="13">+AA5</f>
        <v>44363</v>
      </c>
      <c r="AB6" s="61" t="str">
        <f t="shared" si="13"/>
        <v>Español</v>
      </c>
      <c r="AC6" s="61" t="str">
        <f t="shared" si="13"/>
        <v>Patricio</v>
      </c>
      <c r="AD6" s="61" t="str">
        <f t="shared" ref="AD6:AF6" si="14">+AD5</f>
        <v>No Aplica</v>
      </c>
      <c r="AE6" s="61" t="str">
        <f t="shared" si="14"/>
        <v>No Aplica</v>
      </c>
      <c r="AF6" s="61" t="str">
        <f t="shared" si="14"/>
        <v>No Aplica</v>
      </c>
      <c r="AG6" s="65">
        <f>+VLOOKUP($P6,Parametros[[nombre]:[Columna1]],5,0)</f>
        <v>118</v>
      </c>
      <c r="AH6" s="65">
        <f t="shared" ref="AH6:AH8" si="15">AH5</f>
        <v>1</v>
      </c>
      <c r="AI6" s="65">
        <f>+VLOOKUP($N6,Territorio[[nombre]:[Columna1]],7,0)</f>
        <v>251</v>
      </c>
      <c r="AJ6" s="65">
        <f>+VLOOKUP(O6,Temporalidad[[nombre]:[Columna1]],7,0)</f>
        <v>1779</v>
      </c>
      <c r="AK6" s="65">
        <f>+VLOOKUP(LEFT($D6,2),Tipo_Gráfico[[id2]:[Tipo Gráfico]],3,0)</f>
        <v>1</v>
      </c>
      <c r="AL6" s="38" t="s">
        <v>14123</v>
      </c>
      <c r="AM6" s="61" t="str">
        <f t="shared" ref="AM6:AM8" si="16">+AM5</f>
        <v>No Aplica</v>
      </c>
      <c r="AN6" s="61" t="str">
        <f t="shared" ref="AN6:AN8" si="17">+AN5</f>
        <v>No Aplica</v>
      </c>
      <c r="AO6" s="61" t="str">
        <f t="shared" ref="AO6:AO8" si="18">+AO5</f>
        <v>No Aplica</v>
      </c>
      <c r="AP6" s="66">
        <f>VLOOKUP($AC6,Responsables[],3,0)</f>
        <v>10</v>
      </c>
      <c r="AQ6" s="66">
        <f>VLOOKUP($R6,unidad_medida[[#All],[nombre]:[Columna1]],5,0)</f>
        <v>73</v>
      </c>
    </row>
    <row r="7" spans="1:43" ht="41.4" x14ac:dyDescent="0.3">
      <c r="A7" s="84" t="str">
        <f t="shared" si="1"/>
        <v>GR 04|FILT:PRODUCTO| MUES:región|Sentencias Dictadas por Delitos Contra la Mujer|Periodo 2013-2019|</v>
      </c>
      <c r="B7" s="77" t="str">
        <f>"https://analytics.zoho.com/open-view/2395394000007023809?ZOHO_CRITERIA=%22Trasposicion_27.8%22.%22Id_Producto%22%3D"&amp;Estructura!$L$1</f>
        <v>https://analytics.zoho.com/open-view/2395394000007023809?ZOHO_CRITERIA=%22Trasposicion_27.8%22.%22Id_Producto%22%3D270102</v>
      </c>
      <c r="C7" s="40">
        <v>3</v>
      </c>
      <c r="D7" s="45" t="s">
        <v>10281</v>
      </c>
      <c r="E7" s="78" t="s">
        <v>14151</v>
      </c>
      <c r="F7" s="49" t="s">
        <v>14162</v>
      </c>
      <c r="G7" s="49" t="s">
        <v>10549</v>
      </c>
      <c r="H7" s="41"/>
      <c r="I7" s="39"/>
      <c r="J7" s="80" t="s">
        <v>10360</v>
      </c>
      <c r="K7" s="53"/>
      <c r="L7" s="53"/>
      <c r="M7" s="85" t="str">
        <f>F7&amp;" por "&amp;G7&amp;" en la tipología de "&amp;K17&amp;" "&amp;J7&amp;", para el "&amp;O7</f>
        <v>Sentencias Dictadas por Delitos Contra la Mujer por región en la tipología de  Delitos sexuales, para el Periodo 2013-2019</v>
      </c>
      <c r="N7" s="38" t="s">
        <v>114</v>
      </c>
      <c r="O7" s="22" t="s">
        <v>10727</v>
      </c>
      <c r="P7" s="22" t="s">
        <v>14120</v>
      </c>
      <c r="Q7" s="31" t="str">
        <f>+IF($E7="PRODUCTO",VLOOKUP(J7,Categorias__2[[Producto]:[Columna1]],9,0)&amp;"000",IF($E7="CATEGORÍA",VLOOKUP(J7,Categorias__2[[Categoría]:[Columna2]],7,0),$Q$1))</f>
        <v>270102000</v>
      </c>
      <c r="R7" s="22" t="str">
        <f t="shared" si="8"/>
        <v>casos</v>
      </c>
      <c r="S7" s="38" t="str">
        <f>+F7&amp;" | Filtra: "&amp;E7&amp;"| Muestra:"&amp;G7&amp;"| para el "&amp;E7&amp;" de "&amp;J7&amp;"|"&amp;O7</f>
        <v>Sentencias Dictadas por Delitos Contra la Mujer | Filtra: PRODUCTO| Muestra:región| para el PRODUCTO de Delitos sexuales|Periodo 2013-2019</v>
      </c>
      <c r="T7" s="67" t="str">
        <f t="shared" si="9"/>
        <v>Sentencias Dictadas por Delitos Contra la Mujer | Filtra: PRODUCTO| Muestra:región| para el PRODUCTO de Delitos sexuales|Periodo 2013-2019</v>
      </c>
      <c r="U7" s="68" t="str">
        <f t="shared" si="10"/>
        <v>PRODUCTO: Delitos sexuales</v>
      </c>
      <c r="V7" s="38" t="s">
        <v>10539</v>
      </c>
      <c r="W7" s="23" t="str">
        <f t="shared" si="11"/>
        <v>https://analytics.zoho.com/open-view/2395394000007023809?ZOHO_CRITERIA=%22Trasposicion_27.8%22.%22Id_Producto%22%3D270102</v>
      </c>
      <c r="X7" s="61" t="str">
        <f t="shared" si="12"/>
        <v>CHL</v>
      </c>
      <c r="Y7" s="22" t="s">
        <v>7592</v>
      </c>
      <c r="Z7" s="86" t="str">
        <f t="shared" ref="Z5:Z8" si="19">+"El gráfico muestra la frecuencia de "&amp;F7&amp;" desagregada por comuna en la región "&amp;J7&amp;", de acuerdo a los datos publicados por la "&amp;AL7&amp;" de Chile para el "&amp;O7</f>
        <v>El gráfico muestra la frecuencia de Sentencias Dictadas por Delitos Contra la Mujer desagregada por comuna en la región Delitos sexuales, de acuerdo a los datos publicados por la Poder Judicial de Chile para el Periodo 2013-2019</v>
      </c>
      <c r="AA7" s="64">
        <f t="shared" ref="AA7:AC7" si="20">+AA6</f>
        <v>44363</v>
      </c>
      <c r="AB7" s="61" t="str">
        <f t="shared" si="20"/>
        <v>Español</v>
      </c>
      <c r="AC7" s="61" t="str">
        <f t="shared" si="20"/>
        <v>Patricio</v>
      </c>
      <c r="AD7" s="61" t="str">
        <f t="shared" ref="AD7:AF7" si="21">+AD6</f>
        <v>No Aplica</v>
      </c>
      <c r="AE7" s="61" t="str">
        <f t="shared" si="21"/>
        <v>No Aplica</v>
      </c>
      <c r="AF7" s="61" t="str">
        <f t="shared" si="21"/>
        <v>No Aplica</v>
      </c>
      <c r="AG7" s="65">
        <f>+VLOOKUP($P7,Parametros[[nombre]:[Columna1]],5,0)</f>
        <v>118</v>
      </c>
      <c r="AH7" s="65">
        <f t="shared" si="15"/>
        <v>1</v>
      </c>
      <c r="AI7" s="65">
        <f>+VLOOKUP($N7,Territorio[[nombre]:[Columna1]],7,0)</f>
        <v>38</v>
      </c>
      <c r="AJ7" s="65">
        <f>+VLOOKUP(O7,Temporalidad[[nombre]:[Columna1]],7,0)</f>
        <v>1779</v>
      </c>
      <c r="AK7" s="65">
        <f>+VLOOKUP(LEFT($D7,2),Tipo_Gráfico[[id2]:[Tipo Gráfico]],3,0)</f>
        <v>1</v>
      </c>
      <c r="AL7" s="38" t="s">
        <v>14123</v>
      </c>
      <c r="AM7" s="61" t="str">
        <f t="shared" si="16"/>
        <v>No Aplica</v>
      </c>
      <c r="AN7" s="61" t="str">
        <f t="shared" si="17"/>
        <v>No Aplica</v>
      </c>
      <c r="AO7" s="61" t="str">
        <f t="shared" si="18"/>
        <v>No Aplica</v>
      </c>
      <c r="AP7" s="66">
        <f>VLOOKUP($AC7,Responsables[],3,0)</f>
        <v>10</v>
      </c>
      <c r="AQ7" s="66">
        <f>VLOOKUP($R7,unidad_medida[[#All],[nombre]:[Columna1]],5,0)</f>
        <v>73</v>
      </c>
    </row>
    <row r="8" spans="1:43" ht="51" x14ac:dyDescent="0.3">
      <c r="A8" s="84" t="str">
        <f t="shared" si="1"/>
        <v>GR 05|FILT:PRODUCTO| MUES:Juzgado de Garantía|Sentencias Dictadas por Delitos Contra la Mujer|Periodo 2013-2019|</v>
      </c>
      <c r="B8" s="77" t="str">
        <f>"https://analytics.zoho.com/open-view/2395394000007023986?ZOHO_CRITERIA=%22Trasposicion_27.8%22.%22Id_Producto%22%3D"&amp;Estructura!$L$1</f>
        <v>https://analytics.zoho.com/open-view/2395394000007023986?ZOHO_CRITERIA=%22Trasposicion_27.8%22.%22Id_Producto%22%3D270102</v>
      </c>
      <c r="C8" s="40">
        <v>3</v>
      </c>
      <c r="D8" s="48" t="s">
        <v>10282</v>
      </c>
      <c r="E8" s="78" t="s">
        <v>14151</v>
      </c>
      <c r="F8" s="49" t="s">
        <v>14162</v>
      </c>
      <c r="G8" s="49" t="s">
        <v>10553</v>
      </c>
      <c r="H8" s="49"/>
      <c r="I8" s="39"/>
      <c r="J8" s="80" t="s">
        <v>10360</v>
      </c>
      <c r="K8" s="53"/>
      <c r="L8" s="53"/>
      <c r="M8" s="85" t="str">
        <f t="shared" ref="M8:M9" si="22">F8&amp;" por "&amp;G8&amp;" en la tipología de "&amp;K18&amp;" "&amp;J8&amp;", para el "&amp;O8</f>
        <v>Sentencias Dictadas por Delitos Contra la Mujer por Juzgado de Garantía en la tipología de  Delitos sexuales, para el Periodo 2013-2019</v>
      </c>
      <c r="N8" s="38" t="s">
        <v>114</v>
      </c>
      <c r="O8" s="22" t="s">
        <v>10727</v>
      </c>
      <c r="P8" s="22" t="s">
        <v>14120</v>
      </c>
      <c r="Q8" s="31" t="str">
        <f>+IF($E8="PRODUCTO",VLOOKUP(J8,Categorias__2[[Producto]:[Columna1]],9,0)&amp;"000",IF($E8="CATEGORÍA",VLOOKUP(J8,Categorias__2[[Categoría]:[Columna2]],7,0),$Q$1))</f>
        <v>270102000</v>
      </c>
      <c r="R8" s="22" t="str">
        <f t="shared" si="8"/>
        <v>casos</v>
      </c>
      <c r="S8" s="38" t="str">
        <f t="shared" ref="S8:S9" si="23">+F8&amp;" | Filtra: "&amp;E8&amp;"| Muestra:"&amp;G8&amp;"| para el "&amp;E8&amp;" de "&amp;J8&amp;"|"&amp;O8</f>
        <v>Sentencias Dictadas por Delitos Contra la Mujer | Filtra: PRODUCTO| Muestra:Juzgado de Garantía| para el PRODUCTO de Delitos sexuales|Periodo 2013-2019</v>
      </c>
      <c r="T8" s="67" t="str">
        <f t="shared" si="9"/>
        <v>Sentencias Dictadas por Delitos Contra la Mujer | Filtra: PRODUCTO| Muestra:Juzgado de Garantía| para el PRODUCTO de Delitos sexuales|Periodo 2013-2019</v>
      </c>
      <c r="U8" s="68" t="str">
        <f t="shared" si="10"/>
        <v>PRODUCTO: Delitos sexuales</v>
      </c>
      <c r="V8" s="38" t="s">
        <v>10548</v>
      </c>
      <c r="W8" s="23" t="str">
        <f t="shared" si="11"/>
        <v>https://analytics.zoho.com/open-view/2395394000007023986?ZOHO_CRITERIA=%22Trasposicion_27.8%22.%22Id_Producto%22%3D270102</v>
      </c>
      <c r="X8" s="61" t="str">
        <f t="shared" si="12"/>
        <v>CHL</v>
      </c>
      <c r="Y8" s="22" t="s">
        <v>7592</v>
      </c>
      <c r="Z8" s="86" t="str">
        <f t="shared" si="19"/>
        <v>El gráfico muestra la frecuencia de Sentencias Dictadas por Delitos Contra la Mujer desagregada por comuna en la región Delitos sexuales, de acuerdo a los datos publicados por la Poder Judicial de Chile para el Periodo 2013-2019</v>
      </c>
      <c r="AA8" s="64">
        <f t="shared" ref="AA8:AC8" si="24">+AA7</f>
        <v>44363</v>
      </c>
      <c r="AB8" s="61" t="str">
        <f t="shared" si="24"/>
        <v>Español</v>
      </c>
      <c r="AC8" s="61" t="str">
        <f t="shared" si="24"/>
        <v>Patricio</v>
      </c>
      <c r="AD8" s="61" t="str">
        <f t="shared" ref="AD8:AF8" si="25">+AD7</f>
        <v>No Aplica</v>
      </c>
      <c r="AE8" s="61" t="str">
        <f t="shared" si="25"/>
        <v>No Aplica</v>
      </c>
      <c r="AF8" s="61" t="str">
        <f t="shared" si="25"/>
        <v>No Aplica</v>
      </c>
      <c r="AG8" s="65">
        <f>+VLOOKUP($P8,Parametros[[nombre]:[Columna1]],5,0)</f>
        <v>118</v>
      </c>
      <c r="AH8" s="65">
        <f t="shared" si="15"/>
        <v>1</v>
      </c>
      <c r="AI8" s="65">
        <f>+VLOOKUP($N8,Territorio[[nombre]:[Columna1]],7,0)</f>
        <v>38</v>
      </c>
      <c r="AJ8" s="65">
        <f>+VLOOKUP(O8,Temporalidad[[nombre]:[Columna1]],7,0)</f>
        <v>1779</v>
      </c>
      <c r="AK8" s="65">
        <f>+VLOOKUP(LEFT($D8,2),Tipo_Gráfico[[id2]:[Tipo Gráfico]],3,0)</f>
        <v>1</v>
      </c>
      <c r="AL8" s="38" t="s">
        <v>14123</v>
      </c>
      <c r="AM8" s="61" t="str">
        <f t="shared" si="16"/>
        <v>No Aplica</v>
      </c>
      <c r="AN8" s="61" t="str">
        <f t="shared" si="17"/>
        <v>No Aplica</v>
      </c>
      <c r="AO8" s="61" t="str">
        <f t="shared" si="18"/>
        <v>No Aplica</v>
      </c>
      <c r="AP8" s="66">
        <f>VLOOKUP($AC8,Responsables[],3,0)</f>
        <v>10</v>
      </c>
      <c r="AQ8" s="66">
        <f>VLOOKUP($R8,unidad_medida[[#All],[nombre]:[Columna1]],5,0)</f>
        <v>73</v>
      </c>
    </row>
    <row r="9" spans="1:43" ht="41.4" x14ac:dyDescent="0.3">
      <c r="A9" s="84" t="str">
        <f>+D9&amp;"|FILT:"&amp;E9&amp;"| MUES:"&amp;G9&amp;"|"&amp;F9&amp;"|"&amp;O9&amp;"|"&amp;H9</f>
        <v>GR 06|FILT:PRODUCTO| MUES:Delito|Sentencias Dictadas por Delitos Contra la Mujer|Periodo 2013-2019|</v>
      </c>
      <c r="B9" s="77" t="str">
        <f>"https://analytics.zoho.com/open-view/2395394000007046404?ZOHO_CRITERIA=%22Trasposicion_27.8%22.%22Id_Producto%22%3D"&amp;Estructura!$L$1</f>
        <v>https://analytics.zoho.com/open-view/2395394000007046404?ZOHO_CRITERIA=%22Trasposicion_27.8%22.%22Id_Producto%22%3D270102</v>
      </c>
      <c r="C9" s="47">
        <v>3</v>
      </c>
      <c r="D9" s="48" t="s">
        <v>10283</v>
      </c>
      <c r="E9" s="78" t="s">
        <v>14151</v>
      </c>
      <c r="F9" s="49" t="s">
        <v>14162</v>
      </c>
      <c r="G9" s="49" t="s">
        <v>14124</v>
      </c>
      <c r="H9" s="49"/>
      <c r="I9" s="46"/>
      <c r="J9" s="80" t="s">
        <v>10360</v>
      </c>
      <c r="K9" s="53"/>
      <c r="L9" s="53"/>
      <c r="M9" s="85" t="str">
        <f t="shared" si="22"/>
        <v>Sentencias Dictadas por Delitos Contra la Mujer por Delito en la tipología de  Delitos sexuales, para el Periodo 2013-2019</v>
      </c>
      <c r="N9" s="38" t="s">
        <v>114</v>
      </c>
      <c r="O9" s="22" t="s">
        <v>10727</v>
      </c>
      <c r="P9" s="22" t="s">
        <v>14120</v>
      </c>
      <c r="Q9" s="31" t="str">
        <f>+IF($E9="PRODUCTO",VLOOKUP(J9,Categorias__2[[Producto]:[Columna1]],9,0)&amp;"000",IF($E9="CATEGORÍA",VLOOKUP(J9,Categorias__2[[Categoría]:[Columna2]],7,0),$Q$1))</f>
        <v>270102000</v>
      </c>
      <c r="R9" s="22" t="s">
        <v>10273</v>
      </c>
      <c r="S9" s="38" t="str">
        <f t="shared" si="23"/>
        <v>Sentencias Dictadas por Delitos Contra la Mujer | Filtra: PRODUCTO| Muestra:Delito| para el PRODUCTO de Delitos sexuales|Periodo 2013-2019</v>
      </c>
      <c r="T9" s="67" t="str">
        <f>+S9</f>
        <v>Sentencias Dictadas por Delitos Contra la Mujer | Filtra: PRODUCTO| Muestra:Delito| para el PRODUCTO de Delitos sexuales|Periodo 2013-2019</v>
      </c>
      <c r="U9" s="68" t="str">
        <f t="shared" si="10"/>
        <v>PRODUCTO: Delitos sexuales</v>
      </c>
      <c r="V9" s="38" t="s">
        <v>10536</v>
      </c>
      <c r="W9" s="23" t="str">
        <f t="shared" si="11"/>
        <v>https://analytics.zoho.com/open-view/2395394000007046404?ZOHO_CRITERIA=%22Trasposicion_27.8%22.%22Id_Producto%22%3D270102</v>
      </c>
      <c r="X9" s="61" t="str">
        <f t="shared" si="12"/>
        <v>CHL</v>
      </c>
      <c r="Y9" s="22" t="s">
        <v>7592</v>
      </c>
      <c r="Z9" s="86" t="str">
        <f>+"El gráfico muestra la frecuencia de "&amp;F9&amp;" a escala nacional por región de "&amp;J9&amp;", de acuerdo a los datos publicados por la "&amp;AL9&amp;" de Chile para el "&amp;O9</f>
        <v>El gráfico muestra la frecuencia de Sentencias Dictadas por Delitos Contra la Mujer a escala nacional por región de Delitos sexuales, de acuerdo a los datos publicados por la Poder Judicial de Chile para el Periodo 2013-2019</v>
      </c>
      <c r="AA9" s="64">
        <f t="shared" ref="AA9:AC9" si="26">+AA8</f>
        <v>44363</v>
      </c>
      <c r="AB9" s="61" t="str">
        <f t="shared" si="26"/>
        <v>Español</v>
      </c>
      <c r="AC9" s="61" t="str">
        <f t="shared" si="26"/>
        <v>Patricio</v>
      </c>
      <c r="AD9" s="61" t="s">
        <v>24</v>
      </c>
      <c r="AE9" s="61" t="s">
        <v>24</v>
      </c>
      <c r="AF9" s="61" t="s">
        <v>24</v>
      </c>
      <c r="AG9" s="65">
        <f>+VLOOKUP($P9,Parametros[[nombre]:[Columna1]],5,0)</f>
        <v>118</v>
      </c>
      <c r="AH9" s="65">
        <v>1</v>
      </c>
      <c r="AI9" s="65">
        <f>+VLOOKUP($N9,Territorio[[nombre]:[Columna1]],7,0)</f>
        <v>38</v>
      </c>
      <c r="AJ9" s="65">
        <f>+VLOOKUP(O9,Temporalidad[[nombre]:[Columna1]],7,0)</f>
        <v>1779</v>
      </c>
      <c r="AK9" s="65">
        <f>+VLOOKUP(LEFT($D9,2),Tipo_Gráfico[[id2]:[Tipo Gráfico]],3,0)</f>
        <v>1</v>
      </c>
      <c r="AL9" s="38" t="s">
        <v>14123</v>
      </c>
      <c r="AM9" s="61" t="s">
        <v>24</v>
      </c>
      <c r="AN9" s="61" t="s">
        <v>24</v>
      </c>
      <c r="AO9" s="61" t="s">
        <v>24</v>
      </c>
      <c r="AP9" s="66">
        <f>VLOOKUP($AC9,Responsables[],3,0)</f>
        <v>10</v>
      </c>
      <c r="AQ9" s="66">
        <f>VLOOKUP($R9,unidad_medida[[#All],[nombre]:[Columna1]],5,0)</f>
        <v>73</v>
      </c>
    </row>
    <row r="10" spans="1:43" ht="51" x14ac:dyDescent="0.3">
      <c r="A10" s="84" t="str">
        <f t="shared" ref="A10:A13" si="27">+D10&amp;"|FILT:"&amp;E10&amp;"| MUES:"&amp;G10&amp;"|"&amp;F10&amp;"|"&amp;O10&amp;"|"&amp;H10</f>
        <v>GR 07|FILT:Juzgado de Garantía| MUES:Tipo de Delito|Sentencias Dictadas por Delitos Contra la Mujer|Periodo 2013-2019|</v>
      </c>
      <c r="B10" s="77" t="str">
        <f>"https://analytics.zoho.com/open-view/2395394000007046519?ZOHO_CRITERIA=%22Trasposicion_27.8%22.%22Id_Juzgado_Garant%C3%ADa%22%3D"&amp;Estructura!$T$1</f>
        <v>https://analytics.zoho.com/open-view/2395394000007046519?ZOHO_CRITERIA=%22Trasposicion_27.8%22.%22Id_Juzgado_Garant%C3%ADa%22%3D1</v>
      </c>
      <c r="C10" s="40">
        <v>82</v>
      </c>
      <c r="D10" s="48" t="s">
        <v>10284</v>
      </c>
      <c r="E10" s="78" t="s">
        <v>10553</v>
      </c>
      <c r="F10" s="49" t="s">
        <v>14162</v>
      </c>
      <c r="G10" s="49" t="s">
        <v>10726</v>
      </c>
      <c r="H10" s="41"/>
      <c r="I10" s="39"/>
      <c r="J10" s="80" t="s">
        <v>10642</v>
      </c>
      <c r="K10" s="53"/>
      <c r="L10" s="53"/>
      <c r="M10" s="85" t="str">
        <f>F10&amp;" por "&amp;G10&amp;" en el "&amp;K20&amp;" "&amp;J10&amp;" para el "&amp;O10</f>
        <v>Sentencias Dictadas por Delitos Contra la Mujer por Tipo de Delito en el  Juzgado de Garantía de Coquimbo para el Periodo 2013-2019</v>
      </c>
      <c r="N10" s="38" t="s">
        <v>114</v>
      </c>
      <c r="O10" s="22" t="s">
        <v>10727</v>
      </c>
      <c r="P10" s="22" t="s">
        <v>14120</v>
      </c>
      <c r="Q10" s="31">
        <f>+IF($E10="PRODUCTO",VLOOKUP(J10,Categorias__2[[Producto]:[Columna1]],9,0)&amp;"000",IF($E10="CATEGORÍA",VLOOKUP(J10,Categorias__2[[Categoría]:[Columna2]],7,0),$Q$1))</f>
        <v>270101001</v>
      </c>
      <c r="R10" s="22" t="str">
        <f>+R9</f>
        <v>casos</v>
      </c>
      <c r="S10" s="38" t="str">
        <f>+F10&amp;" | Filtra: "&amp;E10&amp;"| Muestra:"&amp;G10&amp;"| en el "&amp;E10&amp;" : "&amp;J10&amp;"|"&amp;O10</f>
        <v>Sentencias Dictadas por Delitos Contra la Mujer | Filtra: Juzgado de Garantía| Muestra:Tipo de Delito| en el Juzgado de Garantía : Juzgado de Garantía de Coquimbo|Periodo 2013-2019</v>
      </c>
      <c r="T10" s="67" t="str">
        <f t="shared" ref="T10:T13" si="28">+S10</f>
        <v>Sentencias Dictadas por Delitos Contra la Mujer | Filtra: Juzgado de Garantía| Muestra:Tipo de Delito| en el Juzgado de Garantía : Juzgado de Garantía de Coquimbo|Periodo 2013-2019</v>
      </c>
      <c r="U10" s="68" t="str">
        <f t="shared" si="10"/>
        <v>Juzgado de Garantía: Juzgado de Garantía de Coquimbo</v>
      </c>
      <c r="V10" s="38" t="s">
        <v>10537</v>
      </c>
      <c r="W10" s="23" t="str">
        <f t="shared" si="11"/>
        <v>https://analytics.zoho.com/open-view/2395394000007046519?ZOHO_CRITERIA=%22Trasposicion_27.8%22.%22Id_Juzgado_Garant%C3%ADa%22%3D1</v>
      </c>
      <c r="X10" s="61" t="str">
        <f t="shared" si="12"/>
        <v>CHL</v>
      </c>
      <c r="Y10" s="22" t="s">
        <v>7592</v>
      </c>
      <c r="Z10" s="86" t="str">
        <f t="shared" ref="Z10:Z13" si="29">+"El gráfico muestra la frecuencia de "&amp;F10&amp;" a escala nacional por región de "&amp;J10&amp;", de acuerdo a los datos publicados por la "&amp;AL10&amp;" de Chile para el "&amp;O10</f>
        <v>El gráfico muestra la frecuencia de Sentencias Dictadas por Delitos Contra la Mujer a escala nacional por región de Juzgado de Garantía de Coquimbo, de acuerdo a los datos publicados por la Poder Judicial de Chile para el Periodo 2013-2019</v>
      </c>
      <c r="AA10" s="64">
        <f t="shared" ref="AA10:AC10" si="30">+AA9</f>
        <v>44363</v>
      </c>
      <c r="AB10" s="61" t="str">
        <f t="shared" si="30"/>
        <v>Español</v>
      </c>
      <c r="AC10" s="61" t="str">
        <f t="shared" si="30"/>
        <v>Patricio</v>
      </c>
      <c r="AD10" s="61" t="str">
        <f t="shared" ref="AD10:AF10" si="31">+AD9</f>
        <v>No Aplica</v>
      </c>
      <c r="AE10" s="61" t="str">
        <f t="shared" si="31"/>
        <v>No Aplica</v>
      </c>
      <c r="AF10" s="61" t="str">
        <f t="shared" si="31"/>
        <v>No Aplica</v>
      </c>
      <c r="AG10" s="65">
        <f>+VLOOKUP($P10,Parametros[[nombre]:[Columna1]],5,0)</f>
        <v>118</v>
      </c>
      <c r="AH10" s="65">
        <f>AH9</f>
        <v>1</v>
      </c>
      <c r="AI10" s="65">
        <f>+VLOOKUP($N10,Territorio[[nombre]:[Columna1]],7,0)</f>
        <v>38</v>
      </c>
      <c r="AJ10" s="65">
        <f>+VLOOKUP(O10,Temporalidad[[nombre]:[Columna1]],7,0)</f>
        <v>1779</v>
      </c>
      <c r="AK10" s="65">
        <f>+VLOOKUP(LEFT($D10,2),Tipo_Gráfico[[id2]:[Tipo Gráfico]],3,0)</f>
        <v>1</v>
      </c>
      <c r="AL10" s="38" t="s">
        <v>14123</v>
      </c>
      <c r="AM10" s="61" t="str">
        <f>+AM9</f>
        <v>No Aplica</v>
      </c>
      <c r="AN10" s="61" t="str">
        <f>+AN9</f>
        <v>No Aplica</v>
      </c>
      <c r="AO10" s="61" t="str">
        <f>+AO9</f>
        <v>No Aplica</v>
      </c>
      <c r="AP10" s="66">
        <f>VLOOKUP($AC10,Responsables[],3,0)</f>
        <v>10</v>
      </c>
      <c r="AQ10" s="66">
        <f>VLOOKUP($R10,unidad_medida[[#All],[nombre]:[Columna1]],5,0)</f>
        <v>73</v>
      </c>
    </row>
    <row r="11" spans="1:43" ht="51" x14ac:dyDescent="0.3">
      <c r="A11" s="84" t="str">
        <f t="shared" si="27"/>
        <v>GR 08|FILT:Juzgado de Garantía| MUES:Delito|Sentencias Dictadas por Delitos Contra la Mujer|Periodo 2013-2019|</v>
      </c>
      <c r="B11" s="77" t="str">
        <f>"https://analytics.zoho.com/open-view/2395394000007046737?ZOHO_CRITERIA=%22Trasposicion_27.8%22.%22Id_Juzgado_Garant%C3%ADa%22%3D"&amp;Estructura!$T$1</f>
        <v>https://analytics.zoho.com/open-view/2395394000007046737?ZOHO_CRITERIA=%22Trasposicion_27.8%22.%22Id_Juzgado_Garant%C3%ADa%22%3D1</v>
      </c>
      <c r="C11" s="40">
        <v>82</v>
      </c>
      <c r="D11" s="48" t="s">
        <v>10285</v>
      </c>
      <c r="E11" s="78" t="s">
        <v>10553</v>
      </c>
      <c r="F11" s="49" t="s">
        <v>14162</v>
      </c>
      <c r="G11" s="49" t="s">
        <v>14124</v>
      </c>
      <c r="H11" s="49"/>
      <c r="I11" s="39"/>
      <c r="J11" s="80" t="s">
        <v>10642</v>
      </c>
      <c r="K11" s="53"/>
      <c r="L11" s="53"/>
      <c r="M11" s="85" t="str">
        <f>F11&amp;" por "&amp;G11&amp;" en el "&amp;" "&amp;J11&amp;" para el "&amp;O11</f>
        <v>Sentencias Dictadas por Delitos Contra la Mujer por Delito en el  Juzgado de Garantía de Coquimbo para el Periodo 2013-2019</v>
      </c>
      <c r="N11" s="38" t="s">
        <v>114</v>
      </c>
      <c r="O11" s="22" t="s">
        <v>10727</v>
      </c>
      <c r="P11" s="22" t="s">
        <v>14120</v>
      </c>
      <c r="Q11" s="31">
        <f>+IF($E11="PRODUCTO",VLOOKUP(J11,Categorias__2[[Producto]:[Columna1]],9,0)&amp;"000",IF($E11="CATEGORÍA",VLOOKUP(J11,Categorias__2[[Categoría]:[Columna2]],7,0),$Q$1))</f>
        <v>270101001</v>
      </c>
      <c r="R11" s="22" t="str">
        <f t="shared" si="8"/>
        <v>casos</v>
      </c>
      <c r="S11" s="38" t="str">
        <f>+F11&amp;" | Filtra: "&amp;E11&amp;"| Muestra:"&amp;G11&amp;"| en el "&amp;E11&amp;" : "&amp;J11&amp;"|"&amp;O11</f>
        <v>Sentencias Dictadas por Delitos Contra la Mujer | Filtra: Juzgado de Garantía| Muestra:Delito| en el Juzgado de Garantía : Juzgado de Garantía de Coquimbo|Periodo 2013-2019</v>
      </c>
      <c r="T11" s="67" t="str">
        <f t="shared" si="28"/>
        <v>Sentencias Dictadas por Delitos Contra la Mujer | Filtra: Juzgado de Garantía| Muestra:Delito| en el Juzgado de Garantía : Juzgado de Garantía de Coquimbo|Periodo 2013-2019</v>
      </c>
      <c r="U11" s="68" t="str">
        <f t="shared" si="10"/>
        <v>Juzgado de Garantía: Juzgado de Garantía de Coquimbo</v>
      </c>
      <c r="V11" s="38" t="s">
        <v>10538</v>
      </c>
      <c r="W11" s="23" t="str">
        <f t="shared" ref="W11:W15" si="32">HYPERLINK(B11,B11)</f>
        <v>https://analytics.zoho.com/open-view/2395394000007046737?ZOHO_CRITERIA=%22Trasposicion_27.8%22.%22Id_Juzgado_Garant%C3%ADa%22%3D1</v>
      </c>
      <c r="X11" s="61" t="str">
        <f t="shared" si="12"/>
        <v>CHL</v>
      </c>
      <c r="Y11" s="22" t="s">
        <v>7592</v>
      </c>
      <c r="Z11" s="86" t="str">
        <f t="shared" si="29"/>
        <v>El gráfico muestra la frecuencia de Sentencias Dictadas por Delitos Contra la Mujer a escala nacional por región de Juzgado de Garantía de Coquimbo, de acuerdo a los datos publicados por la Poder Judicial de Chile para el Periodo 2013-2019</v>
      </c>
      <c r="AA11" s="64">
        <f t="shared" ref="AA11:AC11" si="33">+AA10</f>
        <v>44363</v>
      </c>
      <c r="AB11" s="61" t="str">
        <f t="shared" si="33"/>
        <v>Español</v>
      </c>
      <c r="AC11" s="61" t="str">
        <f t="shared" si="33"/>
        <v>Patricio</v>
      </c>
      <c r="AD11" s="61" t="str">
        <f t="shared" ref="AD11:AF11" si="34">+AD10</f>
        <v>No Aplica</v>
      </c>
      <c r="AE11" s="61" t="str">
        <f t="shared" si="34"/>
        <v>No Aplica</v>
      </c>
      <c r="AF11" s="61" t="str">
        <f t="shared" si="34"/>
        <v>No Aplica</v>
      </c>
      <c r="AG11" s="65">
        <f>+VLOOKUP($P11,Parametros[[nombre]:[Columna1]],5,0)</f>
        <v>118</v>
      </c>
      <c r="AH11" s="65">
        <f t="shared" ref="AH11:AH13" si="35">AH10</f>
        <v>1</v>
      </c>
      <c r="AI11" s="65">
        <f>+VLOOKUP($N11,Territorio[[nombre]:[Columna1]],7,0)</f>
        <v>38</v>
      </c>
      <c r="AJ11" s="65">
        <f>+VLOOKUP(O11,Temporalidad[[nombre]:[Columna1]],7,0)</f>
        <v>1779</v>
      </c>
      <c r="AK11" s="65">
        <f>+VLOOKUP(LEFT($D11,2),Tipo_Gráfico[[id2]:[Tipo Gráfico]],3,0)</f>
        <v>1</v>
      </c>
      <c r="AL11" s="38" t="s">
        <v>14123</v>
      </c>
      <c r="AM11" s="61" t="str">
        <f t="shared" ref="AM11:AO13" si="36">+AM10</f>
        <v>No Aplica</v>
      </c>
      <c r="AN11" s="61" t="str">
        <f t="shared" si="36"/>
        <v>No Aplica</v>
      </c>
      <c r="AO11" s="61" t="str">
        <f t="shared" si="36"/>
        <v>No Aplica</v>
      </c>
      <c r="AP11" s="66">
        <f>VLOOKUP($AC11,Responsables[],3,0)</f>
        <v>10</v>
      </c>
      <c r="AQ11" s="66">
        <f>VLOOKUP($R11,unidad_medida[[#All],[nombre]:[Columna1]],5,0)</f>
        <v>73</v>
      </c>
    </row>
    <row r="12" spans="1:43" ht="61.2" x14ac:dyDescent="0.3">
      <c r="A12" s="84" t="str">
        <f t="shared" si="27"/>
        <v>GR 09|FILT:CATEGORÍA| MUES:región|Sentencias Dictadas por Delitos Contra la Mujer|Periodo 2013-2019|</v>
      </c>
      <c r="B12" s="77" t="str">
        <f>"https://analytics.zoho.com/open-view/2395394000007046864?ZOHO_CRITERIA=%22Trasposicion_27.8%22.%22id_categoria%22%3D"&amp;Estructura!$P$1</f>
        <v>https://analytics.zoho.com/open-view/2395394000007046864?ZOHO_CRITERIA=%22Trasposicion_27.8%22.%22id_categoria%22%3D270101001</v>
      </c>
      <c r="C12" s="40">
        <v>6</v>
      </c>
      <c r="D12" s="48" t="s">
        <v>10286</v>
      </c>
      <c r="E12" s="78" t="s">
        <v>14153</v>
      </c>
      <c r="F12" s="49" t="s">
        <v>14162</v>
      </c>
      <c r="G12" s="49" t="s">
        <v>10549</v>
      </c>
      <c r="H12" s="41"/>
      <c r="I12" s="39"/>
      <c r="J12" s="80" t="s">
        <v>10639</v>
      </c>
      <c r="K12" s="53"/>
      <c r="L12" s="53"/>
      <c r="M12" s="85" t="str">
        <f>F12&amp;" por "&amp;G12&amp;" para el delito de  "&amp;J12&amp;", durante el "&amp;O12</f>
        <v>Sentencias Dictadas por Delitos Contra la Mujer por región para el delito de  Apremios Ilegítimos Violación, Abuso Sexual Agravado, Otros, durante el Periodo 2013-2019</v>
      </c>
      <c r="N12" s="38" t="s">
        <v>114</v>
      </c>
      <c r="O12" s="22" t="s">
        <v>10727</v>
      </c>
      <c r="P12" s="22" t="s">
        <v>14120</v>
      </c>
      <c r="Q12" s="31">
        <f>+IF($E12="PRODUCTO",VLOOKUP(J12,Categorias__2[[Producto]:[Columna1]],9,0)&amp;"000",IF($E12="CATEGORÍA",VLOOKUP(J12,Categorias__2[[Categoría]:[Columna2]],7,0),$Q$1))</f>
        <v>270101001</v>
      </c>
      <c r="R12" s="22" t="str">
        <f t="shared" si="8"/>
        <v>casos</v>
      </c>
      <c r="S12" s="38" t="str">
        <f t="shared" si="3"/>
        <v>Sentencias Dictadas por Delitos Contra la Mujer | Filtra: CATEGORÍA| Muestra:región| en la CATEGORÍA de Apremios Ilegítimos Violación, Abuso Sexual Agravado, Otros|Periodo 2013-2019</v>
      </c>
      <c r="T12" s="67" t="str">
        <f t="shared" si="28"/>
        <v>Sentencias Dictadas por Delitos Contra la Mujer | Filtra: CATEGORÍA| Muestra:región| en la CATEGORÍA de Apremios Ilegítimos Violación, Abuso Sexual Agravado, Otros|Periodo 2013-2019</v>
      </c>
      <c r="U12" s="68" t="str">
        <f t="shared" si="10"/>
        <v>CATEGORÍA: Apremios Ilegítimos Violación, Abuso Sexual Agravado, Otros</v>
      </c>
      <c r="V12" s="38" t="s">
        <v>10539</v>
      </c>
      <c r="W12" s="23" t="str">
        <f t="shared" si="32"/>
        <v>https://analytics.zoho.com/open-view/2395394000007046864?ZOHO_CRITERIA=%22Trasposicion_27.8%22.%22id_categoria%22%3D270101001</v>
      </c>
      <c r="X12" s="61" t="str">
        <f t="shared" si="12"/>
        <v>CHL</v>
      </c>
      <c r="Y12" s="22" t="s">
        <v>7592</v>
      </c>
      <c r="Z12" s="86" t="str">
        <f t="shared" si="29"/>
        <v>El gráfico muestra la frecuencia de Sentencias Dictadas por Delitos Contra la Mujer a escala nacional por región de Apremios Ilegítimos Violación, Abuso Sexual Agravado, Otros, de acuerdo a los datos publicados por la Poder Judicial de Chile para el Periodo 2013-2019</v>
      </c>
      <c r="AA12" s="64">
        <f t="shared" ref="AA12:AC12" si="37">+AA11</f>
        <v>44363</v>
      </c>
      <c r="AB12" s="61" t="str">
        <f t="shared" si="37"/>
        <v>Español</v>
      </c>
      <c r="AC12" s="61" t="str">
        <f t="shared" si="37"/>
        <v>Patricio</v>
      </c>
      <c r="AD12" s="61" t="str">
        <f t="shared" ref="AD12:AF12" si="38">+AD11</f>
        <v>No Aplica</v>
      </c>
      <c r="AE12" s="61" t="str">
        <f t="shared" si="38"/>
        <v>No Aplica</v>
      </c>
      <c r="AF12" s="61" t="str">
        <f t="shared" si="38"/>
        <v>No Aplica</v>
      </c>
      <c r="AG12" s="65">
        <f>+VLOOKUP($P12,Parametros[[nombre]:[Columna1]],5,0)</f>
        <v>118</v>
      </c>
      <c r="AH12" s="65">
        <f t="shared" si="35"/>
        <v>1</v>
      </c>
      <c r="AI12" s="65">
        <f>+VLOOKUP($N12,Territorio[[nombre]:[Columna1]],7,0)</f>
        <v>38</v>
      </c>
      <c r="AJ12" s="65">
        <f>+VLOOKUP(O12,Temporalidad[[nombre]:[Columna1]],7,0)</f>
        <v>1779</v>
      </c>
      <c r="AK12" s="65">
        <f>+VLOOKUP(LEFT($D12,2),Tipo_Gráfico[[id2]:[Tipo Gráfico]],3,0)</f>
        <v>1</v>
      </c>
      <c r="AL12" s="38" t="s">
        <v>14123</v>
      </c>
      <c r="AM12" s="61" t="str">
        <f t="shared" si="36"/>
        <v>No Aplica</v>
      </c>
      <c r="AN12" s="61" t="str">
        <f t="shared" si="36"/>
        <v>No Aplica</v>
      </c>
      <c r="AO12" s="61" t="str">
        <f t="shared" si="36"/>
        <v>No Aplica</v>
      </c>
      <c r="AP12" s="66">
        <f>VLOOKUP($AC12,Responsables[],3,0)</f>
        <v>10</v>
      </c>
      <c r="AQ12" s="66">
        <f>VLOOKUP($R12,unidad_medida[[#All],[nombre]:[Columna1]],5,0)</f>
        <v>73</v>
      </c>
    </row>
    <row r="13" spans="1:43" ht="61.2" x14ac:dyDescent="0.3">
      <c r="A13" s="84" t="str">
        <f t="shared" si="27"/>
        <v>GR 10|FILT:CATEGORÍA| MUES:Juzgado de Garantía|Sentencias Dictadas por Delitos Contra la Mujer|Periodo 2013-2019|</v>
      </c>
      <c r="B13" s="77" t="str">
        <f>"https://analytics.zoho.com/open-view/2395394000007051023?ZOHO_CRITERIA=%22Trasposicion_27.8%22.%22id_categoria%22%3D"&amp;Estructura!$P$1</f>
        <v>https://analytics.zoho.com/open-view/2395394000007051023?ZOHO_CRITERIA=%22Trasposicion_27.8%22.%22id_categoria%22%3D270101001</v>
      </c>
      <c r="C13" s="40">
        <v>6</v>
      </c>
      <c r="D13" s="48" t="s">
        <v>10287</v>
      </c>
      <c r="E13" s="78" t="s">
        <v>14153</v>
      </c>
      <c r="F13" s="49" t="s">
        <v>14162</v>
      </c>
      <c r="G13" s="49" t="s">
        <v>10553</v>
      </c>
      <c r="H13" s="49"/>
      <c r="I13" s="39"/>
      <c r="J13" s="80" t="s">
        <v>10639</v>
      </c>
      <c r="K13" s="53"/>
      <c r="L13" s="53"/>
      <c r="M13" s="85" t="str">
        <f>F13&amp;" por "&amp;G13&amp;" para el delito de  "&amp;J13&amp;", durante el "&amp;O13</f>
        <v>Sentencias Dictadas por Delitos Contra la Mujer por Juzgado de Garantía para el delito de  Apremios Ilegítimos Violación, Abuso Sexual Agravado, Otros, durante el Periodo 2013-2019</v>
      </c>
      <c r="N13" s="38" t="s">
        <v>114</v>
      </c>
      <c r="O13" s="22" t="s">
        <v>10727</v>
      </c>
      <c r="P13" s="22" t="s">
        <v>14120</v>
      </c>
      <c r="Q13" s="31">
        <f>+IF($E13="PRODUCTO",VLOOKUP(J13,Categorias__2[[Producto]:[Columna1]],9,0)&amp;"000",IF($E13="CATEGORÍA",VLOOKUP(J13,Categorias__2[[Categoría]:[Columna2]],7,0),$Q$1))</f>
        <v>270101001</v>
      </c>
      <c r="R13" s="22" t="str">
        <f t="shared" si="8"/>
        <v>casos</v>
      </c>
      <c r="S13" s="38" t="str">
        <f t="shared" si="3"/>
        <v>Sentencias Dictadas por Delitos Contra la Mujer | Filtra: CATEGORÍA| Muestra:Juzgado de Garantía| en la CATEGORÍA de Apremios Ilegítimos Violación, Abuso Sexual Agravado, Otros|Periodo 2013-2019</v>
      </c>
      <c r="T13" s="67" t="str">
        <f t="shared" si="28"/>
        <v>Sentencias Dictadas por Delitos Contra la Mujer | Filtra: CATEGORÍA| Muestra:Juzgado de Garantía| en la CATEGORÍA de Apremios Ilegítimos Violación, Abuso Sexual Agravado, Otros|Periodo 2013-2019</v>
      </c>
      <c r="U13" s="68" t="str">
        <f t="shared" si="10"/>
        <v>CATEGORÍA: Apremios Ilegítimos Violación, Abuso Sexual Agravado, Otros</v>
      </c>
      <c r="V13" s="38" t="s">
        <v>10548</v>
      </c>
      <c r="W13" s="23" t="str">
        <f t="shared" si="32"/>
        <v>https://analytics.zoho.com/open-view/2395394000007051023?ZOHO_CRITERIA=%22Trasposicion_27.8%22.%22id_categoria%22%3D270101001</v>
      </c>
      <c r="X13" s="61" t="str">
        <f t="shared" si="12"/>
        <v>CHL</v>
      </c>
      <c r="Y13" s="22" t="s">
        <v>7592</v>
      </c>
      <c r="Z13" s="86" t="str">
        <f t="shared" si="29"/>
        <v>El gráfico muestra la frecuencia de Sentencias Dictadas por Delitos Contra la Mujer a escala nacional por región de Apremios Ilegítimos Violación, Abuso Sexual Agravado, Otros, de acuerdo a los datos publicados por la Poder Judicial de Chile para el Periodo 2013-2019</v>
      </c>
      <c r="AA13" s="64">
        <f t="shared" ref="AA13:AC13" si="39">+AA12</f>
        <v>44363</v>
      </c>
      <c r="AB13" s="61" t="str">
        <f t="shared" si="39"/>
        <v>Español</v>
      </c>
      <c r="AC13" s="61" t="str">
        <f t="shared" si="39"/>
        <v>Patricio</v>
      </c>
      <c r="AD13" s="61" t="str">
        <f t="shared" ref="AD13:AF13" si="40">+AD12</f>
        <v>No Aplica</v>
      </c>
      <c r="AE13" s="61" t="str">
        <f t="shared" si="40"/>
        <v>No Aplica</v>
      </c>
      <c r="AF13" s="61" t="str">
        <f t="shared" si="40"/>
        <v>No Aplica</v>
      </c>
      <c r="AG13" s="65">
        <f>+VLOOKUP($P13,Parametros[[nombre]:[Columna1]],5,0)</f>
        <v>118</v>
      </c>
      <c r="AH13" s="65">
        <f t="shared" si="35"/>
        <v>1</v>
      </c>
      <c r="AI13" s="65">
        <f>+VLOOKUP($N13,Territorio[[nombre]:[Columna1]],7,0)</f>
        <v>38</v>
      </c>
      <c r="AJ13" s="65">
        <f>+VLOOKUP(O13,Temporalidad[[nombre]:[Columna1]],7,0)</f>
        <v>1779</v>
      </c>
      <c r="AK13" s="65">
        <f>+VLOOKUP(LEFT($D13,2),Tipo_Gráfico[[id2]:[Tipo Gráfico]],3,0)</f>
        <v>1</v>
      </c>
      <c r="AL13" s="38" t="s">
        <v>14123</v>
      </c>
      <c r="AM13" s="61" t="str">
        <f t="shared" si="36"/>
        <v>No Aplica</v>
      </c>
      <c r="AN13" s="61" t="str">
        <f t="shared" si="36"/>
        <v>No Aplica</v>
      </c>
      <c r="AO13" s="61" t="str">
        <f t="shared" si="36"/>
        <v>No Aplica</v>
      </c>
      <c r="AP13" s="66">
        <f>VLOOKUP($AC13,Responsables[],3,0)</f>
        <v>10</v>
      </c>
      <c r="AQ13" s="66">
        <f>VLOOKUP($R13,unidad_medida[[#All],[nombre]:[Columna1]],5,0)</f>
        <v>73</v>
      </c>
    </row>
    <row r="14" spans="1:43" ht="41.4" x14ac:dyDescent="0.3">
      <c r="A14" s="84" t="str">
        <f>+D14&amp;"|FILT:"&amp;E14&amp;"| MUES:"&amp;G14&amp;"|"&amp;F14&amp;"|"&amp;O14&amp;"|"&amp;H14</f>
        <v>GR 11|FILT:Región| MUES:Variación (%)|Variación Trimestral de Sentencias Dictadas (%)|Periodo 2013-2019|Tipo de Delito</v>
      </c>
      <c r="B14" s="77" t="str">
        <f>"https://analytics.zoho.com/open-view/2395394000007051575?ZOHO_CRITERIA=%22Localiza%20CL%22.%22Codreg%22%3D"&amp;Estructura!$B$1</f>
        <v>https://analytics.zoho.com/open-view/2395394000007051575?ZOHO_CRITERIA=%22Localiza%20CL%22.%22Codreg%22%3D13</v>
      </c>
      <c r="C14" s="47">
        <v>16</v>
      </c>
      <c r="D14" s="48" t="s">
        <v>10540</v>
      </c>
      <c r="E14" s="78" t="s">
        <v>516</v>
      </c>
      <c r="F14" s="49" t="s">
        <v>14137</v>
      </c>
      <c r="G14" s="41" t="s">
        <v>10498</v>
      </c>
      <c r="H14" s="49" t="s">
        <v>10726</v>
      </c>
      <c r="I14" s="46"/>
      <c r="J14" s="80" t="s">
        <v>7580</v>
      </c>
      <c r="K14" s="53"/>
      <c r="L14" s="53"/>
      <c r="M14" s="85" t="str">
        <f t="shared" ref="M14:M15" si="41">F14&amp;" en la "&amp;E14&amp;"  "&amp;J14&amp;" por "&amp;H14&amp;", durante el "&amp;O14</f>
        <v>Variación Trimestral de Sentencias Dictadas (%) en la Región  Metropolitana por Tipo de Delito, durante el Periodo 2013-2019</v>
      </c>
      <c r="N14" s="38" t="str">
        <f t="shared" ref="N14:N16" si="42">+J14</f>
        <v>Metropolitana</v>
      </c>
      <c r="O14" s="22" t="s">
        <v>10727</v>
      </c>
      <c r="P14" s="22" t="s">
        <v>14120</v>
      </c>
      <c r="Q14" s="31">
        <f>+IF($E14="PRODUCTO",VLOOKUP(J14,Categorias__2[[Producto]:[Columna1]],9,0)&amp;"000",IF($E14="CATEGORÍA",VLOOKUP(J14,Categorias__2[[Categoría]:[Columna2]],7,0),$Q$1))</f>
        <v>270101001</v>
      </c>
      <c r="R14" s="22" t="s">
        <v>10273</v>
      </c>
      <c r="S14" s="38" t="str">
        <f t="shared" si="3"/>
        <v>Variación Trimestral de Sentencias Dictadas (%) | Filtra: Región| Muestra:Variación (%)| en la Región de Metropolitana|Periodo 2013-2019</v>
      </c>
      <c r="T14" s="67" t="str">
        <f>+S14</f>
        <v>Variación Trimestral de Sentencias Dictadas (%) | Filtra: Región| Muestra:Variación (%)| en la Región de Metropolitana|Periodo 2013-2019</v>
      </c>
      <c r="U14" s="68" t="str">
        <f t="shared" ref="U14:U20" si="43">+E14&amp;": "&amp;J14</f>
        <v>Región: Metropolitana</v>
      </c>
      <c r="V14" s="38" t="s">
        <v>10536</v>
      </c>
      <c r="W14" s="23" t="str">
        <f t="shared" si="32"/>
        <v>https://analytics.zoho.com/open-view/2395394000007051575?ZOHO_CRITERIA=%22Localiza%20CL%22.%22Codreg%22%3D13</v>
      </c>
      <c r="X14" s="61" t="str">
        <f t="shared" si="12"/>
        <v>CHL</v>
      </c>
      <c r="Y14" s="22" t="s">
        <v>10274</v>
      </c>
      <c r="Z14" s="86" t="str">
        <f>+"Gráfico que muestra la frecuencia de "&amp;F14&amp;" para la comuna de "&amp;J14&amp;", de acuerdo a los datos publicados por la "&amp;AL14&amp;" de Chile para el "&amp;O14</f>
        <v>Gráfico que muestra la frecuencia de Variación Trimestral de Sentencias Dictadas (%) para la comuna de Metropolitana, de acuerdo a los datos publicados por la Poder Judicial de Chile para el Periodo 2013-2019</v>
      </c>
      <c r="AA14" s="64">
        <f t="shared" ref="AA14:AC14" si="44">+AA13</f>
        <v>44363</v>
      </c>
      <c r="AB14" s="61" t="str">
        <f t="shared" si="44"/>
        <v>Español</v>
      </c>
      <c r="AC14" s="61" t="str">
        <f t="shared" si="44"/>
        <v>Patricio</v>
      </c>
      <c r="AD14" s="61" t="s">
        <v>24</v>
      </c>
      <c r="AE14" s="61" t="s">
        <v>24</v>
      </c>
      <c r="AF14" s="61" t="s">
        <v>24</v>
      </c>
      <c r="AG14" s="65">
        <f>+VLOOKUP($P14,Parametros[[nombre]:[Columna1]],5,0)</f>
        <v>118</v>
      </c>
      <c r="AH14" s="65">
        <v>1</v>
      </c>
      <c r="AI14" s="65">
        <f>+VLOOKUP($N14,Territorio[[nombre]:[Columna1]],7,0)</f>
        <v>251</v>
      </c>
      <c r="AJ14" s="65">
        <f>+VLOOKUP(O14,Temporalidad[[nombre]:[Columna1]],7,0)</f>
        <v>1779</v>
      </c>
      <c r="AK14" s="65">
        <f>+VLOOKUP(LEFT($D14,2),Tipo_Gráfico[[id2]:[Tipo Gráfico]],3,0)</f>
        <v>1</v>
      </c>
      <c r="AL14" s="38" t="s">
        <v>14123</v>
      </c>
      <c r="AM14" s="61" t="s">
        <v>24</v>
      </c>
      <c r="AN14" s="61" t="s">
        <v>24</v>
      </c>
      <c r="AO14" s="61" t="s">
        <v>24</v>
      </c>
      <c r="AP14" s="66">
        <f>VLOOKUP($AC14,Responsables[],3,0)</f>
        <v>10</v>
      </c>
      <c r="AQ14" s="66">
        <f>VLOOKUP($R14,unidad_medida[[#All],[nombre]:[Columna1]],5,0)</f>
        <v>73</v>
      </c>
    </row>
    <row r="15" spans="1:43" ht="41.4" x14ac:dyDescent="0.3">
      <c r="A15" s="84" t="str">
        <f t="shared" ref="A15:A20" si="45">+D15&amp;"|FILT:"&amp;E15&amp;"| MUES:"&amp;G15&amp;"|"&amp;F15&amp;"|"&amp;O15&amp;"|"&amp;H15</f>
        <v>GR 12|FILT:Región| MUES:Variación (%)|Variación Trimestral de Sentencias Dictadas (%)|Periodo 2013-2019|Delito</v>
      </c>
      <c r="B15" s="77" t="str">
        <f>"https://analytics.zoho.com/open-view/2395394000007052002?ZOHO_CRITERIA=%22Localiza%20CL%22.%22Codreg%22%3D"&amp;Estructura!$B$1</f>
        <v>https://analytics.zoho.com/open-view/2395394000007052002?ZOHO_CRITERIA=%22Localiza%20CL%22.%22Codreg%22%3D13</v>
      </c>
      <c r="C15" s="47">
        <v>16</v>
      </c>
      <c r="D15" s="48" t="s">
        <v>10541</v>
      </c>
      <c r="E15" s="78" t="s">
        <v>516</v>
      </c>
      <c r="F15" s="49" t="s">
        <v>14137</v>
      </c>
      <c r="G15" s="41" t="s">
        <v>10498</v>
      </c>
      <c r="H15" s="49" t="s">
        <v>14124</v>
      </c>
      <c r="I15" s="39"/>
      <c r="J15" s="80" t="s">
        <v>7580</v>
      </c>
      <c r="K15" s="53"/>
      <c r="L15" s="53"/>
      <c r="M15" s="85" t="str">
        <f t="shared" si="41"/>
        <v>Variación Trimestral de Sentencias Dictadas (%) en la Región  Metropolitana por Delito, durante el Periodo 2013-2019</v>
      </c>
      <c r="N15" s="38" t="str">
        <f t="shared" si="42"/>
        <v>Metropolitana</v>
      </c>
      <c r="O15" s="22" t="s">
        <v>10727</v>
      </c>
      <c r="P15" s="22" t="s">
        <v>14120</v>
      </c>
      <c r="Q15" s="31">
        <f>+IF($E15="PRODUCTO",VLOOKUP(J15,Categorias__2[[Producto]:[Columna1]],9,0)&amp;"000",IF($E15="CATEGORÍA",VLOOKUP(J15,Categorias__2[[Categoría]:[Columna2]],7,0),$Q$1))</f>
        <v>270101001</v>
      </c>
      <c r="R15" s="22" t="str">
        <f>+R14</f>
        <v>casos</v>
      </c>
      <c r="S15" s="38" t="str">
        <f t="shared" si="3"/>
        <v>Variación Trimestral de Sentencias Dictadas (%) | Filtra: Región| Muestra:Variación (%)| en la Región de Metropolitana|Periodo 2013-2019</v>
      </c>
      <c r="T15" s="67" t="str">
        <f t="shared" ref="T15:T20" si="46">+S15</f>
        <v>Variación Trimestral de Sentencias Dictadas (%) | Filtra: Región| Muestra:Variación (%)| en la Región de Metropolitana|Periodo 2013-2019</v>
      </c>
      <c r="U15" s="68" t="str">
        <f t="shared" si="43"/>
        <v>Región: Metropolitana</v>
      </c>
      <c r="V15" s="38" t="s">
        <v>10537</v>
      </c>
      <c r="W15" s="23" t="str">
        <f t="shared" si="32"/>
        <v>https://analytics.zoho.com/open-view/2395394000007052002?ZOHO_CRITERIA=%22Localiza%20CL%22.%22Codreg%22%3D13</v>
      </c>
      <c r="X15" s="61" t="str">
        <f t="shared" si="12"/>
        <v>CHL</v>
      </c>
      <c r="Y15" s="22" t="s">
        <v>10274</v>
      </c>
      <c r="Z15" s="86" t="str">
        <f t="shared" ref="Z15:Z18" si="47">+"Gráfico que muestra la frecuencia de "&amp;F15&amp;" para la comuna de "&amp;J15&amp;", de acuerdo a los datos publicados por la "&amp;AL15&amp;" de Chile para el "&amp;O15</f>
        <v>Gráfico que muestra la frecuencia de Variación Trimestral de Sentencias Dictadas (%) para la comuna de Metropolitana, de acuerdo a los datos publicados por la Poder Judicial de Chile para el Periodo 2013-2019</v>
      </c>
      <c r="AA15" s="64">
        <f t="shared" ref="AA15:AF15" si="48">+AA14</f>
        <v>44363</v>
      </c>
      <c r="AB15" s="61" t="str">
        <f t="shared" si="48"/>
        <v>Español</v>
      </c>
      <c r="AC15" s="61" t="str">
        <f t="shared" si="48"/>
        <v>Patricio</v>
      </c>
      <c r="AD15" s="61" t="str">
        <f t="shared" si="48"/>
        <v>No Aplica</v>
      </c>
      <c r="AE15" s="61" t="str">
        <f t="shared" si="48"/>
        <v>No Aplica</v>
      </c>
      <c r="AF15" s="61" t="str">
        <f t="shared" si="48"/>
        <v>No Aplica</v>
      </c>
      <c r="AG15" s="65">
        <f>+VLOOKUP($P15,Parametros[[nombre]:[Columna1]],5,0)</f>
        <v>118</v>
      </c>
      <c r="AH15" s="65">
        <f>AH14</f>
        <v>1</v>
      </c>
      <c r="AI15" s="65">
        <f>+VLOOKUP($N15,Territorio[[nombre]:[Columna1]],7,0)</f>
        <v>251</v>
      </c>
      <c r="AJ15" s="65">
        <f>+VLOOKUP(O15,Temporalidad[[nombre]:[Columna1]],7,0)</f>
        <v>1779</v>
      </c>
      <c r="AK15" s="65">
        <f>+VLOOKUP(LEFT($D15,2),Tipo_Gráfico[[id2]:[Tipo Gráfico]],3,0)</f>
        <v>1</v>
      </c>
      <c r="AL15" s="38" t="s">
        <v>14123</v>
      </c>
      <c r="AM15" s="61" t="str">
        <f>+AM14</f>
        <v>No Aplica</v>
      </c>
      <c r="AN15" s="61" t="str">
        <f>+AN14</f>
        <v>No Aplica</v>
      </c>
      <c r="AO15" s="61" t="str">
        <f>+AO14</f>
        <v>No Aplica</v>
      </c>
      <c r="AP15" s="66">
        <f>VLOOKUP($AC15,Responsables[],3,0)</f>
        <v>10</v>
      </c>
      <c r="AQ15" s="66">
        <f>VLOOKUP($R15,unidad_medida[[#All],[nombre]:[Columna1]],5,0)</f>
        <v>73</v>
      </c>
    </row>
    <row r="16" spans="1:43" ht="41.4" x14ac:dyDescent="0.3">
      <c r="A16" s="84" t="str">
        <f t="shared" si="45"/>
        <v>GR 13|FILT:Región| MUES:Variación (%)|Variación Trimestral de Sentencias Dictadas (%)|Periodo 2013-2019|Juzgado de Garantía</v>
      </c>
      <c r="B16" s="77" t="str">
        <f>"https://analytics.zoho.com/open-view/2395394000007052171?ZOHO_CRITERIA=%22Localiza%20CL%22.%22Codreg%22%3D"&amp;Estructura!$B$1</f>
        <v>https://analytics.zoho.com/open-view/2395394000007052171?ZOHO_CRITERIA=%22Localiza%20CL%22.%22Codreg%22%3D13</v>
      </c>
      <c r="C16" s="47">
        <v>16</v>
      </c>
      <c r="D16" s="48" t="s">
        <v>10542</v>
      </c>
      <c r="E16" s="78" t="s">
        <v>516</v>
      </c>
      <c r="F16" s="49" t="s">
        <v>14137</v>
      </c>
      <c r="G16" s="41" t="s">
        <v>10498</v>
      </c>
      <c r="H16" s="49" t="s">
        <v>10553</v>
      </c>
      <c r="I16" s="39"/>
      <c r="J16" s="80" t="s">
        <v>7580</v>
      </c>
      <c r="K16" s="53"/>
      <c r="L16" s="53"/>
      <c r="M16" s="85" t="str">
        <f>F16&amp;" en la "&amp;E16&amp;"  "&amp;J16&amp;" por "&amp;H16&amp;", durante el "&amp;O16</f>
        <v>Variación Trimestral de Sentencias Dictadas (%) en la Región  Metropolitana por Juzgado de Garantía, durante el Periodo 2013-2019</v>
      </c>
      <c r="N16" s="38" t="str">
        <f t="shared" si="42"/>
        <v>Metropolitana</v>
      </c>
      <c r="O16" s="22" t="s">
        <v>10727</v>
      </c>
      <c r="P16" s="22" t="s">
        <v>14120</v>
      </c>
      <c r="Q16" s="31">
        <f>+IF($E16="PRODUCTO",VLOOKUP(J16,Categorias__2[[Producto]:[Columna1]],9,0)&amp;"000",IF($E16="CATEGORÍA",VLOOKUP(J16,Categorias__2[[Categoría]:[Columna2]],7,0),$Q$1))</f>
        <v>270101001</v>
      </c>
      <c r="R16" s="22" t="str">
        <f t="shared" si="8"/>
        <v>casos</v>
      </c>
      <c r="S16" s="38" t="str">
        <f t="shared" si="3"/>
        <v>Variación Trimestral de Sentencias Dictadas (%) | Filtra: Región| Muestra:Variación (%)| en la Región de Metropolitana|Periodo 2013-2019</v>
      </c>
      <c r="T16" s="67" t="str">
        <f t="shared" si="46"/>
        <v>Variación Trimestral de Sentencias Dictadas (%) | Filtra: Región| Muestra:Variación (%)| en la Región de Metropolitana|Periodo 2013-2019</v>
      </c>
      <c r="U16" s="68" t="str">
        <f t="shared" si="43"/>
        <v>Región: Metropolitana</v>
      </c>
      <c r="V16" s="38" t="s">
        <v>10538</v>
      </c>
      <c r="W16" s="23" t="str">
        <f t="shared" ref="W16:W20" si="49">HYPERLINK(B16,B16)</f>
        <v>https://analytics.zoho.com/open-view/2395394000007052171?ZOHO_CRITERIA=%22Localiza%20CL%22.%22Codreg%22%3D13</v>
      </c>
      <c r="X16" s="61" t="str">
        <f t="shared" si="12"/>
        <v>CHL</v>
      </c>
      <c r="Y16" s="22" t="s">
        <v>10274</v>
      </c>
      <c r="Z16" s="86" t="str">
        <f t="shared" si="47"/>
        <v>Gráfico que muestra la frecuencia de Variación Trimestral de Sentencias Dictadas (%) para la comuna de Metropolitana, de acuerdo a los datos publicados por la Poder Judicial de Chile para el Periodo 2013-2019</v>
      </c>
      <c r="AA16" s="64">
        <f t="shared" ref="AA16:AF16" si="50">+AA15</f>
        <v>44363</v>
      </c>
      <c r="AB16" s="61" t="str">
        <f t="shared" si="50"/>
        <v>Español</v>
      </c>
      <c r="AC16" s="61" t="str">
        <f t="shared" si="50"/>
        <v>Patricio</v>
      </c>
      <c r="AD16" s="61" t="str">
        <f t="shared" si="50"/>
        <v>No Aplica</v>
      </c>
      <c r="AE16" s="61" t="str">
        <f t="shared" si="50"/>
        <v>No Aplica</v>
      </c>
      <c r="AF16" s="61" t="str">
        <f t="shared" si="50"/>
        <v>No Aplica</v>
      </c>
      <c r="AG16" s="65">
        <f>+VLOOKUP($P16,Parametros[[nombre]:[Columna1]],5,0)</f>
        <v>118</v>
      </c>
      <c r="AH16" s="65">
        <f t="shared" ref="AH16:AH20" si="51">AH15</f>
        <v>1</v>
      </c>
      <c r="AI16" s="65">
        <f>+VLOOKUP($N16,Territorio[[nombre]:[Columna1]],7,0)</f>
        <v>251</v>
      </c>
      <c r="AJ16" s="65">
        <f>+VLOOKUP(O16,Temporalidad[[nombre]:[Columna1]],7,0)</f>
        <v>1779</v>
      </c>
      <c r="AK16" s="65">
        <f>+VLOOKUP(LEFT($D16,2),Tipo_Gráfico[[id2]:[Tipo Gráfico]],3,0)</f>
        <v>1</v>
      </c>
      <c r="AL16" s="38" t="s">
        <v>14123</v>
      </c>
      <c r="AM16" s="61" t="str">
        <f t="shared" ref="AM16:AO16" si="52">+AM15</f>
        <v>No Aplica</v>
      </c>
      <c r="AN16" s="61" t="str">
        <f t="shared" si="52"/>
        <v>No Aplica</v>
      </c>
      <c r="AO16" s="61" t="str">
        <f t="shared" si="52"/>
        <v>No Aplica</v>
      </c>
      <c r="AP16" s="66">
        <f>VLOOKUP($AC16,Responsables[],3,0)</f>
        <v>10</v>
      </c>
      <c r="AQ16" s="66">
        <f>VLOOKUP($R16,unidad_medida[[#All],[nombre]:[Columna1]],5,0)</f>
        <v>73</v>
      </c>
    </row>
    <row r="17" spans="1:43" ht="61.2" x14ac:dyDescent="0.3">
      <c r="A17" s="84" t="str">
        <f t="shared" si="45"/>
        <v>GR 14|FILT:CATEGORÍA| MUES:Variación (%)|Variación Trimestral de Sentencias Dictadas (%)|Periodo 2013-2019|región</v>
      </c>
      <c r="B17" s="77" t="str">
        <f>"https://analytics.zoho.com/open-view/2395394000007052335?ZOHO_CRITERIA=%22Trasposicion_27.8%22.%22id_categoria%22%3D"&amp;Estructura!$P$1</f>
        <v>https://analytics.zoho.com/open-view/2395394000007052335?ZOHO_CRITERIA=%22Trasposicion_27.8%22.%22id_categoria%22%3D270101001</v>
      </c>
      <c r="C17" s="47">
        <v>6</v>
      </c>
      <c r="D17" s="48" t="s">
        <v>10543</v>
      </c>
      <c r="E17" s="78" t="s">
        <v>14153</v>
      </c>
      <c r="F17" s="49" t="s">
        <v>14137</v>
      </c>
      <c r="G17" s="41" t="s">
        <v>10498</v>
      </c>
      <c r="H17" s="49" t="s">
        <v>10549</v>
      </c>
      <c r="I17" s="39"/>
      <c r="J17" s="80" t="s">
        <v>10639</v>
      </c>
      <c r="K17" s="53"/>
      <c r="L17" s="53"/>
      <c r="M17" s="85" t="str">
        <f>F17&amp;" para el Delito de "&amp;"  "&amp;J17&amp;" por "&amp;H17&amp;", durante el "&amp;O17</f>
        <v>Variación Trimestral de Sentencias Dictadas (%) para el Delito de   Apremios Ilegítimos Violación, Abuso Sexual Agravado, Otros por región, durante el Periodo 2013-2019</v>
      </c>
      <c r="N17" s="38" t="s">
        <v>114</v>
      </c>
      <c r="O17" s="22" t="s">
        <v>10727</v>
      </c>
      <c r="P17" s="22" t="s">
        <v>14120</v>
      </c>
      <c r="Q17" s="31">
        <f>+IF($E17="PRODUCTO",VLOOKUP(J17,Categorias__2[[Producto]:[Columna1]],9,0)&amp;"000",IF($E17="CATEGORÍA",VLOOKUP(J17,Categorias__2[[Categoría]:[Columna2]],7,0),$Q$1))</f>
        <v>270101001</v>
      </c>
      <c r="R17" s="22" t="str">
        <f t="shared" si="8"/>
        <v>casos</v>
      </c>
      <c r="S17" s="38" t="str">
        <f t="shared" si="3"/>
        <v>Variación Trimestral de Sentencias Dictadas (%) | Filtra: CATEGORÍA| Muestra:Variación (%)| en la CATEGORÍA de Apremios Ilegítimos Violación, Abuso Sexual Agravado, Otros|Periodo 2013-2019</v>
      </c>
      <c r="T17" s="67" t="str">
        <f t="shared" si="46"/>
        <v>Variación Trimestral de Sentencias Dictadas (%) | Filtra: CATEGORÍA| Muestra:Variación (%)| en la CATEGORÍA de Apremios Ilegítimos Violación, Abuso Sexual Agravado, Otros|Periodo 2013-2019</v>
      </c>
      <c r="U17" s="68" t="str">
        <f t="shared" si="43"/>
        <v>CATEGORÍA: Apremios Ilegítimos Violación, Abuso Sexual Agravado, Otros</v>
      </c>
      <c r="V17" s="38" t="s">
        <v>10539</v>
      </c>
      <c r="W17" s="23" t="str">
        <f t="shared" si="49"/>
        <v>https://analytics.zoho.com/open-view/2395394000007052335?ZOHO_CRITERIA=%22Trasposicion_27.8%22.%22id_categoria%22%3D270101001</v>
      </c>
      <c r="X17" s="61" t="str">
        <f t="shared" si="12"/>
        <v>CHL</v>
      </c>
      <c r="Y17" s="22" t="s">
        <v>7592</v>
      </c>
      <c r="Z17" s="86" t="str">
        <f t="shared" si="47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7" s="64">
        <f t="shared" ref="AA17:AF17" si="53">+AA16</f>
        <v>44363</v>
      </c>
      <c r="AB17" s="61" t="str">
        <f t="shared" si="53"/>
        <v>Español</v>
      </c>
      <c r="AC17" s="61" t="str">
        <f t="shared" si="53"/>
        <v>Patricio</v>
      </c>
      <c r="AD17" s="61" t="str">
        <f t="shared" si="53"/>
        <v>No Aplica</v>
      </c>
      <c r="AE17" s="61" t="str">
        <f t="shared" si="53"/>
        <v>No Aplica</v>
      </c>
      <c r="AF17" s="61" t="str">
        <f t="shared" si="53"/>
        <v>No Aplica</v>
      </c>
      <c r="AG17" s="65">
        <f>+VLOOKUP($P17,Parametros[[nombre]:[Columna1]],5,0)</f>
        <v>118</v>
      </c>
      <c r="AH17" s="65">
        <f t="shared" si="51"/>
        <v>1</v>
      </c>
      <c r="AI17" s="65">
        <f>+VLOOKUP($N17,Territorio[[nombre]:[Columna1]],7,0)</f>
        <v>38</v>
      </c>
      <c r="AJ17" s="65">
        <f>+VLOOKUP(O17,Temporalidad[[nombre]:[Columna1]],7,0)</f>
        <v>1779</v>
      </c>
      <c r="AK17" s="65">
        <f>+VLOOKUP(LEFT($D17,2),Tipo_Gráfico[[id2]:[Tipo Gráfico]],3,0)</f>
        <v>1</v>
      </c>
      <c r="AL17" s="38" t="s">
        <v>14123</v>
      </c>
      <c r="AM17" s="61" t="str">
        <f t="shared" ref="AM17:AO17" si="54">+AM16</f>
        <v>No Aplica</v>
      </c>
      <c r="AN17" s="61" t="str">
        <f t="shared" si="54"/>
        <v>No Aplica</v>
      </c>
      <c r="AO17" s="61" t="str">
        <f t="shared" si="54"/>
        <v>No Aplica</v>
      </c>
      <c r="AP17" s="66">
        <f>VLOOKUP($AC17,Responsables[],3,0)</f>
        <v>10</v>
      </c>
      <c r="AQ17" s="66">
        <f>VLOOKUP($R17,unidad_medida[[#All],[nombre]:[Columna1]],5,0)</f>
        <v>73</v>
      </c>
    </row>
    <row r="18" spans="1:43" ht="61.2" x14ac:dyDescent="0.3">
      <c r="A18" s="84" t="str">
        <f t="shared" si="45"/>
        <v>GR 15|FILT:CATEGORÍA| MUES:Variación (%)|Variación Trimestral de Sentencias Dictadas (%)|Periodo 2013-2019|Juzgado de Garantía</v>
      </c>
      <c r="B18" s="77" t="str">
        <f>"https://analytics.zoho.com/open-view/2395394000007052498?ZOHO_CRITERIA=%22Trasposicion_27.8%22.%22id_categoria%22%3D"&amp;Estructura!$P$1</f>
        <v>https://analytics.zoho.com/open-view/2395394000007052498?ZOHO_CRITERIA=%22Trasposicion_27.8%22.%22id_categoria%22%3D270101001</v>
      </c>
      <c r="C18" s="47">
        <v>6</v>
      </c>
      <c r="D18" s="48" t="s">
        <v>10544</v>
      </c>
      <c r="E18" s="78" t="s">
        <v>14153</v>
      </c>
      <c r="F18" s="49" t="s">
        <v>14137</v>
      </c>
      <c r="G18" s="41" t="s">
        <v>10498</v>
      </c>
      <c r="H18" s="49" t="s">
        <v>10553</v>
      </c>
      <c r="I18" s="39"/>
      <c r="J18" s="80" t="s">
        <v>10639</v>
      </c>
      <c r="K18" s="53"/>
      <c r="L18" s="53"/>
      <c r="M18" s="85" t="str">
        <f>F18&amp;" para el Delito de "&amp;"  "&amp;J18&amp;" por "&amp;H18&amp;", durante el "&amp;O18</f>
        <v>Variación Trimestral de Sentencias Dictadas (%) para el Delito de   Apremios Ilegítimos Violación, Abuso Sexual Agravado, Otros por Juzgado de Garantía, durante el Periodo 2013-2019</v>
      </c>
      <c r="N18" s="38" t="s">
        <v>114</v>
      </c>
      <c r="O18" s="22" t="s">
        <v>10727</v>
      </c>
      <c r="P18" s="22" t="s">
        <v>14120</v>
      </c>
      <c r="Q18" s="31">
        <f>+IF($E18="PRODUCTO",VLOOKUP(J18,Categorias__2[[Producto]:[Columna1]],9,0)&amp;"000",IF($E18="CATEGORÍA",VLOOKUP(J18,Categorias__2[[Categoría]:[Columna2]],7,0),$Q$1))</f>
        <v>270101001</v>
      </c>
      <c r="R18" s="22" t="str">
        <f t="shared" si="8"/>
        <v>casos</v>
      </c>
      <c r="S18" s="38" t="str">
        <f t="shared" si="3"/>
        <v>Variación Trimestral de Sentencias Dictadas (%) | Filtra: CATEGORÍA| Muestra:Variación (%)| en la CATEGORÍA de Apremios Ilegítimos Violación, Abuso Sexual Agravado, Otros|Periodo 2013-2019</v>
      </c>
      <c r="T18" s="67" t="str">
        <f t="shared" si="46"/>
        <v>Variación Trimestral de Sentencias Dictadas (%) | Filtra: CATEGORÍA| Muestra:Variación (%)| en la CATEGORÍA de Apremios Ilegítimos Violación, Abuso Sexual Agravado, Otros|Periodo 2013-2019</v>
      </c>
      <c r="U18" s="68" t="str">
        <f t="shared" si="43"/>
        <v>CATEGORÍA: Apremios Ilegítimos Violación, Abuso Sexual Agravado, Otros</v>
      </c>
      <c r="V18" s="38" t="s">
        <v>10548</v>
      </c>
      <c r="W18" s="23" t="str">
        <f t="shared" si="49"/>
        <v>https://analytics.zoho.com/open-view/2395394000007052498?ZOHO_CRITERIA=%22Trasposicion_27.8%22.%22id_categoria%22%3D270101001</v>
      </c>
      <c r="X18" s="61" t="str">
        <f t="shared" si="12"/>
        <v>CHL</v>
      </c>
      <c r="Y18" s="22" t="s">
        <v>7592</v>
      </c>
      <c r="Z18" s="86" t="str">
        <f t="shared" si="47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8" s="64">
        <f t="shared" ref="AA18:AF18" si="55">+AA17</f>
        <v>44363</v>
      </c>
      <c r="AB18" s="61" t="str">
        <f t="shared" si="55"/>
        <v>Español</v>
      </c>
      <c r="AC18" s="61" t="str">
        <f t="shared" si="55"/>
        <v>Patricio</v>
      </c>
      <c r="AD18" s="61" t="str">
        <f t="shared" si="55"/>
        <v>No Aplica</v>
      </c>
      <c r="AE18" s="61" t="str">
        <f t="shared" si="55"/>
        <v>No Aplica</v>
      </c>
      <c r="AF18" s="61" t="str">
        <f t="shared" si="55"/>
        <v>No Aplica</v>
      </c>
      <c r="AG18" s="65">
        <f>+VLOOKUP($P18,Parametros[[nombre]:[Columna1]],5,0)</f>
        <v>118</v>
      </c>
      <c r="AH18" s="65">
        <f t="shared" si="51"/>
        <v>1</v>
      </c>
      <c r="AI18" s="65">
        <f>+VLOOKUP($N18,Territorio[[nombre]:[Columna1]],7,0)</f>
        <v>38</v>
      </c>
      <c r="AJ18" s="65">
        <f>+VLOOKUP(O18,Temporalidad[[nombre]:[Columna1]],7,0)</f>
        <v>1779</v>
      </c>
      <c r="AK18" s="65">
        <f>+VLOOKUP(LEFT($D18,2),Tipo_Gráfico[[id2]:[Tipo Gráfico]],3,0)</f>
        <v>1</v>
      </c>
      <c r="AL18" s="38" t="s">
        <v>14123</v>
      </c>
      <c r="AM18" s="61" t="str">
        <f t="shared" ref="AM18:AO18" si="56">+AM17</f>
        <v>No Aplica</v>
      </c>
      <c r="AN18" s="61" t="str">
        <f t="shared" si="56"/>
        <v>No Aplica</v>
      </c>
      <c r="AO18" s="61" t="str">
        <f t="shared" si="56"/>
        <v>No Aplica</v>
      </c>
      <c r="AP18" s="66">
        <f>VLOOKUP($AC18,Responsables[],3,0)</f>
        <v>10</v>
      </c>
      <c r="AQ18" s="66">
        <f>VLOOKUP($R18,unidad_medida[[#All],[nombre]:[Columna1]],5,0)</f>
        <v>73</v>
      </c>
    </row>
    <row r="19" spans="1:43" ht="51" x14ac:dyDescent="0.3">
      <c r="A19" s="84" t="str">
        <f t="shared" si="45"/>
        <v>GR 16|FILT:CATEGORÍA| MUES:región|Mapa de Sentencias Dictadas Acumuladas|Periodo 2013-2019|región</v>
      </c>
      <c r="B19" s="77" t="str">
        <f>"https://analytics.zoho.com/open-view/2395394000007052599?ZOHO_CRITERIA=%22Trasposicion_27.8%22.%22id_categoria%22%3D"&amp;Estructura!$P$1</f>
        <v>https://analytics.zoho.com/open-view/2395394000007052599?ZOHO_CRITERIA=%22Trasposicion_27.8%22.%22id_categoria%22%3D270101001</v>
      </c>
      <c r="C19" s="47">
        <v>6</v>
      </c>
      <c r="D19" s="48" t="s">
        <v>10545</v>
      </c>
      <c r="E19" s="78" t="s">
        <v>14153</v>
      </c>
      <c r="F19" s="49" t="s">
        <v>14139</v>
      </c>
      <c r="G19" s="41" t="s">
        <v>10549</v>
      </c>
      <c r="H19" s="49" t="s">
        <v>10549</v>
      </c>
      <c r="I19" s="39"/>
      <c r="J19" s="80" t="s">
        <v>10639</v>
      </c>
      <c r="K19" s="53"/>
      <c r="L19" s="53"/>
      <c r="M19" s="85" t="str">
        <f>F19&amp;" para el Delito de "&amp;"  "&amp;J19&amp;" por "&amp;H19&amp;", durante el "&amp;O19</f>
        <v>Mapa de Sentencias Dictadas Acumuladas para el Delito de   Apremios Ilegítimos Violación, Abuso Sexual Agravado, Otros por región, durante el Periodo 2013-2019</v>
      </c>
      <c r="N19" s="38" t="s">
        <v>114</v>
      </c>
      <c r="O19" s="22" t="s">
        <v>10727</v>
      </c>
      <c r="P19" s="22" t="s">
        <v>14120</v>
      </c>
      <c r="Q19" s="31">
        <f>+IF($E19="PRODUCTO",VLOOKUP(J19,Categorias__2[[Producto]:[Columna1]],9,0)&amp;"000",IF($E19="CATEGORÍA",VLOOKUP(J19,Categorias__2[[Categoría]:[Columna2]],7,0),$Q$1))</f>
        <v>270101001</v>
      </c>
      <c r="R19" s="22" t="str">
        <f t="shared" si="8"/>
        <v>casos</v>
      </c>
      <c r="S19" s="38" t="str">
        <f t="shared" ref="S19:S20" si="57">+F19&amp;" | Filtra: "&amp;E19&amp;"| Muestra:"&amp;G19&amp;"| en la "&amp;E19&amp;" de "&amp;J19&amp;"|"&amp;O19</f>
        <v>Mapa de Sentencias Dictadas Acumuladas | Filtra: CATEGORÍA| Muestra:región| en la CATEGORÍA de Apremios Ilegítimos Violación, Abuso Sexual Agravado, Otros|Periodo 2013-2019</v>
      </c>
      <c r="T19" s="67" t="str">
        <f t="shared" si="46"/>
        <v>Mapa de Sentencias Dictadas Acumuladas | Filtra: CATEGORÍA| Muestra:región| en la CATEGORÍA de Apremios Ilegítimos Violación, Abuso Sexual Agravado, Otros|Periodo 2013-2019</v>
      </c>
      <c r="U19" s="68" t="str">
        <f t="shared" si="43"/>
        <v>CATEGORÍA: Apremios Ilegítimos Violación, Abuso Sexual Agravado, Otros</v>
      </c>
      <c r="V19" s="38" t="s">
        <v>10538</v>
      </c>
      <c r="W19" s="23" t="str">
        <f t="shared" si="49"/>
        <v>https://analytics.zoho.com/open-view/2395394000007052599?ZOHO_CRITERIA=%22Trasposicion_27.8%22.%22id_categoria%22%3D270101001</v>
      </c>
      <c r="X19" s="61" t="str">
        <f t="shared" si="12"/>
        <v>CHL</v>
      </c>
      <c r="Y19" s="22" t="s">
        <v>7592</v>
      </c>
      <c r="Z19" s="86" t="str">
        <f t="shared" ref="Z19:Z20" si="58">+"Mapa que muestra la frecuencia de "&amp;F19&amp;" desagregada por comuna en la región "&amp;J19&amp;", de acuerdo a los datos publicados por la "&amp;AL19&amp;" de Chile para el "&amp;O19</f>
        <v>Mapa que muestra la frecuencia de Mapa de Sentencias Dictadas Acumuladas desagregada por comuna en la región Apremios Ilegítimos Violación, Abuso Sexual Agravado, Otros, de acuerdo a los datos publicados por la Poder Judicial de Chile para el Periodo 2013-2019</v>
      </c>
      <c r="AA19" s="64">
        <f t="shared" ref="AA19:AF19" si="59">+AA18</f>
        <v>44363</v>
      </c>
      <c r="AB19" s="61" t="str">
        <f t="shared" si="59"/>
        <v>Español</v>
      </c>
      <c r="AC19" s="61" t="str">
        <f t="shared" si="59"/>
        <v>Patricio</v>
      </c>
      <c r="AD19" s="61" t="str">
        <f t="shared" si="59"/>
        <v>No Aplica</v>
      </c>
      <c r="AE19" s="61" t="str">
        <f t="shared" si="59"/>
        <v>No Aplica</v>
      </c>
      <c r="AF19" s="61" t="str">
        <f t="shared" si="59"/>
        <v>No Aplica</v>
      </c>
      <c r="AG19" s="65">
        <f>+VLOOKUP($P19,Parametros[[nombre]:[Columna1]],5,0)</f>
        <v>118</v>
      </c>
      <c r="AH19" s="65">
        <f t="shared" si="51"/>
        <v>1</v>
      </c>
      <c r="AI19" s="65">
        <f>+VLOOKUP($N19,Territorio[[nombre]:[Columna1]],7,0)</f>
        <v>38</v>
      </c>
      <c r="AJ19" s="65">
        <f>+VLOOKUP(O19,Temporalidad[[nombre]:[Columna1]],7,0)</f>
        <v>1779</v>
      </c>
      <c r="AK19" s="65">
        <f>+VLOOKUP(LEFT($D19,2),Tipo_Gráfico[[id2]:[Tipo Gráfico]],3,0)</f>
        <v>1</v>
      </c>
      <c r="AL19" s="38" t="s">
        <v>14123</v>
      </c>
      <c r="AM19" s="61" t="str">
        <f t="shared" ref="AM19:AO19" si="60">+AM18</f>
        <v>No Aplica</v>
      </c>
      <c r="AN19" s="61" t="str">
        <f t="shared" si="60"/>
        <v>No Aplica</v>
      </c>
      <c r="AO19" s="61" t="str">
        <f t="shared" si="60"/>
        <v>No Aplica</v>
      </c>
      <c r="AP19" s="66">
        <f>VLOOKUP($AC19,Responsables[],3,0)</f>
        <v>10</v>
      </c>
      <c r="AQ19" s="66">
        <f>VLOOKUP($R19,unidad_medida[[#All],[nombre]:[Columna1]],5,0)</f>
        <v>73</v>
      </c>
    </row>
    <row r="20" spans="1:43" ht="51" x14ac:dyDescent="0.3">
      <c r="A20" s="84" t="str">
        <f t="shared" si="45"/>
        <v>GR 17|FILT:CATEGORÍA| MUES:región|Mapa de Sentencias Dictadas|Año 2019|región</v>
      </c>
      <c r="B20" s="77" t="str">
        <f>"https://analytics.zoho.com/open-view/2395394000007052862?ZOHO_CRITERIA=%22Trasposicion_27.8%22.%22id_categoria%22%3D"&amp;Estructura!$P$1</f>
        <v>https://analytics.zoho.com/open-view/2395394000007052862?ZOHO_CRITERIA=%22Trasposicion_27.8%22.%22id_categoria%22%3D270101001</v>
      </c>
      <c r="C20" s="47">
        <v>6</v>
      </c>
      <c r="D20" s="48" t="s">
        <v>10546</v>
      </c>
      <c r="E20" s="78" t="s">
        <v>14153</v>
      </c>
      <c r="F20" s="49" t="s">
        <v>14138</v>
      </c>
      <c r="G20" s="41" t="s">
        <v>10549</v>
      </c>
      <c r="H20" s="41" t="s">
        <v>10549</v>
      </c>
      <c r="I20" s="39"/>
      <c r="J20" s="80" t="s">
        <v>10639</v>
      </c>
      <c r="K20" s="53"/>
      <c r="L20" s="53"/>
      <c r="M20" s="85" t="str">
        <f>F20&amp;" para el Delito de "&amp;"  "&amp;J20&amp;" por "&amp;H20&amp;", durante el "&amp;O20</f>
        <v>Mapa de Sentencias Dictadas para el Delito de   Apremios Ilegítimos Violación, Abuso Sexual Agravado, Otros por región, durante el Año 2019</v>
      </c>
      <c r="N20" s="38" t="s">
        <v>114</v>
      </c>
      <c r="O20" s="22" t="s">
        <v>5209</v>
      </c>
      <c r="P20" s="22" t="s">
        <v>14120</v>
      </c>
      <c r="Q20" s="31">
        <f>+IF($E20="PRODUCTO",VLOOKUP(J20,Categorias__2[[Producto]:[Columna1]],9,0)&amp;"000",IF($E20="CATEGORÍA",VLOOKUP(J20,Categorias__2[[Categoría]:[Columna2]],7,0),$Q$1))</f>
        <v>270101001</v>
      </c>
      <c r="R20" s="22" t="str">
        <f t="shared" si="8"/>
        <v>casos</v>
      </c>
      <c r="S20" s="38" t="str">
        <f t="shared" si="57"/>
        <v>Mapa de Sentencias Dictadas | Filtra: CATEGORÍA| Muestra:región| en la CATEGORÍA de Apremios Ilegítimos Violación, Abuso Sexual Agravado, Otros|Año 2019</v>
      </c>
      <c r="T20" s="67" t="str">
        <f t="shared" si="46"/>
        <v>Mapa de Sentencias Dictadas | Filtra: CATEGORÍA| Muestra:región| en la CATEGORÍA de Apremios Ilegítimos Violación, Abuso Sexual Agravado, Otros|Año 2019</v>
      </c>
      <c r="U20" s="68" t="str">
        <f t="shared" si="43"/>
        <v>CATEGORÍA: Apremios Ilegítimos Violación, Abuso Sexual Agravado, Otros</v>
      </c>
      <c r="V20" s="38" t="s">
        <v>10539</v>
      </c>
      <c r="W20" s="23" t="str">
        <f t="shared" si="49"/>
        <v>https://analytics.zoho.com/open-view/2395394000007052862?ZOHO_CRITERIA=%22Trasposicion_27.8%22.%22id_categoria%22%3D270101001</v>
      </c>
      <c r="X20" s="61" t="str">
        <f t="shared" si="12"/>
        <v>CHL</v>
      </c>
      <c r="Y20" s="22" t="s">
        <v>7592</v>
      </c>
      <c r="Z20" s="86" t="str">
        <f t="shared" si="58"/>
        <v>Mapa que muestra la frecuencia de Mapa de Sentencias Dictadas desagregada por comuna en la región Apremios Ilegítimos Violación, Abuso Sexual Agravado, Otros, de acuerdo a los datos publicados por la Poder Judicial de Chile para el Año 2019</v>
      </c>
      <c r="AA20" s="64">
        <f t="shared" ref="AA20:AF20" si="61">+AA19</f>
        <v>44363</v>
      </c>
      <c r="AB20" s="61" t="str">
        <f t="shared" si="61"/>
        <v>Español</v>
      </c>
      <c r="AC20" s="61" t="str">
        <f t="shared" si="61"/>
        <v>Patricio</v>
      </c>
      <c r="AD20" s="61" t="str">
        <f t="shared" si="61"/>
        <v>No Aplica</v>
      </c>
      <c r="AE20" s="61" t="str">
        <f t="shared" si="61"/>
        <v>No Aplica</v>
      </c>
      <c r="AF20" s="61" t="str">
        <f t="shared" si="61"/>
        <v>No Aplica</v>
      </c>
      <c r="AG20" s="65">
        <f>+VLOOKUP($P20,Parametros[[nombre]:[Columna1]],5,0)</f>
        <v>118</v>
      </c>
      <c r="AH20" s="65">
        <f t="shared" si="51"/>
        <v>1</v>
      </c>
      <c r="AI20" s="65">
        <f>+VLOOKUP($N20,Territorio[[nombre]:[Columna1]],7,0)</f>
        <v>38</v>
      </c>
      <c r="AJ20" s="65">
        <f>+VLOOKUP(O20,Temporalidad[[nombre]:[Columna1]],7,0)</f>
        <v>30</v>
      </c>
      <c r="AK20" s="65">
        <f>+VLOOKUP(LEFT($D20,2),Tipo_Gráfico[[id2]:[Tipo Gráfico]],3,0)</f>
        <v>1</v>
      </c>
      <c r="AL20" s="38" t="s">
        <v>14123</v>
      </c>
      <c r="AM20" s="61" t="str">
        <f t="shared" ref="AM20:AO20" si="62">+AM19</f>
        <v>No Aplica</v>
      </c>
      <c r="AN20" s="61" t="str">
        <f t="shared" si="62"/>
        <v>No Aplica</v>
      </c>
      <c r="AO20" s="61" t="str">
        <f t="shared" si="62"/>
        <v>No Aplica</v>
      </c>
      <c r="AP20" s="66">
        <f>VLOOKUP($AC20,Responsables[],3,0)</f>
        <v>10</v>
      </c>
      <c r="AQ20" s="66">
        <f>VLOOKUP($R20,unidad_medida[[#All],[nombre]:[Columna1]],5,0)</f>
        <v>73</v>
      </c>
    </row>
    <row r="21" spans="1:43" ht="71.400000000000006" x14ac:dyDescent="0.3">
      <c r="A21" s="84" t="str">
        <f>+D21&amp;"|FILT:"&amp;E21&amp;"| MUES:"&amp;G21&amp;"|"&amp;F21&amp;"|"&amp;O21&amp;"|"&amp;H21</f>
        <v>II 01|FILT:Región| MUES:Juzgados de Garantía, Tipos de Delitos y Delitos|Sentencias Dictadas por Delitos Contra la Mujer|Periodo 2013-2019|</v>
      </c>
      <c r="B21" s="77" t="str">
        <f>"https://analytics.zoho.com/open-view/2395394000007071329?ZOHO_CRITERIA=%22Localiza%20CL%22.%22Codreg%22%3D"&amp;Estructura!$B$1</f>
        <v>https://analytics.zoho.com/open-view/2395394000007071329?ZOHO_CRITERIA=%22Localiza%20CL%22.%22Codreg%22%3D13</v>
      </c>
      <c r="C21" s="40">
        <v>16</v>
      </c>
      <c r="D21" s="81" t="s">
        <v>10511</v>
      </c>
      <c r="E21" s="79" t="s">
        <v>516</v>
      </c>
      <c r="F21" s="49" t="s">
        <v>14162</v>
      </c>
      <c r="G21" s="43" t="s">
        <v>14158</v>
      </c>
      <c r="H21" s="41"/>
      <c r="I21" s="44"/>
      <c r="J21" s="80" t="s">
        <v>7580</v>
      </c>
      <c r="K21" s="76" t="s">
        <v>14144</v>
      </c>
      <c r="L21" s="76" t="s">
        <v>14147</v>
      </c>
      <c r="M21" s="85" t="str">
        <f t="shared" ref="M5:M24" si="63">F21&amp;" por "&amp;G21&amp;" en la "&amp;E21&amp;K31&amp;" "&amp;J21&amp;" para el "&amp;O21</f>
        <v>Sentencias Dictadas por Delitos Contra la Mujer por Juzgados de Garantía, Tipos de Delitos y Delitos en la Región Metropolitana para el Periodo 2013-2019</v>
      </c>
      <c r="N21" s="38" t="str">
        <f>+J21</f>
        <v>Metropolitana</v>
      </c>
      <c r="O21" s="22" t="s">
        <v>10727</v>
      </c>
      <c r="P21" s="22" t="s">
        <v>14120</v>
      </c>
      <c r="Q21" s="31">
        <f>+IF($E21="PRODUCTO",VLOOKUP(J21,Categorias__2[[Producto]:[Columna1]],9,0)&amp;"000",IF($E21="CATEGORÍA",VLOOKUP(J21,Categorias__2[[Categoría]:[Columna2]],7,0),$Q$1))</f>
        <v>270101001</v>
      </c>
      <c r="R21" s="22" t="s">
        <v>10273</v>
      </c>
      <c r="S21" s="38" t="str">
        <f t="shared" ref="S21:S24" si="64">+F21&amp;" | Filtra: "&amp;E21&amp;"| Muestra:"&amp;G21&amp;"| en la "&amp;E21&amp;" de "&amp;J21&amp;"|"&amp;O21</f>
        <v>Sentencias Dictadas por Delitos Contra la Mujer | Filtra: Región| Muestra:Juzgados de Garantía, Tipos de Delitos y Delitos| en la Región de Metropolitana|Periodo 2013-2019</v>
      </c>
      <c r="T21" s="67" t="str">
        <f t="shared" ref="T21:T24" si="65">+S21</f>
        <v>Sentencias Dictadas por Delitos Contra la Mujer | Filtra: Región| Muestra:Juzgados de Garantía, Tipos de Delitos y Delitos| en la Región de Metropolitana|Periodo 2013-2019</v>
      </c>
      <c r="U21" s="68" t="str">
        <f t="shared" ref="U21:U24" si="66">+E21&amp;": "&amp;J21</f>
        <v>Región: Metropolitana</v>
      </c>
      <c r="V21" s="38" t="s">
        <v>10548</v>
      </c>
      <c r="W21" s="23" t="str">
        <f t="shared" ref="W21:W24" si="67">HYPERLINK(B21,B21)</f>
        <v>https://analytics.zoho.com/open-view/2395394000007071329?ZOHO_CRITERIA=%22Localiza%20CL%22.%22Codreg%22%3D13</v>
      </c>
      <c r="X21" s="61" t="str">
        <f>+X11</f>
        <v>CHL</v>
      </c>
      <c r="Y21" s="22" t="s">
        <v>10274</v>
      </c>
      <c r="Z21" s="86" t="str">
        <f>+"El Informe Interactivo |"&amp;M21&amp;"| muestra las "&amp;F21&amp;" por los Juzgados de Garantía de la "&amp;E21&amp;" "&amp;J21&amp;" de acuerdo a los datos publicados por el "&amp;AL21&amp;" de Chile para el "&amp;O21&amp;". Se incluyen gráficos interactivos de las series temporales de la frecuencia y variación porcentual de sentencias para el periodo correspondiente."</f>
        <v>El Informe Interactivo |Sentencias Dictadas por Delitos Contra la Mujer por Juzgados de Garantía, Tipos de Delitos y Delitos en la Región Metropolitana para el Periodo 2013-2019| muestra las Sentencias Dictadas por Delitos Contra la Mujer por los Juzgados de Garantía de la Región Metropolitana de acuerdo a los datos publicados por el Poder Judicial de Chile para el Periodo 2013-2019. Se incluyen gráficos interactivos de las series temporales de la frecuencia y variación porcentual de sentencias para el periodo correspondiente.</v>
      </c>
      <c r="AA21" s="64">
        <f t="shared" ref="AA21:AF21" si="68">+AA11</f>
        <v>44363</v>
      </c>
      <c r="AB21" s="61" t="str">
        <f t="shared" si="68"/>
        <v>Español</v>
      </c>
      <c r="AC21" s="61" t="str">
        <f t="shared" si="68"/>
        <v>Patricio</v>
      </c>
      <c r="AD21" s="61" t="str">
        <f t="shared" si="68"/>
        <v>No Aplica</v>
      </c>
      <c r="AE21" s="61" t="str">
        <f t="shared" si="68"/>
        <v>No Aplica</v>
      </c>
      <c r="AF21" s="61" t="str">
        <f t="shared" si="68"/>
        <v>No Aplica</v>
      </c>
      <c r="AG21" s="65">
        <f>+VLOOKUP($P21,Parametros[[nombre]:[Columna1]],5,0)</f>
        <v>118</v>
      </c>
      <c r="AH21" s="65">
        <f>AH11</f>
        <v>1</v>
      </c>
      <c r="AI21" s="65">
        <f>+VLOOKUP($N21,Territorio[[nombre]:[Columna1]],7,0)</f>
        <v>251</v>
      </c>
      <c r="AJ21" s="65">
        <f>+VLOOKUP(O21,Temporalidad[[nombre]:[Columna1]],7,0)</f>
        <v>1779</v>
      </c>
      <c r="AK21" s="65">
        <f>+VLOOKUP(LEFT($D21,2),Tipo_Gráfico[[id2]:[Tipo Gráfico]],3,0)</f>
        <v>3</v>
      </c>
      <c r="AL21" s="38" t="s">
        <v>14123</v>
      </c>
      <c r="AM21" s="61" t="str">
        <f t="shared" ref="AM21:AO21" si="69">+AM11</f>
        <v>No Aplica</v>
      </c>
      <c r="AN21" s="61" t="str">
        <f t="shared" si="69"/>
        <v>No Aplica</v>
      </c>
      <c r="AO21" s="61" t="str">
        <f t="shared" si="69"/>
        <v>No Aplica</v>
      </c>
      <c r="AP21" s="66">
        <f>VLOOKUP($AC21,Responsables[],3,0)</f>
        <v>10</v>
      </c>
      <c r="AQ21" s="66">
        <f>VLOOKUP($R21,unidad_medida[[#All],[nombre]:[Columna1]],5,0)</f>
        <v>73</v>
      </c>
    </row>
    <row r="22" spans="1:43" ht="81.599999999999994" x14ac:dyDescent="0.3">
      <c r="A22" s="84" t="str">
        <f>+D22&amp;"|FILT:"&amp;E22&amp;"| MUES:"&amp;G22&amp;"|"&amp;F22&amp;"|"&amp;O22&amp;"|"&amp;H22</f>
        <v>II 02|FILT:Juzgado de Garantía| MUES:Regiones, Tipos de Delitos y Delitos|Sentencias Dictadas por Delitos Contra la Mujer|Periodo 2013-2019|</v>
      </c>
      <c r="B22" s="83" t="str">
        <f>+"https://analytics.zoho.com/open-view/2395394000007073493?ZOHO_CRITERIA=%22Trasposicion_27.8%22.%22Id_Juzgado_Garant%C3%ADa%22%3D"&amp;Estructura!$T$1</f>
        <v>https://analytics.zoho.com/open-view/2395394000007073493?ZOHO_CRITERIA=%22Trasposicion_27.8%22.%22Id_Juzgado_Garant%C3%ADa%22%3D1</v>
      </c>
      <c r="C22" s="40">
        <v>82</v>
      </c>
      <c r="D22" s="81" t="s">
        <v>14140</v>
      </c>
      <c r="E22" s="79" t="s">
        <v>10553</v>
      </c>
      <c r="F22" s="49" t="s">
        <v>14162</v>
      </c>
      <c r="G22" s="43" t="s">
        <v>14159</v>
      </c>
      <c r="H22" s="41"/>
      <c r="I22" s="44"/>
      <c r="J22" s="80" t="s">
        <v>10642</v>
      </c>
      <c r="K22" s="76" t="s">
        <v>14145</v>
      </c>
      <c r="L22" s="76" t="s">
        <v>14148</v>
      </c>
      <c r="M22" s="85" t="str">
        <f>F22&amp;" por "&amp;G22&amp;" en el "&amp;K32&amp;" "&amp;J22&amp;" durante el "&amp;O22</f>
        <v>Sentencias Dictadas por Delitos Contra la Mujer por Regiones, Tipos de Delitos y Delitos en el  Juzgado de Garantía de Coquimbo durante el Periodo 2013-2019</v>
      </c>
      <c r="N22" s="38" t="s">
        <v>114</v>
      </c>
      <c r="O22" s="22" t="s">
        <v>10727</v>
      </c>
      <c r="P22" s="22" t="s">
        <v>14120</v>
      </c>
      <c r="Q22" s="31">
        <f>+IF($E22="PRODUCTO",VLOOKUP(J22,Categorias__2[[Producto]:[Columna1]],9,0)&amp;"000",IF($E22="CATEGORÍA",VLOOKUP(J22,Categorias__2[[Categoría]:[Columna2]],7,0),$Q$1))</f>
        <v>270101001</v>
      </c>
      <c r="R22" s="22" t="s">
        <v>10273</v>
      </c>
      <c r="S22" s="38" t="str">
        <f t="shared" si="64"/>
        <v>Sentencias Dictadas por Delitos Contra la Mujer | Filtra: Juzgado de Garantía| Muestra:Regiones, Tipos de Delitos y Delitos| en la Juzgado de Garantía de Juzgado de Garantía de Coquimbo|Periodo 2013-2019</v>
      </c>
      <c r="T22" s="67" t="str">
        <f t="shared" si="65"/>
        <v>Sentencias Dictadas por Delitos Contra la Mujer | Filtra: Juzgado de Garantía| Muestra:Regiones, Tipos de Delitos y Delitos| en la Juzgado de Garantía de Juzgado de Garantía de Coquimbo|Periodo 2013-2019</v>
      </c>
      <c r="U22" s="68" t="str">
        <f t="shared" si="66"/>
        <v>Juzgado de Garantía: Juzgado de Garantía de Coquimbo</v>
      </c>
      <c r="V22" s="38" t="s">
        <v>10548</v>
      </c>
      <c r="W22" s="23" t="str">
        <f t="shared" si="67"/>
        <v>https://analytics.zoho.com/open-view/2395394000007073493?ZOHO_CRITERIA=%22Trasposicion_27.8%22.%22Id_Juzgado_Garant%C3%ADa%22%3D1</v>
      </c>
      <c r="X22" s="61" t="str">
        <f>+X12</f>
        <v>CHL</v>
      </c>
      <c r="Y22" s="22" t="s">
        <v>7592</v>
      </c>
      <c r="Z22" s="86" t="str">
        <f>+"El Informe Interactivo |"&amp;M22&amp;"| muestra la frecuencia de "&amp;F22&amp;" por tipos de delito y delitos específicos por el "&amp;J22&amp;" de acuerdo a los datos publicados por el "&amp;AL22&amp;" de Chile para el "&amp;O22&amp;". Se incluyen gráficos interactivos que detallan la frecuencia de casos y su variación porcentual para el periodo correspondiente."</f>
        <v>El Informe Interactivo |Sentencias Dictadas por Delitos Contra la Mujer por Regiones, Tipos de Delitos y Delitos en el  Juzgado de Garantía de Coquimbo durante el Periodo 2013-2019| muestra la frecuencia de Sentencias Dictadas por Delitos Contra la Mujer por tipos de delito y delitos específicos por el Juzgado de Garantía de Coquimbo de acuerdo a los datos publicados por el Poder Judicial de Chile para el Periodo 2013-2019. Se incluyen gráficos interactivos que detallan la frecuencia de casos y su variación porcentual para el periodo correspondiente.</v>
      </c>
      <c r="AA22" s="64">
        <f t="shared" ref="AA22:AF22" si="70">+AA12</f>
        <v>44363</v>
      </c>
      <c r="AB22" s="61" t="str">
        <f t="shared" si="70"/>
        <v>Español</v>
      </c>
      <c r="AC22" s="61" t="str">
        <f t="shared" si="70"/>
        <v>Patricio</v>
      </c>
      <c r="AD22" s="61" t="str">
        <f t="shared" si="70"/>
        <v>No Aplica</v>
      </c>
      <c r="AE22" s="61" t="str">
        <f t="shared" si="70"/>
        <v>No Aplica</v>
      </c>
      <c r="AF22" s="61" t="str">
        <f t="shared" si="70"/>
        <v>No Aplica</v>
      </c>
      <c r="AG22" s="65">
        <f>+VLOOKUP($P22,Parametros[[nombre]:[Columna1]],5,0)</f>
        <v>118</v>
      </c>
      <c r="AH22" s="65">
        <f>AH12</f>
        <v>1</v>
      </c>
      <c r="AI22" s="65">
        <f>+VLOOKUP($N22,Territorio[[nombre]:[Columna1]],7,0)</f>
        <v>38</v>
      </c>
      <c r="AJ22" s="65">
        <f>+VLOOKUP(O22,Temporalidad[[nombre]:[Columna1]],7,0)</f>
        <v>1779</v>
      </c>
      <c r="AK22" s="65">
        <f>+VLOOKUP(LEFT($D22,2),Tipo_Gráfico[[id2]:[Tipo Gráfico]],3,0)</f>
        <v>3</v>
      </c>
      <c r="AL22" s="38" t="s">
        <v>14123</v>
      </c>
      <c r="AM22" s="61" t="str">
        <f t="shared" ref="AM22:AO22" si="71">+AM12</f>
        <v>No Aplica</v>
      </c>
      <c r="AN22" s="61" t="str">
        <f t="shared" si="71"/>
        <v>No Aplica</v>
      </c>
      <c r="AO22" s="61" t="str">
        <f t="shared" si="71"/>
        <v>No Aplica</v>
      </c>
      <c r="AP22" s="66">
        <f>VLOOKUP($AC22,Responsables[],3,0)</f>
        <v>10</v>
      </c>
      <c r="AQ22" s="66">
        <f>VLOOKUP($R22,unidad_medida[[#All],[nombre]:[Columna1]],5,0)</f>
        <v>73</v>
      </c>
    </row>
    <row r="23" spans="1:43" ht="71.400000000000006" x14ac:dyDescent="0.3">
      <c r="A23" s="84" t="str">
        <f>+D23&amp;"|FILT:"&amp;E23&amp;"| MUES:"&amp;G23&amp;"|"&amp;F23&amp;"|"&amp;O23&amp;"|"&amp;H23</f>
        <v>II 03|FILT:CATEGORÍA| MUES:Regiones y Juzgados de Garantía|Sentencias Dictadas por Delitos Contra la Mujer|Periodo 2013-2019|</v>
      </c>
      <c r="B23" s="77" t="str">
        <f>+"https://analytics.zoho.com/open-view/2395394000007074057?ZOHO_CRITERIA=%22Trasposicion_27.8%22.%22id_categoria%22%3D"&amp;Estructura!$P$1</f>
        <v>https://analytics.zoho.com/open-view/2395394000007074057?ZOHO_CRITERIA=%22Trasposicion_27.8%22.%22id_categoria%22%3D270101001</v>
      </c>
      <c r="C23" s="40">
        <v>6</v>
      </c>
      <c r="D23" s="81" t="s">
        <v>14141</v>
      </c>
      <c r="E23" s="79" t="s">
        <v>14153</v>
      </c>
      <c r="F23" s="49" t="s">
        <v>14162</v>
      </c>
      <c r="G23" s="43" t="s">
        <v>14160</v>
      </c>
      <c r="H23" s="41"/>
      <c r="I23" s="44"/>
      <c r="J23" s="80" t="s">
        <v>10639</v>
      </c>
      <c r="K23" s="76" t="s">
        <v>14146</v>
      </c>
      <c r="L23" s="76" t="s">
        <v>14149</v>
      </c>
      <c r="M23" s="85" t="str">
        <f>F23&amp;" por "&amp;G23&amp;" para el Delito de  "&amp;K33&amp;" "&amp;J23&amp;" para el "&amp;O23</f>
        <v>Sentencias Dictadas por Delitos Contra la Mujer por Regiones y Juzgados de Garantía para el Delito de   Apremios Ilegítimos Violación, Abuso Sexual Agravado, Otros para el Periodo 2013-2019</v>
      </c>
      <c r="N23" s="38" t="s">
        <v>114</v>
      </c>
      <c r="O23" s="22" t="s">
        <v>10727</v>
      </c>
      <c r="P23" s="22" t="s">
        <v>14120</v>
      </c>
      <c r="Q23" s="31">
        <f>+IF($E23="PRODUCTO",VLOOKUP(J23,Categorias__2[[Producto]:[Columna1]],9,0)&amp;"000",IF($E23="CATEGORÍA",VLOOKUP(J23,Categorias__2[[Categoría]:[Columna2]],7,0),$Q$1))</f>
        <v>270101001</v>
      </c>
      <c r="R23" s="22" t="s">
        <v>10273</v>
      </c>
      <c r="S23" s="38" t="str">
        <f t="shared" si="64"/>
        <v>Sentencias Dictadas por Delitos Contra la Mujer | Filtra: CATEGORÍA| Muestra:Regiones y Juzgados de Garantía| en la CATEGORÍA de Apremios Ilegítimos Violación, Abuso Sexual Agravado, Otros|Periodo 2013-2019</v>
      </c>
      <c r="T23" s="67" t="str">
        <f t="shared" si="65"/>
        <v>Sentencias Dictadas por Delitos Contra la Mujer | Filtra: CATEGORÍA| Muestra:Regiones y Juzgados de Garantía| en la CATEGORÍA de Apremios Ilegítimos Violación, Abuso Sexual Agravado, Otros|Periodo 2013-2019</v>
      </c>
      <c r="U23" s="68" t="str">
        <f t="shared" si="66"/>
        <v>CATEGORÍA: Apremios Ilegítimos Violación, Abuso Sexual Agravado, Otros</v>
      </c>
      <c r="V23" s="38" t="s">
        <v>10548</v>
      </c>
      <c r="W23" s="23" t="str">
        <f t="shared" si="67"/>
        <v>https://analytics.zoho.com/open-view/2395394000007074057?ZOHO_CRITERIA=%22Trasposicion_27.8%22.%22id_categoria%22%3D270101001</v>
      </c>
      <c r="X23" s="61" t="str">
        <f>+X13</f>
        <v>CHL</v>
      </c>
      <c r="Y23" s="22" t="s">
        <v>7592</v>
      </c>
      <c r="Z23" s="86" t="str">
        <f>+"El Informe Interactivo |"&amp;M23&amp;"| muestra la frecuencia de "&amp;F23&amp;" por región y Juzgado de Garantía para el delito específico de "&amp;J23&amp;" de acuerdo a los datos publicados por el "&amp;AL23&amp;" de Chile durante el "&amp;O23&amp;". Se incluyen los mapas de distribución por región a escala nacional y gráficos interactivos que muestra la frecuencia y su variación porcentual para el periodo correspondiente."</f>
        <v>El Informe Interactivo |Sentencias Dictadas por Delitos Contra la Mujer por Regiones y Juzgados de Garantía para el Delito de   Apremios Ilegítimos Violación, Abuso Sexual Agravado, Otros para el Periodo 2013-2019| muestra la frecuencia de Sentencias Dictadas por Delitos Contra la Mujer por región y Juzgado de Garantía para el delito específico de Apremios Ilegítimos Violación, Abuso Sexual Agravado, Otros de acuerdo a los datos publicados por el Poder Judicial de Chile durante el Periodo 2013-2019. Se incluyen los mapas de distribución por región a escala nacional y gráficos interactivos que muestra la frecuencia y su variación porcentual para el periodo correspondiente.</v>
      </c>
      <c r="AA23" s="64">
        <f t="shared" ref="AA23:AF23" si="72">+AA13</f>
        <v>44363</v>
      </c>
      <c r="AB23" s="61" t="str">
        <f t="shared" si="72"/>
        <v>Español</v>
      </c>
      <c r="AC23" s="61" t="str">
        <f t="shared" si="72"/>
        <v>Patricio</v>
      </c>
      <c r="AD23" s="61" t="str">
        <f t="shared" si="72"/>
        <v>No Aplica</v>
      </c>
      <c r="AE23" s="61" t="str">
        <f t="shared" si="72"/>
        <v>No Aplica</v>
      </c>
      <c r="AF23" s="61" t="str">
        <f t="shared" si="72"/>
        <v>No Aplica</v>
      </c>
      <c r="AG23" s="65">
        <f>+VLOOKUP($P23,Parametros[[nombre]:[Columna1]],5,0)</f>
        <v>118</v>
      </c>
      <c r="AH23" s="65">
        <f>AH13</f>
        <v>1</v>
      </c>
      <c r="AI23" s="65">
        <f>+VLOOKUP($N23,Territorio[[nombre]:[Columna1]],7,0)</f>
        <v>38</v>
      </c>
      <c r="AJ23" s="65">
        <f>+VLOOKUP(O23,Temporalidad[[nombre]:[Columna1]],7,0)</f>
        <v>1779</v>
      </c>
      <c r="AK23" s="65">
        <f>+VLOOKUP(LEFT($D23,2),Tipo_Gráfico[[id2]:[Tipo Gráfico]],3,0)</f>
        <v>3</v>
      </c>
      <c r="AL23" s="38" t="s">
        <v>14123</v>
      </c>
      <c r="AM23" s="61" t="str">
        <f t="shared" ref="AM23:AO23" si="73">+AM13</f>
        <v>No Aplica</v>
      </c>
      <c r="AN23" s="61" t="str">
        <f t="shared" si="73"/>
        <v>No Aplica</v>
      </c>
      <c r="AO23" s="61" t="str">
        <f t="shared" si="73"/>
        <v>No Aplica</v>
      </c>
      <c r="AP23" s="66">
        <f>VLOOKUP($AC23,Responsables[],3,0)</f>
        <v>10</v>
      </c>
      <c r="AQ23" s="66">
        <f>VLOOKUP($R23,unidad_medida[[#All],[nombre]:[Columna1]],5,0)</f>
        <v>73</v>
      </c>
    </row>
    <row r="24" spans="1:43" ht="71.400000000000006" x14ac:dyDescent="0.3">
      <c r="A24" s="84" t="str">
        <f>+D24&amp;"|FILT:"&amp;E24&amp;"| MUES:"&amp;G24&amp;"|"&amp;F24&amp;"|"&amp;O24&amp;"|"&amp;H24</f>
        <v>RP 01|FILT:Nacional| MUES:Regiones, Juzgados de Garantía, Tipos de Delitos y Delitos|Sentencias Dictadas por Delitos Contra la Mujer|Periodo 2013-2019|</v>
      </c>
      <c r="B24" s="83" t="s">
        <v>14143</v>
      </c>
      <c r="C24" s="40">
        <v>1</v>
      </c>
      <c r="D24" s="82" t="s">
        <v>14142</v>
      </c>
      <c r="E24" s="79" t="s">
        <v>7592</v>
      </c>
      <c r="F24" s="49" t="s">
        <v>14162</v>
      </c>
      <c r="G24" s="43" t="s">
        <v>14161</v>
      </c>
      <c r="H24" s="41"/>
      <c r="I24" s="44"/>
      <c r="J24" s="80" t="s">
        <v>114</v>
      </c>
      <c r="K24" s="76" t="s">
        <v>14150</v>
      </c>
      <c r="L24" s="76" t="s">
        <v>14163</v>
      </c>
      <c r="M24" s="85" t="str">
        <f>F24&amp;" por "&amp;G24&amp;" a escala "&amp;E24&amp;", durante el "&amp;O24</f>
        <v>Sentencias Dictadas por Delitos Contra la Mujer por Regiones, Juzgados de Garantía, Tipos de Delitos y Delitos a escala Nacional, durante el Periodo 2013-2019</v>
      </c>
      <c r="N24" s="38" t="s">
        <v>114</v>
      </c>
      <c r="O24" s="22" t="s">
        <v>10727</v>
      </c>
      <c r="P24" s="22" t="s">
        <v>14120</v>
      </c>
      <c r="Q24" s="31">
        <f>+IF($E24="PRODUCTO",VLOOKUP(J24,Categorias__2[[Producto]:[Columna1]],9,0)&amp;"000",IF($E24="CATEGORÍA",VLOOKUP(J24,Categorias__2[[Categoría]:[Columna2]],7,0),$Q$1))</f>
        <v>270101001</v>
      </c>
      <c r="R24" s="22" t="s">
        <v>10273</v>
      </c>
      <c r="S24" s="38" t="str">
        <f t="shared" si="64"/>
        <v>Sentencias Dictadas por Delitos Contra la Mujer | Filtra: Nacional| Muestra:Regiones, Juzgados de Garantía, Tipos de Delitos y Delitos| en la Nacional de Chile|Periodo 2013-2019</v>
      </c>
      <c r="T24" s="67" t="str">
        <f t="shared" si="65"/>
        <v>Sentencias Dictadas por Delitos Contra la Mujer | Filtra: Nacional| Muestra:Regiones, Juzgados de Garantía, Tipos de Delitos y Delitos| en la Nacional de Chile|Periodo 2013-2019</v>
      </c>
      <c r="U24" s="68" t="str">
        <f t="shared" si="66"/>
        <v>Nacional: Chile</v>
      </c>
      <c r="V24" s="38" t="s">
        <v>10548</v>
      </c>
      <c r="W24" s="23" t="str">
        <f t="shared" si="67"/>
        <v>https://analytics.zoho.com/open-view/2395394000007076703</v>
      </c>
      <c r="X24" s="61" t="str">
        <f>+X14</f>
        <v>CHL</v>
      </c>
      <c r="Y24" s="22" t="s">
        <v>7592</v>
      </c>
      <c r="Z24" s="86" t="str">
        <f>+"El Reporte 360º |"&amp;M24&amp;"| muestra las "&amp;F24&amp;" en todos los Juzgados de Garantía del país y los delitos vinculados "&amp;", con base en los datos publicados por el "&amp;AL24&amp;" de Chile para el "&amp;O24&amp;". Se incluyen mapas y gráficos interactivos que detallan tanto la frecuencia como la variación porcentual temporal de las sentencias dictadas para el periodo y la localización geográfica correspondiente."</f>
        <v>El Reporte 360º |Sentencias Dictadas por Delitos Contra la Mujer por Regiones, Juzgados de Garantía, Tipos de Delitos y Delitos a escala Nacional, durante el Periodo 2013-2019| muestra las Sentencias Dictadas por Delitos Contra la Mujer en todos los Juzgados de Garantía del país y los delitos vinculados , con base en los datos publicados por el Poder Judicial de Chile para el Periodo 2013-2019. Se incluyen mapas y gráficos interactivos que detallan tanto la frecuencia como la variación porcentual temporal de las sentencias dictadas para el periodo y la localización geográfica correspondiente.</v>
      </c>
      <c r="AA24" s="64">
        <f t="shared" ref="AA24:AF24" si="74">+AA14</f>
        <v>44363</v>
      </c>
      <c r="AB24" s="61" t="str">
        <f t="shared" si="74"/>
        <v>Español</v>
      </c>
      <c r="AC24" s="61" t="str">
        <f t="shared" si="74"/>
        <v>Patricio</v>
      </c>
      <c r="AD24" s="61" t="str">
        <f t="shared" si="74"/>
        <v>No Aplica</v>
      </c>
      <c r="AE24" s="61" t="str">
        <f t="shared" si="74"/>
        <v>No Aplica</v>
      </c>
      <c r="AF24" s="61" t="str">
        <f t="shared" si="74"/>
        <v>No Aplica</v>
      </c>
      <c r="AG24" s="65">
        <f>+VLOOKUP($P24,Parametros[[nombre]:[Columna1]],5,0)</f>
        <v>118</v>
      </c>
      <c r="AH24" s="65">
        <f>AH14</f>
        <v>1</v>
      </c>
      <c r="AI24" s="65">
        <f>+VLOOKUP($N24,Territorio[[nombre]:[Columna1]],7,0)</f>
        <v>38</v>
      </c>
      <c r="AJ24" s="65">
        <f>+VLOOKUP(O24,Temporalidad[[nombre]:[Columna1]],7,0)</f>
        <v>1779</v>
      </c>
      <c r="AK24" s="65">
        <f>+VLOOKUP(LEFT($D24,2),Tipo_Gráfico[[id2]:[Tipo Gráfico]],3,0)</f>
        <v>4</v>
      </c>
      <c r="AL24" s="38" t="s">
        <v>14123</v>
      </c>
      <c r="AM24" s="61" t="str">
        <f t="shared" ref="AM24:AO24" si="75">+AM14</f>
        <v>No Aplica</v>
      </c>
      <c r="AN24" s="61" t="str">
        <f t="shared" si="75"/>
        <v>No Aplica</v>
      </c>
      <c r="AO24" s="61" t="str">
        <f t="shared" si="75"/>
        <v>No Aplica</v>
      </c>
      <c r="AP24" s="66">
        <f>VLOOKUP($AC24,Responsables[],3,0)</f>
        <v>10</v>
      </c>
      <c r="AQ24" s="66">
        <f>VLOOKUP($R24,unidad_medida[[#All],[nombre]:[Columna1]],5,0)</f>
        <v>73</v>
      </c>
    </row>
    <row r="39" spans="6:6" x14ac:dyDescent="0.3">
      <c r="F39" s="3"/>
    </row>
    <row r="40" spans="6:6" x14ac:dyDescent="0.3">
      <c r="F40"/>
    </row>
    <row r="41" spans="6:6" x14ac:dyDescent="0.3">
      <c r="F41" s="3"/>
    </row>
    <row r="42" spans="6:6" x14ac:dyDescent="0.3">
      <c r="F42"/>
    </row>
    <row r="43" spans="6:6" x14ac:dyDescent="0.3">
      <c r="F43" s="3"/>
    </row>
    <row r="44" spans="6:6" x14ac:dyDescent="0.3">
      <c r="F44"/>
    </row>
    <row r="45" spans="6:6" x14ac:dyDescent="0.3">
      <c r="F45"/>
    </row>
    <row r="46" spans="6:6" x14ac:dyDescent="0.3">
      <c r="F46"/>
    </row>
    <row r="47" spans="6:6" x14ac:dyDescent="0.3">
      <c r="F47"/>
    </row>
    <row r="48" spans="6:6" x14ac:dyDescent="0.3">
      <c r="F48"/>
    </row>
    <row r="49" spans="6:6" x14ac:dyDescent="0.3">
      <c r="F49"/>
    </row>
    <row r="50" spans="6:6" x14ac:dyDescent="0.3">
      <c r="F50"/>
    </row>
    <row r="51" spans="6:6" x14ac:dyDescent="0.3">
      <c r="F51"/>
    </row>
    <row r="52" spans="6:6" x14ac:dyDescent="0.3">
      <c r="F52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</sheetData>
  <phoneticPr fontId="9" type="noConversion"/>
  <conditionalFormatting sqref="V4:W4 AL5:AL8 U5:W7 M4:R4 R5:R8 Y4:Y8 V4:V7 O5:P7 U8:U13 W8 N4:O18 P4:P24 Q5:Q24 M5:M24">
    <cfRule type="expression" dxfId="3083" priority="20810">
      <formula>$Z4="Reporte 2"</formula>
    </cfRule>
    <cfRule type="expression" dxfId="3082" priority="20811">
      <formula>$Z4="Reporte 1"</formula>
    </cfRule>
    <cfRule type="expression" dxfId="3081" priority="20812">
      <formula>$Z4="Informe 10"</formula>
    </cfRule>
    <cfRule type="expression" dxfId="3080" priority="20813">
      <formula>$Z4="Informe 9"</formula>
    </cfRule>
    <cfRule type="expression" dxfId="3079" priority="20814">
      <formula>$Z4="Informe 8"</formula>
    </cfRule>
    <cfRule type="expression" dxfId="3078" priority="20815">
      <formula>$Z4="Informe 7"</formula>
    </cfRule>
    <cfRule type="expression" dxfId="3077" priority="20816">
      <formula>$Z4="Informe 6"</formula>
    </cfRule>
    <cfRule type="expression" dxfId="3076" priority="20817">
      <formula>$Z4="Informe 5"</formula>
    </cfRule>
    <cfRule type="expression" dxfId="3075" priority="20818">
      <formula>$Z4="Informe 4"</formula>
    </cfRule>
    <cfRule type="expression" dxfId="3074" priority="20819">
      <formula>$Z4="Informe 3"</formula>
    </cfRule>
    <cfRule type="expression" dxfId="3073" priority="20820">
      <formula>$Z4="Informe 2"</formula>
    </cfRule>
    <cfRule type="expression" dxfId="3072" priority="20821">
      <formula>$Z4="Informe 1"</formula>
    </cfRule>
    <cfRule type="expression" dxfId="3071" priority="20822">
      <formula>$Z4="Gráfico 10"</formula>
    </cfRule>
    <cfRule type="expression" dxfId="3070" priority="20823">
      <formula>$Z4="Gráfico 25"</formula>
    </cfRule>
    <cfRule type="expression" dxfId="3069" priority="20824">
      <formula>$Z4="Gráfico 24"</formula>
    </cfRule>
    <cfRule type="expression" dxfId="3068" priority="20825">
      <formula>$Z4="Gráfico 23"</formula>
    </cfRule>
    <cfRule type="expression" dxfId="3067" priority="20826">
      <formula>$Z4="Gráfico 22"</formula>
    </cfRule>
    <cfRule type="expression" dxfId="3066" priority="20827">
      <formula>$Z4="Gráfico 21"</formula>
    </cfRule>
    <cfRule type="expression" dxfId="3065" priority="20828">
      <formula>$Z4="Gráfico 20"</formula>
    </cfRule>
    <cfRule type="expression" dxfId="3064" priority="20829">
      <formula>$Z4="Gráfico 18"</formula>
    </cfRule>
    <cfRule type="expression" dxfId="3063" priority="20830">
      <formula>$Z4="Gráfico 19"</formula>
    </cfRule>
    <cfRule type="expression" dxfId="3062" priority="20831">
      <formula>$Z4="Gráfico 17"</formula>
    </cfRule>
    <cfRule type="expression" dxfId="3061" priority="20832">
      <formula>$Z4="Gráfico 16"</formula>
    </cfRule>
    <cfRule type="expression" dxfId="3060" priority="20833">
      <formula>$Z4="Gráfico 15"</formula>
    </cfRule>
    <cfRule type="expression" dxfId="3059" priority="20834">
      <formula>$Z4="Gráfico 14"</formula>
    </cfRule>
    <cfRule type="expression" dxfId="3058" priority="20835">
      <formula>$Z4="Gráfico 12"</formula>
    </cfRule>
    <cfRule type="expression" dxfId="3057" priority="20836">
      <formula>$Z4="Gráfico 13"</formula>
    </cfRule>
    <cfRule type="expression" dxfId="3056" priority="20837">
      <formula>$Z4="Gráfico 11"</formula>
    </cfRule>
    <cfRule type="expression" dxfId="3055" priority="20838">
      <formula>$Z4="Gráfico 9"</formula>
    </cfRule>
    <cfRule type="expression" dxfId="3054" priority="20839">
      <formula>$Z4="Gráfico 8"</formula>
    </cfRule>
    <cfRule type="expression" dxfId="3053" priority="20840">
      <formula>$Z4="Gráfico 7"</formula>
    </cfRule>
    <cfRule type="expression" dxfId="3052" priority="20841">
      <formula>$Z4="Gráfico 6"</formula>
    </cfRule>
    <cfRule type="expression" dxfId="3051" priority="20842">
      <formula>$Z4="Gráfico 4"</formula>
    </cfRule>
    <cfRule type="expression" dxfId="3050" priority="20843">
      <formula>$Z4="Gráfico 3"</formula>
    </cfRule>
    <cfRule type="expression" dxfId="3049" priority="20844">
      <formula>$Z4="Gráfico 2"</formula>
    </cfRule>
    <cfRule type="expression" dxfId="3048" priority="20845">
      <formula>$Z4="Gráfico 1"</formula>
    </cfRule>
    <cfRule type="expression" dxfId="3047" priority="20846">
      <formula>$Z4="Gráfico 5"</formula>
    </cfRule>
  </conditionalFormatting>
  <conditionalFormatting sqref="S4:T4 T5:T8 S5:S18">
    <cfRule type="expression" dxfId="3046" priority="20736">
      <formula>$Z4="Reporte 2"</formula>
    </cfRule>
    <cfRule type="expression" dxfId="3045" priority="20737">
      <formula>$Z4="Reporte 1"</formula>
    </cfRule>
    <cfRule type="expression" dxfId="3044" priority="20738">
      <formula>$Z4="Informe 10"</formula>
    </cfRule>
    <cfRule type="expression" dxfId="3043" priority="20739">
      <formula>$Z4="Informe 9"</formula>
    </cfRule>
    <cfRule type="expression" dxfId="3042" priority="20740">
      <formula>$Z4="Informe 8"</formula>
    </cfRule>
    <cfRule type="expression" dxfId="3041" priority="20741">
      <formula>$Z4="Informe 7"</formula>
    </cfRule>
    <cfRule type="expression" dxfId="3040" priority="20742">
      <formula>$Z4="Informe 6"</formula>
    </cfRule>
    <cfRule type="expression" dxfId="3039" priority="20743">
      <formula>$Z4="Informe 5"</formula>
    </cfRule>
    <cfRule type="expression" dxfId="3038" priority="20744">
      <formula>$Z4="Informe 4"</formula>
    </cfRule>
    <cfRule type="expression" dxfId="3037" priority="20745">
      <formula>$Z4="Informe 3"</formula>
    </cfRule>
    <cfRule type="expression" dxfId="3036" priority="20746">
      <formula>$Z4="Informe 2"</formula>
    </cfRule>
    <cfRule type="expression" dxfId="3035" priority="20747">
      <formula>$Z4="Informe 1"</formula>
    </cfRule>
    <cfRule type="expression" dxfId="3034" priority="20748">
      <formula>$Z4="Gráfico 10"</formula>
    </cfRule>
    <cfRule type="expression" dxfId="3033" priority="20749">
      <formula>$Z4="Gráfico 25"</formula>
    </cfRule>
    <cfRule type="expression" dxfId="3032" priority="20750">
      <formula>$Z4="Gráfico 24"</formula>
    </cfRule>
    <cfRule type="expression" dxfId="3031" priority="20751">
      <formula>$Z4="Gráfico 23"</formula>
    </cfRule>
    <cfRule type="expression" dxfId="3030" priority="20752">
      <formula>$Z4="Gráfico 22"</formula>
    </cfRule>
    <cfRule type="expression" dxfId="3029" priority="20753">
      <formula>$Z4="Gráfico 21"</formula>
    </cfRule>
    <cfRule type="expression" dxfId="3028" priority="20754">
      <formula>$Z4="Gráfico 20"</formula>
    </cfRule>
    <cfRule type="expression" dxfId="3027" priority="20755">
      <formula>$Z4="Gráfico 18"</formula>
    </cfRule>
    <cfRule type="expression" dxfId="3026" priority="20756">
      <formula>$Z4="Gráfico 19"</formula>
    </cfRule>
    <cfRule type="expression" dxfId="3025" priority="20757">
      <formula>$Z4="Gráfico 17"</formula>
    </cfRule>
    <cfRule type="expression" dxfId="3024" priority="20758">
      <formula>$Z4="Gráfico 16"</formula>
    </cfRule>
    <cfRule type="expression" dxfId="3023" priority="20759">
      <formula>$Z4="Gráfico 15"</formula>
    </cfRule>
    <cfRule type="expression" dxfId="3022" priority="20760">
      <formula>$Z4="Gráfico 14"</formula>
    </cfRule>
    <cfRule type="expression" dxfId="3021" priority="20761">
      <formula>$Z4="Gráfico 12"</formula>
    </cfRule>
    <cfRule type="expression" dxfId="3020" priority="20762">
      <formula>$Z4="Gráfico 13"</formula>
    </cfRule>
    <cfRule type="expression" dxfId="3019" priority="20763">
      <formula>$Z4="Gráfico 11"</formula>
    </cfRule>
    <cfRule type="expression" dxfId="3018" priority="20764">
      <formula>$Z4="Gráfico 9"</formula>
    </cfRule>
    <cfRule type="expression" dxfId="3017" priority="20765">
      <formula>$Z4="Gráfico 8"</formula>
    </cfRule>
    <cfRule type="expression" dxfId="3016" priority="20766">
      <formula>$Z4="Gráfico 7"</formula>
    </cfRule>
    <cfRule type="expression" dxfId="3015" priority="20767">
      <formula>$Z4="Gráfico 6"</formula>
    </cfRule>
    <cfRule type="expression" dxfId="3014" priority="20768">
      <formula>$Z4="Gráfico 4"</formula>
    </cfRule>
    <cfRule type="expression" dxfId="3013" priority="20769">
      <formula>$Z4="Gráfico 3"</formula>
    </cfRule>
    <cfRule type="expression" dxfId="3012" priority="20770">
      <formula>$Z4="Gráfico 2"</formula>
    </cfRule>
    <cfRule type="expression" dxfId="3011" priority="20771">
      <formula>$Z4="Gráfico 1"</formula>
    </cfRule>
    <cfRule type="expression" dxfId="3010" priority="20772">
      <formula>$Z4="Gráfico 5"</formula>
    </cfRule>
  </conditionalFormatting>
  <conditionalFormatting sqref="Z4:Z8">
    <cfRule type="expression" dxfId="3009" priority="9599">
      <formula>$Z4="Reporte 2"</formula>
    </cfRule>
    <cfRule type="expression" dxfId="3008" priority="9600">
      <formula>$Z4="Reporte 1"</formula>
    </cfRule>
    <cfRule type="expression" dxfId="3007" priority="9601">
      <formula>$Z4="Informe 10"</formula>
    </cfRule>
    <cfRule type="expression" dxfId="3006" priority="9602">
      <formula>$Z4="Informe 9"</formula>
    </cfRule>
    <cfRule type="expression" dxfId="3005" priority="9603">
      <formula>$Z4="Informe 8"</formula>
    </cfRule>
    <cfRule type="expression" dxfId="3004" priority="9604">
      <formula>$Z4="Informe 7"</formula>
    </cfRule>
    <cfRule type="expression" dxfId="3003" priority="9605">
      <formula>$Z4="Informe 6"</formula>
    </cfRule>
    <cfRule type="expression" dxfId="3002" priority="9606">
      <formula>$Z4="Informe 5"</formula>
    </cfRule>
    <cfRule type="expression" dxfId="3001" priority="9607">
      <formula>$Z4="Informe 4"</formula>
    </cfRule>
    <cfRule type="expression" dxfId="3000" priority="9608">
      <formula>$Z4="Informe 3"</formula>
    </cfRule>
    <cfRule type="expression" dxfId="2999" priority="9609">
      <formula>$Z4="Informe 2"</formula>
    </cfRule>
    <cfRule type="expression" dxfId="2998" priority="9610">
      <formula>$Z4="Informe 1"</formula>
    </cfRule>
    <cfRule type="expression" dxfId="2997" priority="9611">
      <formula>$Z4="Gráfico 10"</formula>
    </cfRule>
    <cfRule type="expression" dxfId="2996" priority="9612">
      <formula>$Z4="Gráfico 25"</formula>
    </cfRule>
    <cfRule type="expression" dxfId="2995" priority="9613">
      <formula>$Z4="Gráfico 24"</formula>
    </cfRule>
    <cfRule type="expression" dxfId="2994" priority="9614">
      <formula>$Z4="Gráfico 23"</formula>
    </cfRule>
    <cfRule type="expression" dxfId="2993" priority="9615">
      <formula>$Z4="Gráfico 22"</formula>
    </cfRule>
    <cfRule type="expression" dxfId="2992" priority="9616">
      <formula>$Z4="Gráfico 21"</formula>
    </cfRule>
    <cfRule type="expression" dxfId="2991" priority="9617">
      <formula>$Z4="Gráfico 20"</formula>
    </cfRule>
    <cfRule type="expression" dxfId="2990" priority="9618">
      <formula>$Z4="Gráfico 18"</formula>
    </cfRule>
    <cfRule type="expression" dxfId="2989" priority="9619">
      <formula>$Z4="Gráfico 19"</formula>
    </cfRule>
    <cfRule type="expression" dxfId="2988" priority="9620">
      <formula>$Z4="Gráfico 17"</formula>
    </cfRule>
    <cfRule type="expression" dxfId="2987" priority="9621">
      <formula>$Z4="Gráfico 16"</formula>
    </cfRule>
    <cfRule type="expression" dxfId="2986" priority="9622">
      <formula>$Z4="Gráfico 15"</formula>
    </cfRule>
    <cfRule type="expression" dxfId="2985" priority="9623">
      <formula>$Z4="Gráfico 14"</formula>
    </cfRule>
    <cfRule type="expression" dxfId="2984" priority="9624">
      <formula>$Z4="Gráfico 12"</formula>
    </cfRule>
    <cfRule type="expression" dxfId="2983" priority="9625">
      <formula>$Z4="Gráfico 13"</formula>
    </cfRule>
    <cfRule type="expression" dxfId="2982" priority="9626">
      <formula>$Z4="Gráfico 11"</formula>
    </cfRule>
    <cfRule type="expression" dxfId="2981" priority="9627">
      <formula>$Z4="Gráfico 9"</formula>
    </cfRule>
    <cfRule type="expression" dxfId="2980" priority="9628">
      <formula>$Z4="Gráfico 8"</formula>
    </cfRule>
    <cfRule type="expression" dxfId="2979" priority="9629">
      <formula>$Z4="Gráfico 7"</formula>
    </cfRule>
    <cfRule type="expression" dxfId="2978" priority="9630">
      <formula>$Z4="Gráfico 6"</formula>
    </cfRule>
    <cfRule type="expression" dxfId="2977" priority="9631">
      <formula>$Z4="Gráfico 4"</formula>
    </cfRule>
    <cfRule type="expression" dxfId="2976" priority="9632">
      <formula>$Z4="Gráfico 3"</formula>
    </cfRule>
    <cfRule type="expression" dxfId="2975" priority="9633">
      <formula>$Z4="Gráfico 2"</formula>
    </cfRule>
    <cfRule type="expression" dxfId="2974" priority="9634">
      <formula>$Z4="Gráfico 1"</formula>
    </cfRule>
    <cfRule type="expression" dxfId="2973" priority="9635">
      <formula>$Z4="Gráfico 5"</formula>
    </cfRule>
  </conditionalFormatting>
  <conditionalFormatting sqref="AL4:AL18">
    <cfRule type="expression" dxfId="2972" priority="6232">
      <formula>$Z4="Reporte 2"</formula>
    </cfRule>
    <cfRule type="expression" dxfId="2971" priority="6233">
      <formula>$Z4="Reporte 1"</formula>
    </cfRule>
    <cfRule type="expression" dxfId="2970" priority="6234">
      <formula>$Z4="Informe 10"</formula>
    </cfRule>
    <cfRule type="expression" dxfId="2969" priority="6235">
      <formula>$Z4="Informe 9"</formula>
    </cfRule>
    <cfRule type="expression" dxfId="2968" priority="6236">
      <formula>$Z4="Informe 8"</formula>
    </cfRule>
    <cfRule type="expression" dxfId="2967" priority="6237">
      <formula>$Z4="Informe 7"</formula>
    </cfRule>
    <cfRule type="expression" dxfId="2966" priority="6238">
      <formula>$Z4="Informe 6"</formula>
    </cfRule>
    <cfRule type="expression" dxfId="2965" priority="6239">
      <formula>$Z4="Informe 5"</formula>
    </cfRule>
    <cfRule type="expression" dxfId="2964" priority="6240">
      <formula>$Z4="Informe 4"</formula>
    </cfRule>
    <cfRule type="expression" dxfId="2963" priority="6241">
      <formula>$Z4="Informe 3"</formula>
    </cfRule>
    <cfRule type="expression" dxfId="2962" priority="6242">
      <formula>$Z4="Informe 2"</formula>
    </cfRule>
    <cfRule type="expression" dxfId="2961" priority="6243">
      <formula>$Z4="Informe 1"</formula>
    </cfRule>
    <cfRule type="expression" dxfId="2960" priority="6244">
      <formula>$Z4="Gráfico 10"</formula>
    </cfRule>
    <cfRule type="expression" dxfId="2959" priority="6245">
      <formula>$Z4="Gráfico 25"</formula>
    </cfRule>
    <cfRule type="expression" dxfId="2958" priority="6246">
      <formula>$Z4="Gráfico 24"</formula>
    </cfRule>
    <cfRule type="expression" dxfId="2957" priority="6247">
      <formula>$Z4="Gráfico 23"</formula>
    </cfRule>
    <cfRule type="expression" dxfId="2956" priority="6248">
      <formula>$Z4="Gráfico 22"</formula>
    </cfRule>
    <cfRule type="expression" dxfId="2955" priority="6249">
      <formula>$Z4="Gráfico 21"</formula>
    </cfRule>
    <cfRule type="expression" dxfId="2954" priority="6250">
      <formula>$Z4="Gráfico 20"</formula>
    </cfRule>
    <cfRule type="expression" dxfId="2953" priority="6251">
      <formula>$Z4="Gráfico 18"</formula>
    </cfRule>
    <cfRule type="expression" dxfId="2952" priority="6252">
      <formula>$Z4="Gráfico 19"</formula>
    </cfRule>
    <cfRule type="expression" dxfId="2951" priority="6253">
      <formula>$Z4="Gráfico 17"</formula>
    </cfRule>
    <cfRule type="expression" dxfId="2950" priority="6254">
      <formula>$Z4="Gráfico 16"</formula>
    </cfRule>
    <cfRule type="expression" dxfId="2949" priority="6255">
      <formula>$Z4="Gráfico 15"</formula>
    </cfRule>
    <cfRule type="expression" dxfId="2948" priority="6256">
      <formula>$Z4="Gráfico 14"</formula>
    </cfRule>
    <cfRule type="expression" dxfId="2947" priority="6257">
      <formula>$Z4="Gráfico 12"</formula>
    </cfRule>
    <cfRule type="expression" dxfId="2946" priority="6258">
      <formula>$Z4="Gráfico 13"</formula>
    </cfRule>
    <cfRule type="expression" dxfId="2945" priority="6259">
      <formula>$Z4="Gráfico 11"</formula>
    </cfRule>
    <cfRule type="expression" dxfId="2944" priority="6260">
      <formula>$Z4="Gráfico 9"</formula>
    </cfRule>
    <cfRule type="expression" dxfId="2943" priority="6261">
      <formula>$Z4="Gráfico 8"</formula>
    </cfRule>
    <cfRule type="expression" dxfId="2942" priority="6262">
      <formula>$Z4="Gráfico 7"</formula>
    </cfRule>
    <cfRule type="expression" dxfId="2941" priority="6263">
      <formula>$Z4="Gráfico 6"</formula>
    </cfRule>
    <cfRule type="expression" dxfId="2940" priority="6264">
      <formula>$Z4="Gráfico 4"</formula>
    </cfRule>
    <cfRule type="expression" dxfId="2939" priority="6265">
      <formula>$Z4="Gráfico 3"</formula>
    </cfRule>
    <cfRule type="expression" dxfId="2938" priority="6266">
      <formula>$Z4="Gráfico 2"</formula>
    </cfRule>
    <cfRule type="expression" dxfId="2937" priority="6267">
      <formula>$Z4="Gráfico 1"</formula>
    </cfRule>
    <cfRule type="expression" dxfId="2936" priority="6268">
      <formula>$Z4="Gráfico 5"</formula>
    </cfRule>
  </conditionalFormatting>
  <conditionalFormatting sqref="K4:K8">
    <cfRule type="expression" dxfId="2935" priority="6231">
      <formula>+LEFT(D4,2)="GR"</formula>
    </cfRule>
  </conditionalFormatting>
  <conditionalFormatting sqref="L4:L8">
    <cfRule type="expression" dxfId="2934" priority="6230">
      <formula>+LEFT(D4,2)="GR"</formula>
    </cfRule>
  </conditionalFormatting>
  <conditionalFormatting sqref="O8">
    <cfRule type="expression" dxfId="2933" priority="5708">
      <formula>$Z8="Reporte 2"</formula>
    </cfRule>
    <cfRule type="expression" dxfId="2932" priority="5709">
      <formula>$Z8="Reporte 1"</formula>
    </cfRule>
    <cfRule type="expression" dxfId="2931" priority="5710">
      <formula>$Z8="Informe 10"</formula>
    </cfRule>
    <cfRule type="expression" dxfId="2930" priority="5711">
      <formula>$Z8="Informe 9"</formula>
    </cfRule>
    <cfRule type="expression" dxfId="2929" priority="5712">
      <formula>$Z8="Informe 8"</formula>
    </cfRule>
    <cfRule type="expression" dxfId="2928" priority="5713">
      <formula>$Z8="Informe 7"</formula>
    </cfRule>
    <cfRule type="expression" dxfId="2927" priority="5714">
      <formula>$Z8="Informe 6"</formula>
    </cfRule>
    <cfRule type="expression" dxfId="2926" priority="5715">
      <formula>$Z8="Informe 5"</formula>
    </cfRule>
    <cfRule type="expression" dxfId="2925" priority="5716">
      <formula>$Z8="Informe 4"</formula>
    </cfRule>
    <cfRule type="expression" dxfId="2924" priority="5717">
      <formula>$Z8="Informe 3"</formula>
    </cfRule>
    <cfRule type="expression" dxfId="2923" priority="5718">
      <formula>$Z8="Informe 2"</formula>
    </cfRule>
    <cfRule type="expression" dxfId="2922" priority="5719">
      <formula>$Z8="Informe 1"</formula>
    </cfRule>
    <cfRule type="expression" dxfId="2921" priority="5720">
      <formula>$Z8="Gráfico 10"</formula>
    </cfRule>
    <cfRule type="expression" dxfId="2920" priority="5721">
      <formula>$Z8="Gráfico 25"</formula>
    </cfRule>
    <cfRule type="expression" dxfId="2919" priority="5722">
      <formula>$Z8="Gráfico 24"</formula>
    </cfRule>
    <cfRule type="expression" dxfId="2918" priority="5723">
      <formula>$Z8="Gráfico 23"</formula>
    </cfRule>
    <cfRule type="expression" dxfId="2917" priority="5724">
      <formula>$Z8="Gráfico 22"</formula>
    </cfRule>
    <cfRule type="expression" dxfId="2916" priority="5725">
      <formula>$Z8="Gráfico 21"</formula>
    </cfRule>
    <cfRule type="expression" dxfId="2915" priority="5726">
      <formula>$Z8="Gráfico 20"</formula>
    </cfRule>
    <cfRule type="expression" dxfId="2914" priority="5727">
      <formula>$Z8="Gráfico 18"</formula>
    </cfRule>
    <cfRule type="expression" dxfId="2913" priority="5728">
      <formula>$Z8="Gráfico 19"</formula>
    </cfRule>
    <cfRule type="expression" dxfId="2912" priority="5729">
      <formula>$Z8="Gráfico 17"</formula>
    </cfRule>
    <cfRule type="expression" dxfId="2911" priority="5730">
      <formula>$Z8="Gráfico 16"</formula>
    </cfRule>
    <cfRule type="expression" dxfId="2910" priority="5731">
      <formula>$Z8="Gráfico 15"</formula>
    </cfRule>
    <cfRule type="expression" dxfId="2909" priority="5732">
      <formula>$Z8="Gráfico 14"</formula>
    </cfRule>
    <cfRule type="expression" dxfId="2908" priority="5733">
      <formula>$Z8="Gráfico 12"</formula>
    </cfRule>
    <cfRule type="expression" dxfId="2907" priority="5734">
      <formula>$Z8="Gráfico 13"</formula>
    </cfRule>
    <cfRule type="expression" dxfId="2906" priority="5735">
      <formula>$Z8="Gráfico 11"</formula>
    </cfRule>
    <cfRule type="expression" dxfId="2905" priority="5736">
      <formula>$Z8="Gráfico 9"</formula>
    </cfRule>
    <cfRule type="expression" dxfId="2904" priority="5737">
      <formula>$Z8="Gráfico 8"</formula>
    </cfRule>
    <cfRule type="expression" dxfId="2903" priority="5738">
      <formula>$Z8="Gráfico 7"</formula>
    </cfRule>
    <cfRule type="expression" dxfId="2902" priority="5739">
      <formula>$Z8="Gráfico 6"</formula>
    </cfRule>
    <cfRule type="expression" dxfId="2901" priority="5740">
      <formula>$Z8="Gráfico 4"</formula>
    </cfRule>
    <cfRule type="expression" dxfId="2900" priority="5741">
      <formula>$Z8="Gráfico 3"</formula>
    </cfRule>
    <cfRule type="expression" dxfId="2899" priority="5742">
      <formula>$Z8="Gráfico 2"</formula>
    </cfRule>
    <cfRule type="expression" dxfId="2898" priority="5743">
      <formula>$Z8="Gráfico 1"</formula>
    </cfRule>
    <cfRule type="expression" dxfId="2897" priority="5744">
      <formula>$Z8="Gráfico 5"</formula>
    </cfRule>
  </conditionalFormatting>
  <conditionalFormatting sqref="AL10:AL13 W9:W13 Y9:Y13 O9:O12 R9:R13">
    <cfRule type="expression" dxfId="2896" priority="5671">
      <formula>$Z9="Reporte 2"</formula>
    </cfRule>
    <cfRule type="expression" dxfId="2895" priority="5672">
      <formula>$Z9="Reporte 1"</formula>
    </cfRule>
    <cfRule type="expression" dxfId="2894" priority="5673">
      <formula>$Z9="Informe 10"</formula>
    </cfRule>
    <cfRule type="expression" dxfId="2893" priority="5674">
      <formula>$Z9="Informe 9"</formula>
    </cfRule>
    <cfRule type="expression" dxfId="2892" priority="5675">
      <formula>$Z9="Informe 8"</formula>
    </cfRule>
    <cfRule type="expression" dxfId="2891" priority="5676">
      <formula>$Z9="Informe 7"</formula>
    </cfRule>
    <cfRule type="expression" dxfId="2890" priority="5677">
      <formula>$Z9="Informe 6"</formula>
    </cfRule>
    <cfRule type="expression" dxfId="2889" priority="5678">
      <formula>$Z9="Informe 5"</formula>
    </cfRule>
    <cfRule type="expression" dxfId="2888" priority="5679">
      <formula>$Z9="Informe 4"</formula>
    </cfRule>
    <cfRule type="expression" dxfId="2887" priority="5680">
      <formula>$Z9="Informe 3"</formula>
    </cfRule>
    <cfRule type="expression" dxfId="2886" priority="5681">
      <formula>$Z9="Informe 2"</formula>
    </cfRule>
    <cfRule type="expression" dxfId="2885" priority="5682">
      <formula>$Z9="Informe 1"</formula>
    </cfRule>
    <cfRule type="expression" dxfId="2884" priority="5683">
      <formula>$Z9="Gráfico 10"</formula>
    </cfRule>
    <cfRule type="expression" dxfId="2883" priority="5684">
      <formula>$Z9="Gráfico 25"</formula>
    </cfRule>
    <cfRule type="expression" dxfId="2882" priority="5685">
      <formula>$Z9="Gráfico 24"</formula>
    </cfRule>
    <cfRule type="expression" dxfId="2881" priority="5686">
      <formula>$Z9="Gráfico 23"</formula>
    </cfRule>
    <cfRule type="expression" dxfId="2880" priority="5687">
      <formula>$Z9="Gráfico 22"</formula>
    </cfRule>
    <cfRule type="expression" dxfId="2879" priority="5688">
      <formula>$Z9="Gráfico 21"</formula>
    </cfRule>
    <cfRule type="expression" dxfId="2878" priority="5689">
      <formula>$Z9="Gráfico 20"</formula>
    </cfRule>
    <cfRule type="expression" dxfId="2877" priority="5690">
      <formula>$Z9="Gráfico 18"</formula>
    </cfRule>
    <cfRule type="expression" dxfId="2876" priority="5691">
      <formula>$Z9="Gráfico 19"</formula>
    </cfRule>
    <cfRule type="expression" dxfId="2875" priority="5692">
      <formula>$Z9="Gráfico 17"</formula>
    </cfRule>
    <cfRule type="expression" dxfId="2874" priority="5693">
      <formula>$Z9="Gráfico 16"</formula>
    </cfRule>
    <cfRule type="expression" dxfId="2873" priority="5694">
      <formula>$Z9="Gráfico 15"</formula>
    </cfRule>
    <cfRule type="expression" dxfId="2872" priority="5695">
      <formula>$Z9="Gráfico 14"</formula>
    </cfRule>
    <cfRule type="expression" dxfId="2871" priority="5696">
      <formula>$Z9="Gráfico 12"</formula>
    </cfRule>
    <cfRule type="expression" dxfId="2870" priority="5697">
      <formula>$Z9="Gráfico 13"</formula>
    </cfRule>
    <cfRule type="expression" dxfId="2869" priority="5698">
      <formula>$Z9="Gráfico 11"</formula>
    </cfRule>
    <cfRule type="expression" dxfId="2868" priority="5699">
      <formula>$Z9="Gráfico 9"</formula>
    </cfRule>
    <cfRule type="expression" dxfId="2867" priority="5700">
      <formula>$Z9="Gráfico 8"</formula>
    </cfRule>
    <cfRule type="expression" dxfId="2866" priority="5701">
      <formula>$Z9="Gráfico 7"</formula>
    </cfRule>
    <cfRule type="expression" dxfId="2865" priority="5702">
      <formula>$Z9="Gráfico 6"</formula>
    </cfRule>
    <cfRule type="expression" dxfId="2864" priority="5703">
      <formula>$Z9="Gráfico 4"</formula>
    </cfRule>
    <cfRule type="expression" dxfId="2863" priority="5704">
      <formula>$Z9="Gráfico 3"</formula>
    </cfRule>
    <cfRule type="expression" dxfId="2862" priority="5705">
      <formula>$Z9="Gráfico 2"</formula>
    </cfRule>
    <cfRule type="expression" dxfId="2861" priority="5706">
      <formula>$Z9="Gráfico 1"</formula>
    </cfRule>
    <cfRule type="expression" dxfId="2860" priority="5707">
      <formula>$Z9="Gráfico 5"</formula>
    </cfRule>
  </conditionalFormatting>
  <conditionalFormatting sqref="T9:T13">
    <cfRule type="expression" dxfId="2859" priority="5634">
      <formula>$Z9="Reporte 2"</formula>
    </cfRule>
    <cfRule type="expression" dxfId="2858" priority="5635">
      <formula>$Z9="Reporte 1"</formula>
    </cfRule>
    <cfRule type="expression" dxfId="2857" priority="5636">
      <formula>$Z9="Informe 10"</formula>
    </cfRule>
    <cfRule type="expression" dxfId="2856" priority="5637">
      <formula>$Z9="Informe 9"</formula>
    </cfRule>
    <cfRule type="expression" dxfId="2855" priority="5638">
      <formula>$Z9="Informe 8"</formula>
    </cfRule>
    <cfRule type="expression" dxfId="2854" priority="5639">
      <formula>$Z9="Informe 7"</formula>
    </cfRule>
    <cfRule type="expression" dxfId="2853" priority="5640">
      <formula>$Z9="Informe 6"</formula>
    </cfRule>
    <cfRule type="expression" dxfId="2852" priority="5641">
      <formula>$Z9="Informe 5"</formula>
    </cfRule>
    <cfRule type="expression" dxfId="2851" priority="5642">
      <formula>$Z9="Informe 4"</formula>
    </cfRule>
    <cfRule type="expression" dxfId="2850" priority="5643">
      <formula>$Z9="Informe 3"</formula>
    </cfRule>
    <cfRule type="expression" dxfId="2849" priority="5644">
      <formula>$Z9="Informe 2"</formula>
    </cfRule>
    <cfRule type="expression" dxfId="2848" priority="5645">
      <formula>$Z9="Informe 1"</formula>
    </cfRule>
    <cfRule type="expression" dxfId="2847" priority="5646">
      <formula>$Z9="Gráfico 10"</formula>
    </cfRule>
    <cfRule type="expression" dxfId="2846" priority="5647">
      <formula>$Z9="Gráfico 25"</formula>
    </cfRule>
    <cfRule type="expression" dxfId="2845" priority="5648">
      <formula>$Z9="Gráfico 24"</formula>
    </cfRule>
    <cfRule type="expression" dxfId="2844" priority="5649">
      <formula>$Z9="Gráfico 23"</formula>
    </cfRule>
    <cfRule type="expression" dxfId="2843" priority="5650">
      <formula>$Z9="Gráfico 22"</formula>
    </cfRule>
    <cfRule type="expression" dxfId="2842" priority="5651">
      <formula>$Z9="Gráfico 21"</formula>
    </cfRule>
    <cfRule type="expression" dxfId="2841" priority="5652">
      <formula>$Z9="Gráfico 20"</formula>
    </cfRule>
    <cfRule type="expression" dxfId="2840" priority="5653">
      <formula>$Z9="Gráfico 18"</formula>
    </cfRule>
    <cfRule type="expression" dxfId="2839" priority="5654">
      <formula>$Z9="Gráfico 19"</formula>
    </cfRule>
    <cfRule type="expression" dxfId="2838" priority="5655">
      <formula>$Z9="Gráfico 17"</formula>
    </cfRule>
    <cfRule type="expression" dxfId="2837" priority="5656">
      <formula>$Z9="Gráfico 16"</formula>
    </cfRule>
    <cfRule type="expression" dxfId="2836" priority="5657">
      <formula>$Z9="Gráfico 15"</formula>
    </cfRule>
    <cfRule type="expression" dxfId="2835" priority="5658">
      <formula>$Z9="Gráfico 14"</formula>
    </cfRule>
    <cfRule type="expression" dxfId="2834" priority="5659">
      <formula>$Z9="Gráfico 12"</formula>
    </cfRule>
    <cfRule type="expression" dxfId="2833" priority="5660">
      <formula>$Z9="Gráfico 13"</formula>
    </cfRule>
    <cfRule type="expression" dxfId="2832" priority="5661">
      <formula>$Z9="Gráfico 11"</formula>
    </cfRule>
    <cfRule type="expression" dxfId="2831" priority="5662">
      <formula>$Z9="Gráfico 9"</formula>
    </cfRule>
    <cfRule type="expression" dxfId="2830" priority="5663">
      <formula>$Z9="Gráfico 8"</formula>
    </cfRule>
    <cfRule type="expression" dxfId="2829" priority="5664">
      <formula>$Z9="Gráfico 7"</formula>
    </cfRule>
    <cfRule type="expression" dxfId="2828" priority="5665">
      <formula>$Z9="Gráfico 6"</formula>
    </cfRule>
    <cfRule type="expression" dxfId="2827" priority="5666">
      <formula>$Z9="Gráfico 4"</formula>
    </cfRule>
    <cfRule type="expression" dxfId="2826" priority="5667">
      <formula>$Z9="Gráfico 3"</formula>
    </cfRule>
    <cfRule type="expression" dxfId="2825" priority="5668">
      <formula>$Z9="Gráfico 2"</formula>
    </cfRule>
    <cfRule type="expression" dxfId="2824" priority="5669">
      <formula>$Z9="Gráfico 1"</formula>
    </cfRule>
    <cfRule type="expression" dxfId="2823" priority="5670">
      <formula>$Z9="Gráfico 5"</formula>
    </cfRule>
  </conditionalFormatting>
  <conditionalFormatting sqref="AL9">
    <cfRule type="expression" dxfId="2822" priority="5560">
      <formula>$Z9="Reporte 2"</formula>
    </cfRule>
    <cfRule type="expression" dxfId="2821" priority="5561">
      <formula>$Z9="Reporte 1"</formula>
    </cfRule>
    <cfRule type="expression" dxfId="2820" priority="5562">
      <formula>$Z9="Informe 10"</formula>
    </cfRule>
    <cfRule type="expression" dxfId="2819" priority="5563">
      <formula>$Z9="Informe 9"</formula>
    </cfRule>
    <cfRule type="expression" dxfId="2818" priority="5564">
      <formula>$Z9="Informe 8"</formula>
    </cfRule>
    <cfRule type="expression" dxfId="2817" priority="5565">
      <formula>$Z9="Informe 7"</formula>
    </cfRule>
    <cfRule type="expression" dxfId="2816" priority="5566">
      <formula>$Z9="Informe 6"</formula>
    </cfRule>
    <cfRule type="expression" dxfId="2815" priority="5567">
      <formula>$Z9="Informe 5"</formula>
    </cfRule>
    <cfRule type="expression" dxfId="2814" priority="5568">
      <formula>$Z9="Informe 4"</formula>
    </cfRule>
    <cfRule type="expression" dxfId="2813" priority="5569">
      <formula>$Z9="Informe 3"</formula>
    </cfRule>
    <cfRule type="expression" dxfId="2812" priority="5570">
      <formula>$Z9="Informe 2"</formula>
    </cfRule>
    <cfRule type="expression" dxfId="2811" priority="5571">
      <formula>$Z9="Informe 1"</formula>
    </cfRule>
    <cfRule type="expression" dxfId="2810" priority="5572">
      <formula>$Z9="Gráfico 10"</formula>
    </cfRule>
    <cfRule type="expression" dxfId="2809" priority="5573">
      <formula>$Z9="Gráfico 25"</formula>
    </cfRule>
    <cfRule type="expression" dxfId="2808" priority="5574">
      <formula>$Z9="Gráfico 24"</formula>
    </cfRule>
    <cfRule type="expression" dxfId="2807" priority="5575">
      <formula>$Z9="Gráfico 23"</formula>
    </cfRule>
    <cfRule type="expression" dxfId="2806" priority="5576">
      <formula>$Z9="Gráfico 22"</formula>
    </cfRule>
    <cfRule type="expression" dxfId="2805" priority="5577">
      <formula>$Z9="Gráfico 21"</formula>
    </cfRule>
    <cfRule type="expression" dxfId="2804" priority="5578">
      <formula>$Z9="Gráfico 20"</formula>
    </cfRule>
    <cfRule type="expression" dxfId="2803" priority="5579">
      <formula>$Z9="Gráfico 18"</formula>
    </cfRule>
    <cfRule type="expression" dxfId="2802" priority="5580">
      <formula>$Z9="Gráfico 19"</formula>
    </cfRule>
    <cfRule type="expression" dxfId="2801" priority="5581">
      <formula>$Z9="Gráfico 17"</formula>
    </cfRule>
    <cfRule type="expression" dxfId="2800" priority="5582">
      <formula>$Z9="Gráfico 16"</formula>
    </cfRule>
    <cfRule type="expression" dxfId="2799" priority="5583">
      <formula>$Z9="Gráfico 15"</formula>
    </cfRule>
    <cfRule type="expression" dxfId="2798" priority="5584">
      <formula>$Z9="Gráfico 14"</formula>
    </cfRule>
    <cfRule type="expression" dxfId="2797" priority="5585">
      <formula>$Z9="Gráfico 12"</formula>
    </cfRule>
    <cfRule type="expression" dxfId="2796" priority="5586">
      <formula>$Z9="Gráfico 13"</formula>
    </cfRule>
    <cfRule type="expression" dxfId="2795" priority="5587">
      <formula>$Z9="Gráfico 11"</formula>
    </cfRule>
    <cfRule type="expression" dxfId="2794" priority="5588">
      <formula>$Z9="Gráfico 9"</formula>
    </cfRule>
    <cfRule type="expression" dxfId="2793" priority="5589">
      <formula>$Z9="Gráfico 8"</formula>
    </cfRule>
    <cfRule type="expression" dxfId="2792" priority="5590">
      <formula>$Z9="Gráfico 7"</formula>
    </cfRule>
    <cfRule type="expression" dxfId="2791" priority="5591">
      <formula>$Z9="Gráfico 6"</formula>
    </cfRule>
    <cfRule type="expression" dxfId="2790" priority="5592">
      <formula>$Z9="Gráfico 4"</formula>
    </cfRule>
    <cfRule type="expression" dxfId="2789" priority="5593">
      <formula>$Z9="Gráfico 3"</formula>
    </cfRule>
    <cfRule type="expression" dxfId="2788" priority="5594">
      <formula>$Z9="Gráfico 2"</formula>
    </cfRule>
    <cfRule type="expression" dxfId="2787" priority="5595">
      <formula>$Z9="Gráfico 1"</formula>
    </cfRule>
    <cfRule type="expression" dxfId="2786" priority="5596">
      <formula>$Z9="Gráfico 5"</formula>
    </cfRule>
  </conditionalFormatting>
  <conditionalFormatting sqref="K9:K13">
    <cfRule type="expression" dxfId="2785" priority="5559">
      <formula>+LEFT(D9,2)="GR"</formula>
    </cfRule>
  </conditionalFormatting>
  <conditionalFormatting sqref="L9:L13">
    <cfRule type="expression" dxfId="2784" priority="5558">
      <formula>+LEFT(D9,2)="GR"</formula>
    </cfRule>
  </conditionalFormatting>
  <conditionalFormatting sqref="O13">
    <cfRule type="expression" dxfId="2783" priority="5521">
      <formula>$Z13="Reporte 2"</formula>
    </cfRule>
    <cfRule type="expression" dxfId="2782" priority="5522">
      <formula>$Z13="Reporte 1"</formula>
    </cfRule>
    <cfRule type="expression" dxfId="2781" priority="5523">
      <formula>$Z13="Informe 10"</formula>
    </cfRule>
    <cfRule type="expression" dxfId="2780" priority="5524">
      <formula>$Z13="Informe 9"</formula>
    </cfRule>
    <cfRule type="expression" dxfId="2779" priority="5525">
      <formula>$Z13="Informe 8"</formula>
    </cfRule>
    <cfRule type="expression" dxfId="2778" priority="5526">
      <formula>$Z13="Informe 7"</formula>
    </cfRule>
    <cfRule type="expression" dxfId="2777" priority="5527">
      <formula>$Z13="Informe 6"</formula>
    </cfRule>
    <cfRule type="expression" dxfId="2776" priority="5528">
      <formula>$Z13="Informe 5"</formula>
    </cfRule>
    <cfRule type="expression" dxfId="2775" priority="5529">
      <formula>$Z13="Informe 4"</formula>
    </cfRule>
    <cfRule type="expression" dxfId="2774" priority="5530">
      <formula>$Z13="Informe 3"</formula>
    </cfRule>
    <cfRule type="expression" dxfId="2773" priority="5531">
      <formula>$Z13="Informe 2"</formula>
    </cfRule>
    <cfRule type="expression" dxfId="2772" priority="5532">
      <formula>$Z13="Informe 1"</formula>
    </cfRule>
    <cfRule type="expression" dxfId="2771" priority="5533">
      <formula>$Z13="Gráfico 10"</formula>
    </cfRule>
    <cfRule type="expression" dxfId="2770" priority="5534">
      <formula>$Z13="Gráfico 25"</formula>
    </cfRule>
    <cfRule type="expression" dxfId="2769" priority="5535">
      <formula>$Z13="Gráfico 24"</formula>
    </cfRule>
    <cfRule type="expression" dxfId="2768" priority="5536">
      <formula>$Z13="Gráfico 23"</formula>
    </cfRule>
    <cfRule type="expression" dxfId="2767" priority="5537">
      <formula>$Z13="Gráfico 22"</formula>
    </cfRule>
    <cfRule type="expression" dxfId="2766" priority="5538">
      <formula>$Z13="Gráfico 21"</formula>
    </cfRule>
    <cfRule type="expression" dxfId="2765" priority="5539">
      <formula>$Z13="Gráfico 20"</formula>
    </cfRule>
    <cfRule type="expression" dxfId="2764" priority="5540">
      <formula>$Z13="Gráfico 18"</formula>
    </cfRule>
    <cfRule type="expression" dxfId="2763" priority="5541">
      <formula>$Z13="Gráfico 19"</formula>
    </cfRule>
    <cfRule type="expression" dxfId="2762" priority="5542">
      <formula>$Z13="Gráfico 17"</formula>
    </cfRule>
    <cfRule type="expression" dxfId="2761" priority="5543">
      <formula>$Z13="Gráfico 16"</formula>
    </cfRule>
    <cfRule type="expression" dxfId="2760" priority="5544">
      <formula>$Z13="Gráfico 15"</formula>
    </cfRule>
    <cfRule type="expression" dxfId="2759" priority="5545">
      <formula>$Z13="Gráfico 14"</formula>
    </cfRule>
    <cfRule type="expression" dxfId="2758" priority="5546">
      <formula>$Z13="Gráfico 12"</formula>
    </cfRule>
    <cfRule type="expression" dxfId="2757" priority="5547">
      <formula>$Z13="Gráfico 13"</formula>
    </cfRule>
    <cfRule type="expression" dxfId="2756" priority="5548">
      <formula>$Z13="Gráfico 11"</formula>
    </cfRule>
    <cfRule type="expression" dxfId="2755" priority="5549">
      <formula>$Z13="Gráfico 9"</formula>
    </cfRule>
    <cfRule type="expression" dxfId="2754" priority="5550">
      <formula>$Z13="Gráfico 8"</formula>
    </cfRule>
    <cfRule type="expression" dxfId="2753" priority="5551">
      <formula>$Z13="Gráfico 7"</formula>
    </cfRule>
    <cfRule type="expression" dxfId="2752" priority="5552">
      <formula>$Z13="Gráfico 6"</formula>
    </cfRule>
    <cfRule type="expression" dxfId="2751" priority="5553">
      <formula>$Z13="Gráfico 4"</formula>
    </cfRule>
    <cfRule type="expression" dxfId="2750" priority="5554">
      <formula>$Z13="Gráfico 3"</formula>
    </cfRule>
    <cfRule type="expression" dxfId="2749" priority="5555">
      <formula>$Z13="Gráfico 2"</formula>
    </cfRule>
    <cfRule type="expression" dxfId="2748" priority="5556">
      <formula>$Z13="Gráfico 1"</formula>
    </cfRule>
    <cfRule type="expression" dxfId="2747" priority="5557">
      <formula>$Z13="Gráfico 5"</formula>
    </cfRule>
  </conditionalFormatting>
  <conditionalFormatting sqref="V9:V12">
    <cfRule type="expression" dxfId="2746" priority="5410">
      <formula>$Z9="Reporte 2"</formula>
    </cfRule>
    <cfRule type="expression" dxfId="2745" priority="5411">
      <formula>$Z9="Reporte 1"</formula>
    </cfRule>
    <cfRule type="expression" dxfId="2744" priority="5412">
      <formula>$Z9="Informe 10"</formula>
    </cfRule>
    <cfRule type="expression" dxfId="2743" priority="5413">
      <formula>$Z9="Informe 9"</formula>
    </cfRule>
    <cfRule type="expression" dxfId="2742" priority="5414">
      <formula>$Z9="Informe 8"</formula>
    </cfRule>
    <cfRule type="expression" dxfId="2741" priority="5415">
      <formula>$Z9="Informe 7"</formula>
    </cfRule>
    <cfRule type="expression" dxfId="2740" priority="5416">
      <formula>$Z9="Informe 6"</formula>
    </cfRule>
    <cfRule type="expression" dxfId="2739" priority="5417">
      <formula>$Z9="Informe 5"</formula>
    </cfRule>
    <cfRule type="expression" dxfId="2738" priority="5418">
      <formula>$Z9="Informe 4"</formula>
    </cfRule>
    <cfRule type="expression" dxfId="2737" priority="5419">
      <formula>$Z9="Informe 3"</formula>
    </cfRule>
    <cfRule type="expression" dxfId="2736" priority="5420">
      <formula>$Z9="Informe 2"</formula>
    </cfRule>
    <cfRule type="expression" dxfId="2735" priority="5421">
      <formula>$Z9="Informe 1"</formula>
    </cfRule>
    <cfRule type="expression" dxfId="2734" priority="5422">
      <formula>$Z9="Gráfico 10"</formula>
    </cfRule>
    <cfRule type="expression" dxfId="2733" priority="5423">
      <formula>$Z9="Gráfico 25"</formula>
    </cfRule>
    <cfRule type="expression" dxfId="2732" priority="5424">
      <formula>$Z9="Gráfico 24"</formula>
    </cfRule>
    <cfRule type="expression" dxfId="2731" priority="5425">
      <formula>$Z9="Gráfico 23"</formula>
    </cfRule>
    <cfRule type="expression" dxfId="2730" priority="5426">
      <formula>$Z9="Gráfico 22"</formula>
    </cfRule>
    <cfRule type="expression" dxfId="2729" priority="5427">
      <formula>$Z9="Gráfico 21"</formula>
    </cfRule>
    <cfRule type="expression" dxfId="2728" priority="5428">
      <formula>$Z9="Gráfico 20"</formula>
    </cfRule>
    <cfRule type="expression" dxfId="2727" priority="5429">
      <formula>$Z9="Gráfico 18"</formula>
    </cfRule>
    <cfRule type="expression" dxfId="2726" priority="5430">
      <formula>$Z9="Gráfico 19"</formula>
    </cfRule>
    <cfRule type="expression" dxfId="2725" priority="5431">
      <formula>$Z9="Gráfico 17"</formula>
    </cfRule>
    <cfRule type="expression" dxfId="2724" priority="5432">
      <formula>$Z9="Gráfico 16"</formula>
    </cfRule>
    <cfRule type="expression" dxfId="2723" priority="5433">
      <formula>$Z9="Gráfico 15"</formula>
    </cfRule>
    <cfRule type="expression" dxfId="2722" priority="5434">
      <formula>$Z9="Gráfico 14"</formula>
    </cfRule>
    <cfRule type="expression" dxfId="2721" priority="5435">
      <formula>$Z9="Gráfico 12"</formula>
    </cfRule>
    <cfRule type="expression" dxfId="2720" priority="5436">
      <formula>$Z9="Gráfico 13"</formula>
    </cfRule>
    <cfRule type="expression" dxfId="2719" priority="5437">
      <formula>$Z9="Gráfico 11"</formula>
    </cfRule>
    <cfRule type="expression" dxfId="2718" priority="5438">
      <formula>$Z9="Gráfico 9"</formula>
    </cfRule>
    <cfRule type="expression" dxfId="2717" priority="5439">
      <formula>$Z9="Gráfico 8"</formula>
    </cfRule>
    <cfRule type="expression" dxfId="2716" priority="5440">
      <formula>$Z9="Gráfico 7"</formula>
    </cfRule>
    <cfRule type="expression" dxfId="2715" priority="5441">
      <formula>$Z9="Gráfico 6"</formula>
    </cfRule>
    <cfRule type="expression" dxfId="2714" priority="5442">
      <formula>$Z9="Gráfico 4"</formula>
    </cfRule>
    <cfRule type="expression" dxfId="2713" priority="5443">
      <formula>$Z9="Gráfico 3"</formula>
    </cfRule>
    <cfRule type="expression" dxfId="2712" priority="5444">
      <formula>$Z9="Gráfico 2"</formula>
    </cfRule>
    <cfRule type="expression" dxfId="2711" priority="5445">
      <formula>$Z9="Gráfico 1"</formula>
    </cfRule>
    <cfRule type="expression" dxfId="2710" priority="5446">
      <formula>$Z9="Gráfico 5"</formula>
    </cfRule>
  </conditionalFormatting>
  <conditionalFormatting sqref="U14:U18">
    <cfRule type="expression" dxfId="2709" priority="5373">
      <formula>$Z14="Reporte 2"</formula>
    </cfRule>
    <cfRule type="expression" dxfId="2708" priority="5374">
      <formula>$Z14="Reporte 1"</formula>
    </cfRule>
    <cfRule type="expression" dxfId="2707" priority="5375">
      <formula>$Z14="Informe 10"</formula>
    </cfRule>
    <cfRule type="expression" dxfId="2706" priority="5376">
      <formula>$Z14="Informe 9"</formula>
    </cfRule>
    <cfRule type="expression" dxfId="2705" priority="5377">
      <formula>$Z14="Informe 8"</formula>
    </cfRule>
    <cfRule type="expression" dxfId="2704" priority="5378">
      <formula>$Z14="Informe 7"</formula>
    </cfRule>
    <cfRule type="expression" dxfId="2703" priority="5379">
      <formula>$Z14="Informe 6"</formula>
    </cfRule>
    <cfRule type="expression" dxfId="2702" priority="5380">
      <formula>$Z14="Informe 5"</formula>
    </cfRule>
    <cfRule type="expression" dxfId="2701" priority="5381">
      <formula>$Z14="Informe 4"</formula>
    </cfRule>
    <cfRule type="expression" dxfId="2700" priority="5382">
      <formula>$Z14="Informe 3"</formula>
    </cfRule>
    <cfRule type="expression" dxfId="2699" priority="5383">
      <formula>$Z14="Informe 2"</formula>
    </cfRule>
    <cfRule type="expression" dxfId="2698" priority="5384">
      <formula>$Z14="Informe 1"</formula>
    </cfRule>
    <cfRule type="expression" dxfId="2697" priority="5385">
      <formula>$Z14="Gráfico 10"</formula>
    </cfRule>
    <cfRule type="expression" dxfId="2696" priority="5386">
      <formula>$Z14="Gráfico 25"</formula>
    </cfRule>
    <cfRule type="expression" dxfId="2695" priority="5387">
      <formula>$Z14="Gráfico 24"</formula>
    </cfRule>
    <cfRule type="expression" dxfId="2694" priority="5388">
      <formula>$Z14="Gráfico 23"</formula>
    </cfRule>
    <cfRule type="expression" dxfId="2693" priority="5389">
      <formula>$Z14="Gráfico 22"</formula>
    </cfRule>
    <cfRule type="expression" dxfId="2692" priority="5390">
      <formula>$Z14="Gráfico 21"</formula>
    </cfRule>
    <cfRule type="expression" dxfId="2691" priority="5391">
      <formula>$Z14="Gráfico 20"</formula>
    </cfRule>
    <cfRule type="expression" dxfId="2690" priority="5392">
      <formula>$Z14="Gráfico 18"</formula>
    </cfRule>
    <cfRule type="expression" dxfId="2689" priority="5393">
      <formula>$Z14="Gráfico 19"</formula>
    </cfRule>
    <cfRule type="expression" dxfId="2688" priority="5394">
      <formula>$Z14="Gráfico 17"</formula>
    </cfRule>
    <cfRule type="expression" dxfId="2687" priority="5395">
      <formula>$Z14="Gráfico 16"</formula>
    </cfRule>
    <cfRule type="expression" dxfId="2686" priority="5396">
      <formula>$Z14="Gráfico 15"</formula>
    </cfRule>
    <cfRule type="expression" dxfId="2685" priority="5397">
      <formula>$Z14="Gráfico 14"</formula>
    </cfRule>
    <cfRule type="expression" dxfId="2684" priority="5398">
      <formula>$Z14="Gráfico 12"</formula>
    </cfRule>
    <cfRule type="expression" dxfId="2683" priority="5399">
      <formula>$Z14="Gráfico 13"</formula>
    </cfRule>
    <cfRule type="expression" dxfId="2682" priority="5400">
      <formula>$Z14="Gráfico 11"</formula>
    </cfRule>
    <cfRule type="expression" dxfId="2681" priority="5401">
      <formula>$Z14="Gráfico 9"</formula>
    </cfRule>
    <cfRule type="expression" dxfId="2680" priority="5402">
      <formula>$Z14="Gráfico 8"</formula>
    </cfRule>
    <cfRule type="expression" dxfId="2679" priority="5403">
      <formula>$Z14="Gráfico 7"</formula>
    </cfRule>
    <cfRule type="expression" dxfId="2678" priority="5404">
      <formula>$Z14="Gráfico 6"</formula>
    </cfRule>
    <cfRule type="expression" dxfId="2677" priority="5405">
      <formula>$Z14="Gráfico 4"</formula>
    </cfRule>
    <cfRule type="expression" dxfId="2676" priority="5406">
      <formula>$Z14="Gráfico 3"</formula>
    </cfRule>
    <cfRule type="expression" dxfId="2675" priority="5407">
      <formula>$Z14="Gráfico 2"</formula>
    </cfRule>
    <cfRule type="expression" dxfId="2674" priority="5408">
      <formula>$Z14="Gráfico 1"</formula>
    </cfRule>
    <cfRule type="expression" dxfId="2673" priority="5409">
      <formula>$Z14="Gráfico 5"</formula>
    </cfRule>
  </conditionalFormatting>
  <conditionalFormatting sqref="AL15:AL18 W14:W18 O14:O17 Y14:Y18 R14:R18">
    <cfRule type="expression" dxfId="2672" priority="5336">
      <formula>$Z14="Reporte 2"</formula>
    </cfRule>
    <cfRule type="expression" dxfId="2671" priority="5337">
      <formula>$Z14="Reporte 1"</formula>
    </cfRule>
    <cfRule type="expression" dxfId="2670" priority="5338">
      <formula>$Z14="Informe 10"</formula>
    </cfRule>
    <cfRule type="expression" dxfId="2669" priority="5339">
      <formula>$Z14="Informe 9"</formula>
    </cfRule>
    <cfRule type="expression" dxfId="2668" priority="5340">
      <formula>$Z14="Informe 8"</formula>
    </cfRule>
    <cfRule type="expression" dxfId="2667" priority="5341">
      <formula>$Z14="Informe 7"</formula>
    </cfRule>
    <cfRule type="expression" dxfId="2666" priority="5342">
      <formula>$Z14="Informe 6"</formula>
    </cfRule>
    <cfRule type="expression" dxfId="2665" priority="5343">
      <formula>$Z14="Informe 5"</formula>
    </cfRule>
    <cfRule type="expression" dxfId="2664" priority="5344">
      <formula>$Z14="Informe 4"</formula>
    </cfRule>
    <cfRule type="expression" dxfId="2663" priority="5345">
      <formula>$Z14="Informe 3"</formula>
    </cfRule>
    <cfRule type="expression" dxfId="2662" priority="5346">
      <formula>$Z14="Informe 2"</formula>
    </cfRule>
    <cfRule type="expression" dxfId="2661" priority="5347">
      <formula>$Z14="Informe 1"</formula>
    </cfRule>
    <cfRule type="expression" dxfId="2660" priority="5348">
      <formula>$Z14="Gráfico 10"</formula>
    </cfRule>
    <cfRule type="expression" dxfId="2659" priority="5349">
      <formula>$Z14="Gráfico 25"</formula>
    </cfRule>
    <cfRule type="expression" dxfId="2658" priority="5350">
      <formula>$Z14="Gráfico 24"</formula>
    </cfRule>
    <cfRule type="expression" dxfId="2657" priority="5351">
      <formula>$Z14="Gráfico 23"</formula>
    </cfRule>
    <cfRule type="expression" dxfId="2656" priority="5352">
      <formula>$Z14="Gráfico 22"</formula>
    </cfRule>
    <cfRule type="expression" dxfId="2655" priority="5353">
      <formula>$Z14="Gráfico 21"</formula>
    </cfRule>
    <cfRule type="expression" dxfId="2654" priority="5354">
      <formula>$Z14="Gráfico 20"</formula>
    </cfRule>
    <cfRule type="expression" dxfId="2653" priority="5355">
      <formula>$Z14="Gráfico 18"</formula>
    </cfRule>
    <cfRule type="expression" dxfId="2652" priority="5356">
      <formula>$Z14="Gráfico 19"</formula>
    </cfRule>
    <cfRule type="expression" dxfId="2651" priority="5357">
      <formula>$Z14="Gráfico 17"</formula>
    </cfRule>
    <cfRule type="expression" dxfId="2650" priority="5358">
      <formula>$Z14="Gráfico 16"</formula>
    </cfRule>
    <cfRule type="expression" dxfId="2649" priority="5359">
      <formula>$Z14="Gráfico 15"</formula>
    </cfRule>
    <cfRule type="expression" dxfId="2648" priority="5360">
      <formula>$Z14="Gráfico 14"</formula>
    </cfRule>
    <cfRule type="expression" dxfId="2647" priority="5361">
      <formula>$Z14="Gráfico 12"</formula>
    </cfRule>
    <cfRule type="expression" dxfId="2646" priority="5362">
      <formula>$Z14="Gráfico 13"</formula>
    </cfRule>
    <cfRule type="expression" dxfId="2645" priority="5363">
      <formula>$Z14="Gráfico 11"</formula>
    </cfRule>
    <cfRule type="expression" dxfId="2644" priority="5364">
      <formula>$Z14="Gráfico 9"</formula>
    </cfRule>
    <cfRule type="expression" dxfId="2643" priority="5365">
      <formula>$Z14="Gráfico 8"</formula>
    </cfRule>
    <cfRule type="expression" dxfId="2642" priority="5366">
      <formula>$Z14="Gráfico 7"</formula>
    </cfRule>
    <cfRule type="expression" dxfId="2641" priority="5367">
      <formula>$Z14="Gráfico 6"</formula>
    </cfRule>
    <cfRule type="expression" dxfId="2640" priority="5368">
      <formula>$Z14="Gráfico 4"</formula>
    </cfRule>
    <cfRule type="expression" dxfId="2639" priority="5369">
      <formula>$Z14="Gráfico 3"</formula>
    </cfRule>
    <cfRule type="expression" dxfId="2638" priority="5370">
      <formula>$Z14="Gráfico 2"</formula>
    </cfRule>
    <cfRule type="expression" dxfId="2637" priority="5371">
      <formula>$Z14="Gráfico 1"</formula>
    </cfRule>
    <cfRule type="expression" dxfId="2636" priority="5372">
      <formula>$Z14="Gráfico 5"</formula>
    </cfRule>
  </conditionalFormatting>
  <conditionalFormatting sqref="T14:T18">
    <cfRule type="expression" dxfId="2635" priority="5299">
      <formula>$Z14="Reporte 2"</formula>
    </cfRule>
    <cfRule type="expression" dxfId="2634" priority="5300">
      <formula>$Z14="Reporte 1"</formula>
    </cfRule>
    <cfRule type="expression" dxfId="2633" priority="5301">
      <formula>$Z14="Informe 10"</formula>
    </cfRule>
    <cfRule type="expression" dxfId="2632" priority="5302">
      <formula>$Z14="Informe 9"</formula>
    </cfRule>
    <cfRule type="expression" dxfId="2631" priority="5303">
      <formula>$Z14="Informe 8"</formula>
    </cfRule>
    <cfRule type="expression" dxfId="2630" priority="5304">
      <formula>$Z14="Informe 7"</formula>
    </cfRule>
    <cfRule type="expression" dxfId="2629" priority="5305">
      <formula>$Z14="Informe 6"</formula>
    </cfRule>
    <cfRule type="expression" dxfId="2628" priority="5306">
      <formula>$Z14="Informe 5"</formula>
    </cfRule>
    <cfRule type="expression" dxfId="2627" priority="5307">
      <formula>$Z14="Informe 4"</formula>
    </cfRule>
    <cfRule type="expression" dxfId="2626" priority="5308">
      <formula>$Z14="Informe 3"</formula>
    </cfRule>
    <cfRule type="expression" dxfId="2625" priority="5309">
      <formula>$Z14="Informe 2"</formula>
    </cfRule>
    <cfRule type="expression" dxfId="2624" priority="5310">
      <formula>$Z14="Informe 1"</formula>
    </cfRule>
    <cfRule type="expression" dxfId="2623" priority="5311">
      <formula>$Z14="Gráfico 10"</formula>
    </cfRule>
    <cfRule type="expression" dxfId="2622" priority="5312">
      <formula>$Z14="Gráfico 25"</formula>
    </cfRule>
    <cfRule type="expression" dxfId="2621" priority="5313">
      <formula>$Z14="Gráfico 24"</formula>
    </cfRule>
    <cfRule type="expression" dxfId="2620" priority="5314">
      <formula>$Z14="Gráfico 23"</formula>
    </cfRule>
    <cfRule type="expression" dxfId="2619" priority="5315">
      <formula>$Z14="Gráfico 22"</formula>
    </cfRule>
    <cfRule type="expression" dxfId="2618" priority="5316">
      <formula>$Z14="Gráfico 21"</formula>
    </cfRule>
    <cfRule type="expression" dxfId="2617" priority="5317">
      <formula>$Z14="Gráfico 20"</formula>
    </cfRule>
    <cfRule type="expression" dxfId="2616" priority="5318">
      <formula>$Z14="Gráfico 18"</formula>
    </cfRule>
    <cfRule type="expression" dxfId="2615" priority="5319">
      <formula>$Z14="Gráfico 19"</formula>
    </cfRule>
    <cfRule type="expression" dxfId="2614" priority="5320">
      <formula>$Z14="Gráfico 17"</formula>
    </cfRule>
    <cfRule type="expression" dxfId="2613" priority="5321">
      <formula>$Z14="Gráfico 16"</formula>
    </cfRule>
    <cfRule type="expression" dxfId="2612" priority="5322">
      <formula>$Z14="Gráfico 15"</formula>
    </cfRule>
    <cfRule type="expression" dxfId="2611" priority="5323">
      <formula>$Z14="Gráfico 14"</formula>
    </cfRule>
    <cfRule type="expression" dxfId="2610" priority="5324">
      <formula>$Z14="Gráfico 12"</formula>
    </cfRule>
    <cfRule type="expression" dxfId="2609" priority="5325">
      <formula>$Z14="Gráfico 13"</formula>
    </cfRule>
    <cfRule type="expression" dxfId="2608" priority="5326">
      <formula>$Z14="Gráfico 11"</formula>
    </cfRule>
    <cfRule type="expression" dxfId="2607" priority="5327">
      <formula>$Z14="Gráfico 9"</formula>
    </cfRule>
    <cfRule type="expression" dxfId="2606" priority="5328">
      <formula>$Z14="Gráfico 8"</formula>
    </cfRule>
    <cfRule type="expression" dxfId="2605" priority="5329">
      <formula>$Z14="Gráfico 7"</formula>
    </cfRule>
    <cfRule type="expression" dxfId="2604" priority="5330">
      <formula>$Z14="Gráfico 6"</formula>
    </cfRule>
    <cfRule type="expression" dxfId="2603" priority="5331">
      <formula>$Z14="Gráfico 4"</formula>
    </cfRule>
    <cfRule type="expression" dxfId="2602" priority="5332">
      <formula>$Z14="Gráfico 3"</formula>
    </cfRule>
    <cfRule type="expression" dxfId="2601" priority="5333">
      <formula>$Z14="Gráfico 2"</formula>
    </cfRule>
    <cfRule type="expression" dxfId="2600" priority="5334">
      <formula>$Z14="Gráfico 1"</formula>
    </cfRule>
    <cfRule type="expression" dxfId="2599" priority="5335">
      <formula>$Z14="Gráfico 5"</formula>
    </cfRule>
  </conditionalFormatting>
  <conditionalFormatting sqref="AL14">
    <cfRule type="expression" dxfId="2598" priority="5225">
      <formula>$Z14="Reporte 2"</formula>
    </cfRule>
    <cfRule type="expression" dxfId="2597" priority="5226">
      <formula>$Z14="Reporte 1"</formula>
    </cfRule>
    <cfRule type="expression" dxfId="2596" priority="5227">
      <formula>$Z14="Informe 10"</formula>
    </cfRule>
    <cfRule type="expression" dxfId="2595" priority="5228">
      <formula>$Z14="Informe 9"</formula>
    </cfRule>
    <cfRule type="expression" dxfId="2594" priority="5229">
      <formula>$Z14="Informe 8"</formula>
    </cfRule>
    <cfRule type="expression" dxfId="2593" priority="5230">
      <formula>$Z14="Informe 7"</formula>
    </cfRule>
    <cfRule type="expression" dxfId="2592" priority="5231">
      <formula>$Z14="Informe 6"</formula>
    </cfRule>
    <cfRule type="expression" dxfId="2591" priority="5232">
      <formula>$Z14="Informe 5"</formula>
    </cfRule>
    <cfRule type="expression" dxfId="2590" priority="5233">
      <formula>$Z14="Informe 4"</formula>
    </cfRule>
    <cfRule type="expression" dxfId="2589" priority="5234">
      <formula>$Z14="Informe 3"</formula>
    </cfRule>
    <cfRule type="expression" dxfId="2588" priority="5235">
      <formula>$Z14="Informe 2"</formula>
    </cfRule>
    <cfRule type="expression" dxfId="2587" priority="5236">
      <formula>$Z14="Informe 1"</formula>
    </cfRule>
    <cfRule type="expression" dxfId="2586" priority="5237">
      <formula>$Z14="Gráfico 10"</formula>
    </cfRule>
    <cfRule type="expression" dxfId="2585" priority="5238">
      <formula>$Z14="Gráfico 25"</formula>
    </cfRule>
    <cfRule type="expression" dxfId="2584" priority="5239">
      <formula>$Z14="Gráfico 24"</formula>
    </cfRule>
    <cfRule type="expression" dxfId="2583" priority="5240">
      <formula>$Z14="Gráfico 23"</formula>
    </cfRule>
    <cfRule type="expression" dxfId="2582" priority="5241">
      <formula>$Z14="Gráfico 22"</formula>
    </cfRule>
    <cfRule type="expression" dxfId="2581" priority="5242">
      <formula>$Z14="Gráfico 21"</formula>
    </cfRule>
    <cfRule type="expression" dxfId="2580" priority="5243">
      <formula>$Z14="Gráfico 20"</formula>
    </cfRule>
    <cfRule type="expression" dxfId="2579" priority="5244">
      <formula>$Z14="Gráfico 18"</formula>
    </cfRule>
    <cfRule type="expression" dxfId="2578" priority="5245">
      <formula>$Z14="Gráfico 19"</formula>
    </cfRule>
    <cfRule type="expression" dxfId="2577" priority="5246">
      <formula>$Z14="Gráfico 17"</formula>
    </cfRule>
    <cfRule type="expression" dxfId="2576" priority="5247">
      <formula>$Z14="Gráfico 16"</formula>
    </cfRule>
    <cfRule type="expression" dxfId="2575" priority="5248">
      <formula>$Z14="Gráfico 15"</formula>
    </cfRule>
    <cfRule type="expression" dxfId="2574" priority="5249">
      <formula>$Z14="Gráfico 14"</formula>
    </cfRule>
    <cfRule type="expression" dxfId="2573" priority="5250">
      <formula>$Z14="Gráfico 12"</formula>
    </cfRule>
    <cfRule type="expression" dxfId="2572" priority="5251">
      <formula>$Z14="Gráfico 13"</formula>
    </cfRule>
    <cfRule type="expression" dxfId="2571" priority="5252">
      <formula>$Z14="Gráfico 11"</formula>
    </cfRule>
    <cfRule type="expression" dxfId="2570" priority="5253">
      <formula>$Z14="Gráfico 9"</formula>
    </cfRule>
    <cfRule type="expression" dxfId="2569" priority="5254">
      <formula>$Z14="Gráfico 8"</formula>
    </cfRule>
    <cfRule type="expression" dxfId="2568" priority="5255">
      <formula>$Z14="Gráfico 7"</formula>
    </cfRule>
    <cfRule type="expression" dxfId="2567" priority="5256">
      <formula>$Z14="Gráfico 6"</formula>
    </cfRule>
    <cfRule type="expression" dxfId="2566" priority="5257">
      <formula>$Z14="Gráfico 4"</formula>
    </cfRule>
    <cfRule type="expression" dxfId="2565" priority="5258">
      <formula>$Z14="Gráfico 3"</formula>
    </cfRule>
    <cfRule type="expression" dxfId="2564" priority="5259">
      <formula>$Z14="Gráfico 2"</formula>
    </cfRule>
    <cfRule type="expression" dxfId="2563" priority="5260">
      <formula>$Z14="Gráfico 1"</formula>
    </cfRule>
    <cfRule type="expression" dxfId="2562" priority="5261">
      <formula>$Z14="Gráfico 5"</formula>
    </cfRule>
  </conditionalFormatting>
  <conditionalFormatting sqref="K14:K18">
    <cfRule type="expression" dxfId="2561" priority="5224">
      <formula>+LEFT(D14,2)="GR"</formula>
    </cfRule>
  </conditionalFormatting>
  <conditionalFormatting sqref="L14:L18">
    <cfRule type="expression" dxfId="2560" priority="5223">
      <formula>+LEFT(D14,2)="GR"</formula>
    </cfRule>
  </conditionalFormatting>
  <conditionalFormatting sqref="O18">
    <cfRule type="expression" dxfId="2559" priority="5186">
      <formula>$Z18="Reporte 2"</formula>
    </cfRule>
    <cfRule type="expression" dxfId="2558" priority="5187">
      <formula>$Z18="Reporte 1"</formula>
    </cfRule>
    <cfRule type="expression" dxfId="2557" priority="5188">
      <formula>$Z18="Informe 10"</formula>
    </cfRule>
    <cfRule type="expression" dxfId="2556" priority="5189">
      <formula>$Z18="Informe 9"</formula>
    </cfRule>
    <cfRule type="expression" dxfId="2555" priority="5190">
      <formula>$Z18="Informe 8"</formula>
    </cfRule>
    <cfRule type="expression" dxfId="2554" priority="5191">
      <formula>$Z18="Informe 7"</formula>
    </cfRule>
    <cfRule type="expression" dxfId="2553" priority="5192">
      <formula>$Z18="Informe 6"</formula>
    </cfRule>
    <cfRule type="expression" dxfId="2552" priority="5193">
      <formula>$Z18="Informe 5"</formula>
    </cfRule>
    <cfRule type="expression" dxfId="2551" priority="5194">
      <formula>$Z18="Informe 4"</formula>
    </cfRule>
    <cfRule type="expression" dxfId="2550" priority="5195">
      <formula>$Z18="Informe 3"</formula>
    </cfRule>
    <cfRule type="expression" dxfId="2549" priority="5196">
      <formula>$Z18="Informe 2"</formula>
    </cfRule>
    <cfRule type="expression" dxfId="2548" priority="5197">
      <formula>$Z18="Informe 1"</formula>
    </cfRule>
    <cfRule type="expression" dxfId="2547" priority="5198">
      <formula>$Z18="Gráfico 10"</formula>
    </cfRule>
    <cfRule type="expression" dxfId="2546" priority="5199">
      <formula>$Z18="Gráfico 25"</formula>
    </cfRule>
    <cfRule type="expression" dxfId="2545" priority="5200">
      <formula>$Z18="Gráfico 24"</formula>
    </cfRule>
    <cfRule type="expression" dxfId="2544" priority="5201">
      <formula>$Z18="Gráfico 23"</formula>
    </cfRule>
    <cfRule type="expression" dxfId="2543" priority="5202">
      <formula>$Z18="Gráfico 22"</formula>
    </cfRule>
    <cfRule type="expression" dxfId="2542" priority="5203">
      <formula>$Z18="Gráfico 21"</formula>
    </cfRule>
    <cfRule type="expression" dxfId="2541" priority="5204">
      <formula>$Z18="Gráfico 20"</formula>
    </cfRule>
    <cfRule type="expression" dxfId="2540" priority="5205">
      <formula>$Z18="Gráfico 18"</formula>
    </cfRule>
    <cfRule type="expression" dxfId="2539" priority="5206">
      <formula>$Z18="Gráfico 19"</formula>
    </cfRule>
    <cfRule type="expression" dxfId="2538" priority="5207">
      <formula>$Z18="Gráfico 17"</formula>
    </cfRule>
    <cfRule type="expression" dxfId="2537" priority="5208">
      <formula>$Z18="Gráfico 16"</formula>
    </cfRule>
    <cfRule type="expression" dxfId="2536" priority="5209">
      <formula>$Z18="Gráfico 15"</formula>
    </cfRule>
    <cfRule type="expression" dxfId="2535" priority="5210">
      <formula>$Z18="Gráfico 14"</formula>
    </cfRule>
    <cfRule type="expression" dxfId="2534" priority="5211">
      <formula>$Z18="Gráfico 12"</formula>
    </cfRule>
    <cfRule type="expression" dxfId="2533" priority="5212">
      <formula>$Z18="Gráfico 13"</formula>
    </cfRule>
    <cfRule type="expression" dxfId="2532" priority="5213">
      <formula>$Z18="Gráfico 11"</formula>
    </cfRule>
    <cfRule type="expression" dxfId="2531" priority="5214">
      <formula>$Z18="Gráfico 9"</formula>
    </cfRule>
    <cfRule type="expression" dxfId="2530" priority="5215">
      <formula>$Z18="Gráfico 8"</formula>
    </cfRule>
    <cfRule type="expression" dxfId="2529" priority="5216">
      <formula>$Z18="Gráfico 7"</formula>
    </cfRule>
    <cfRule type="expression" dxfId="2528" priority="5217">
      <formula>$Z18="Gráfico 6"</formula>
    </cfRule>
    <cfRule type="expression" dxfId="2527" priority="5218">
      <formula>$Z18="Gráfico 4"</formula>
    </cfRule>
    <cfRule type="expression" dxfId="2526" priority="5219">
      <formula>$Z18="Gráfico 3"</formula>
    </cfRule>
    <cfRule type="expression" dxfId="2525" priority="5220">
      <formula>$Z18="Gráfico 2"</formula>
    </cfRule>
    <cfRule type="expression" dxfId="2524" priority="5221">
      <formula>$Z18="Gráfico 1"</formula>
    </cfRule>
    <cfRule type="expression" dxfId="2523" priority="5222">
      <formula>$Z18="Gráfico 5"</formula>
    </cfRule>
  </conditionalFormatting>
  <conditionalFormatting sqref="V14:V17">
    <cfRule type="expression" dxfId="2522" priority="5075">
      <formula>$Z14="Reporte 2"</formula>
    </cfRule>
    <cfRule type="expression" dxfId="2521" priority="5076">
      <formula>$Z14="Reporte 1"</formula>
    </cfRule>
    <cfRule type="expression" dxfId="2520" priority="5077">
      <formula>$Z14="Informe 10"</formula>
    </cfRule>
    <cfRule type="expression" dxfId="2519" priority="5078">
      <formula>$Z14="Informe 9"</formula>
    </cfRule>
    <cfRule type="expression" dxfId="2518" priority="5079">
      <formula>$Z14="Informe 8"</formula>
    </cfRule>
    <cfRule type="expression" dxfId="2517" priority="5080">
      <formula>$Z14="Informe 7"</formula>
    </cfRule>
    <cfRule type="expression" dxfId="2516" priority="5081">
      <formula>$Z14="Informe 6"</formula>
    </cfRule>
    <cfRule type="expression" dxfId="2515" priority="5082">
      <formula>$Z14="Informe 5"</formula>
    </cfRule>
    <cfRule type="expression" dxfId="2514" priority="5083">
      <formula>$Z14="Informe 4"</formula>
    </cfRule>
    <cfRule type="expression" dxfId="2513" priority="5084">
      <formula>$Z14="Informe 3"</formula>
    </cfRule>
    <cfRule type="expression" dxfId="2512" priority="5085">
      <formula>$Z14="Informe 2"</formula>
    </cfRule>
    <cfRule type="expression" dxfId="2511" priority="5086">
      <formula>$Z14="Informe 1"</formula>
    </cfRule>
    <cfRule type="expression" dxfId="2510" priority="5087">
      <formula>$Z14="Gráfico 10"</formula>
    </cfRule>
    <cfRule type="expression" dxfId="2509" priority="5088">
      <formula>$Z14="Gráfico 25"</formula>
    </cfRule>
    <cfRule type="expression" dxfId="2508" priority="5089">
      <formula>$Z14="Gráfico 24"</formula>
    </cfRule>
    <cfRule type="expression" dxfId="2507" priority="5090">
      <formula>$Z14="Gráfico 23"</formula>
    </cfRule>
    <cfRule type="expression" dxfId="2506" priority="5091">
      <formula>$Z14="Gráfico 22"</formula>
    </cfRule>
    <cfRule type="expression" dxfId="2505" priority="5092">
      <formula>$Z14="Gráfico 21"</formula>
    </cfRule>
    <cfRule type="expression" dxfId="2504" priority="5093">
      <formula>$Z14="Gráfico 20"</formula>
    </cfRule>
    <cfRule type="expression" dxfId="2503" priority="5094">
      <formula>$Z14="Gráfico 18"</formula>
    </cfRule>
    <cfRule type="expression" dxfId="2502" priority="5095">
      <formula>$Z14="Gráfico 19"</formula>
    </cfRule>
    <cfRule type="expression" dxfId="2501" priority="5096">
      <formula>$Z14="Gráfico 17"</formula>
    </cfRule>
    <cfRule type="expression" dxfId="2500" priority="5097">
      <formula>$Z14="Gráfico 16"</formula>
    </cfRule>
    <cfRule type="expression" dxfId="2499" priority="5098">
      <formula>$Z14="Gráfico 15"</formula>
    </cfRule>
    <cfRule type="expression" dxfId="2498" priority="5099">
      <formula>$Z14="Gráfico 14"</formula>
    </cfRule>
    <cfRule type="expression" dxfId="2497" priority="5100">
      <formula>$Z14="Gráfico 12"</formula>
    </cfRule>
    <cfRule type="expression" dxfId="2496" priority="5101">
      <formula>$Z14="Gráfico 13"</formula>
    </cfRule>
    <cfRule type="expression" dxfId="2495" priority="5102">
      <formula>$Z14="Gráfico 11"</formula>
    </cfRule>
    <cfRule type="expression" dxfId="2494" priority="5103">
      <formula>$Z14="Gráfico 9"</formula>
    </cfRule>
    <cfRule type="expression" dxfId="2493" priority="5104">
      <formula>$Z14="Gráfico 8"</formula>
    </cfRule>
    <cfRule type="expression" dxfId="2492" priority="5105">
      <formula>$Z14="Gráfico 7"</formula>
    </cfRule>
    <cfRule type="expression" dxfId="2491" priority="5106">
      <formula>$Z14="Gráfico 6"</formula>
    </cfRule>
    <cfRule type="expression" dxfId="2490" priority="5107">
      <formula>$Z14="Gráfico 4"</formula>
    </cfRule>
    <cfRule type="expression" dxfId="2489" priority="5108">
      <formula>$Z14="Gráfico 3"</formula>
    </cfRule>
    <cfRule type="expression" dxfId="2488" priority="5109">
      <formula>$Z14="Gráfico 2"</formula>
    </cfRule>
    <cfRule type="expression" dxfId="2487" priority="5110">
      <formula>$Z14="Gráfico 1"</formula>
    </cfRule>
    <cfRule type="expression" dxfId="2486" priority="5111">
      <formula>$Z14="Gráfico 5"</formula>
    </cfRule>
  </conditionalFormatting>
  <conditionalFormatting sqref="P9:P13">
    <cfRule type="expression" dxfId="2485" priority="4516">
      <formula>$Z9="Reporte 2"</formula>
    </cfRule>
    <cfRule type="expression" dxfId="2484" priority="4517">
      <formula>$Z9="Reporte 1"</formula>
    </cfRule>
    <cfRule type="expression" dxfId="2483" priority="4518">
      <formula>$Z9="Informe 10"</formula>
    </cfRule>
    <cfRule type="expression" dxfId="2482" priority="4519">
      <formula>$Z9="Informe 9"</formula>
    </cfRule>
    <cfRule type="expression" dxfId="2481" priority="4520">
      <formula>$Z9="Informe 8"</formula>
    </cfRule>
    <cfRule type="expression" dxfId="2480" priority="4521">
      <formula>$Z9="Informe 7"</formula>
    </cfRule>
    <cfRule type="expression" dxfId="2479" priority="4522">
      <formula>$Z9="Informe 6"</formula>
    </cfRule>
    <cfRule type="expression" dxfId="2478" priority="4523">
      <formula>$Z9="Informe 5"</formula>
    </cfRule>
    <cfRule type="expression" dxfId="2477" priority="4524">
      <formula>$Z9="Informe 4"</formula>
    </cfRule>
    <cfRule type="expression" dxfId="2476" priority="4525">
      <formula>$Z9="Informe 3"</formula>
    </cfRule>
    <cfRule type="expression" dxfId="2475" priority="4526">
      <formula>$Z9="Informe 2"</formula>
    </cfRule>
    <cfRule type="expression" dxfId="2474" priority="4527">
      <formula>$Z9="Informe 1"</formula>
    </cfRule>
    <cfRule type="expression" dxfId="2473" priority="4528">
      <formula>$Z9="Gráfico 10"</formula>
    </cfRule>
    <cfRule type="expression" dxfId="2472" priority="4529">
      <formula>$Z9="Gráfico 25"</formula>
    </cfRule>
    <cfRule type="expression" dxfId="2471" priority="4530">
      <formula>$Z9="Gráfico 24"</formula>
    </cfRule>
    <cfRule type="expression" dxfId="2470" priority="4531">
      <formula>$Z9="Gráfico 23"</formula>
    </cfRule>
    <cfRule type="expression" dxfId="2469" priority="4532">
      <formula>$Z9="Gráfico 22"</formula>
    </cfRule>
    <cfRule type="expression" dxfId="2468" priority="4533">
      <formula>$Z9="Gráfico 21"</formula>
    </cfRule>
    <cfRule type="expression" dxfId="2467" priority="4534">
      <formula>$Z9="Gráfico 20"</formula>
    </cfRule>
    <cfRule type="expression" dxfId="2466" priority="4535">
      <formula>$Z9="Gráfico 18"</formula>
    </cfRule>
    <cfRule type="expression" dxfId="2465" priority="4536">
      <formula>$Z9="Gráfico 19"</formula>
    </cfRule>
    <cfRule type="expression" dxfId="2464" priority="4537">
      <formula>$Z9="Gráfico 17"</formula>
    </cfRule>
    <cfRule type="expression" dxfId="2463" priority="4538">
      <formula>$Z9="Gráfico 16"</formula>
    </cfRule>
    <cfRule type="expression" dxfId="2462" priority="4539">
      <formula>$Z9="Gráfico 15"</formula>
    </cfRule>
    <cfRule type="expression" dxfId="2461" priority="4540">
      <formula>$Z9="Gráfico 14"</formula>
    </cfRule>
    <cfRule type="expression" dxfId="2460" priority="4541">
      <formula>$Z9="Gráfico 12"</formula>
    </cfRule>
    <cfRule type="expression" dxfId="2459" priority="4542">
      <formula>$Z9="Gráfico 13"</formula>
    </cfRule>
    <cfRule type="expression" dxfId="2458" priority="4543">
      <formula>$Z9="Gráfico 11"</formula>
    </cfRule>
    <cfRule type="expression" dxfId="2457" priority="4544">
      <formula>$Z9="Gráfico 9"</formula>
    </cfRule>
    <cfRule type="expression" dxfId="2456" priority="4545">
      <formula>$Z9="Gráfico 8"</formula>
    </cfRule>
    <cfRule type="expression" dxfId="2455" priority="4546">
      <formula>$Z9="Gráfico 7"</formula>
    </cfRule>
    <cfRule type="expression" dxfId="2454" priority="4547">
      <formula>$Z9="Gráfico 6"</formula>
    </cfRule>
    <cfRule type="expression" dxfId="2453" priority="4548">
      <formula>$Z9="Gráfico 4"</formula>
    </cfRule>
    <cfRule type="expression" dxfId="2452" priority="4549">
      <formula>$Z9="Gráfico 3"</formula>
    </cfRule>
    <cfRule type="expression" dxfId="2451" priority="4550">
      <formula>$Z9="Gráfico 2"</formula>
    </cfRule>
    <cfRule type="expression" dxfId="2450" priority="4551">
      <formula>$Z9="Gráfico 1"</formula>
    </cfRule>
    <cfRule type="expression" dxfId="2449" priority="4552">
      <formula>$Z9="Gráfico 5"</formula>
    </cfRule>
  </conditionalFormatting>
  <conditionalFormatting sqref="P14:P18">
    <cfRule type="expression" dxfId="2448" priority="4479">
      <formula>$Z14="Reporte 2"</formula>
    </cfRule>
    <cfRule type="expression" dxfId="2447" priority="4480">
      <formula>$Z14="Reporte 1"</formula>
    </cfRule>
    <cfRule type="expression" dxfId="2446" priority="4481">
      <formula>$Z14="Informe 10"</formula>
    </cfRule>
    <cfRule type="expression" dxfId="2445" priority="4482">
      <formula>$Z14="Informe 9"</formula>
    </cfRule>
    <cfRule type="expression" dxfId="2444" priority="4483">
      <formula>$Z14="Informe 8"</formula>
    </cfRule>
    <cfRule type="expression" dxfId="2443" priority="4484">
      <formula>$Z14="Informe 7"</formula>
    </cfRule>
    <cfRule type="expression" dxfId="2442" priority="4485">
      <formula>$Z14="Informe 6"</formula>
    </cfRule>
    <cfRule type="expression" dxfId="2441" priority="4486">
      <formula>$Z14="Informe 5"</formula>
    </cfRule>
    <cfRule type="expression" dxfId="2440" priority="4487">
      <formula>$Z14="Informe 4"</formula>
    </cfRule>
    <cfRule type="expression" dxfId="2439" priority="4488">
      <formula>$Z14="Informe 3"</formula>
    </cfRule>
    <cfRule type="expression" dxfId="2438" priority="4489">
      <formula>$Z14="Informe 2"</formula>
    </cfRule>
    <cfRule type="expression" dxfId="2437" priority="4490">
      <formula>$Z14="Informe 1"</formula>
    </cfRule>
    <cfRule type="expression" dxfId="2436" priority="4491">
      <formula>$Z14="Gráfico 10"</formula>
    </cfRule>
    <cfRule type="expression" dxfId="2435" priority="4492">
      <formula>$Z14="Gráfico 25"</formula>
    </cfRule>
    <cfRule type="expression" dxfId="2434" priority="4493">
      <formula>$Z14="Gráfico 24"</formula>
    </cfRule>
    <cfRule type="expression" dxfId="2433" priority="4494">
      <formula>$Z14="Gráfico 23"</formula>
    </cfRule>
    <cfRule type="expression" dxfId="2432" priority="4495">
      <formula>$Z14="Gráfico 22"</formula>
    </cfRule>
    <cfRule type="expression" dxfId="2431" priority="4496">
      <formula>$Z14="Gráfico 21"</formula>
    </cfRule>
    <cfRule type="expression" dxfId="2430" priority="4497">
      <formula>$Z14="Gráfico 20"</formula>
    </cfRule>
    <cfRule type="expression" dxfId="2429" priority="4498">
      <formula>$Z14="Gráfico 18"</formula>
    </cfRule>
    <cfRule type="expression" dxfId="2428" priority="4499">
      <formula>$Z14="Gráfico 19"</formula>
    </cfRule>
    <cfRule type="expression" dxfId="2427" priority="4500">
      <formula>$Z14="Gráfico 17"</formula>
    </cfRule>
    <cfRule type="expression" dxfId="2426" priority="4501">
      <formula>$Z14="Gráfico 16"</formula>
    </cfRule>
    <cfRule type="expression" dxfId="2425" priority="4502">
      <formula>$Z14="Gráfico 15"</formula>
    </cfRule>
    <cfRule type="expression" dxfId="2424" priority="4503">
      <formula>$Z14="Gráfico 14"</formula>
    </cfRule>
    <cfRule type="expression" dxfId="2423" priority="4504">
      <formula>$Z14="Gráfico 12"</formula>
    </cfRule>
    <cfRule type="expression" dxfId="2422" priority="4505">
      <formula>$Z14="Gráfico 13"</formula>
    </cfRule>
    <cfRule type="expression" dxfId="2421" priority="4506">
      <formula>$Z14="Gráfico 11"</formula>
    </cfRule>
    <cfRule type="expression" dxfId="2420" priority="4507">
      <formula>$Z14="Gráfico 9"</formula>
    </cfRule>
    <cfRule type="expression" dxfId="2419" priority="4508">
      <formula>$Z14="Gráfico 8"</formula>
    </cfRule>
    <cfRule type="expression" dxfId="2418" priority="4509">
      <formula>$Z14="Gráfico 7"</formula>
    </cfRule>
    <cfRule type="expression" dxfId="2417" priority="4510">
      <formula>$Z14="Gráfico 6"</formula>
    </cfRule>
    <cfRule type="expression" dxfId="2416" priority="4511">
      <formula>$Z14="Gráfico 4"</formula>
    </cfRule>
    <cfRule type="expression" dxfId="2415" priority="4512">
      <formula>$Z14="Gráfico 3"</formula>
    </cfRule>
    <cfRule type="expression" dxfId="2414" priority="4513">
      <formula>$Z14="Gráfico 2"</formula>
    </cfRule>
    <cfRule type="expression" dxfId="2413" priority="4514">
      <formula>$Z14="Gráfico 1"</formula>
    </cfRule>
    <cfRule type="expression" dxfId="2412" priority="4515">
      <formula>$Z14="Gráfico 5"</formula>
    </cfRule>
  </conditionalFormatting>
  <conditionalFormatting sqref="V18">
    <cfRule type="expression" dxfId="2411" priority="3959">
      <formula>$Z18="Reporte 2"</formula>
    </cfRule>
    <cfRule type="expression" dxfId="2410" priority="3960">
      <formula>$Z18="Reporte 1"</formula>
    </cfRule>
    <cfRule type="expression" dxfId="2409" priority="3961">
      <formula>$Z18="Informe 10"</formula>
    </cfRule>
    <cfRule type="expression" dxfId="2408" priority="3962">
      <formula>$Z18="Informe 9"</formula>
    </cfRule>
    <cfRule type="expression" dxfId="2407" priority="3963">
      <formula>$Z18="Informe 8"</formula>
    </cfRule>
    <cfRule type="expression" dxfId="2406" priority="3964">
      <formula>$Z18="Informe 7"</formula>
    </cfRule>
    <cfRule type="expression" dxfId="2405" priority="3965">
      <formula>$Z18="Informe 6"</formula>
    </cfRule>
    <cfRule type="expression" dxfId="2404" priority="3966">
      <formula>$Z18="Informe 5"</formula>
    </cfRule>
    <cfRule type="expression" dxfId="2403" priority="3967">
      <formula>$Z18="Informe 4"</formula>
    </cfRule>
    <cfRule type="expression" dxfId="2402" priority="3968">
      <formula>$Z18="Informe 3"</formula>
    </cfRule>
    <cfRule type="expression" dxfId="2401" priority="3969">
      <formula>$Z18="Informe 2"</formula>
    </cfRule>
    <cfRule type="expression" dxfId="2400" priority="3970">
      <formula>$Z18="Informe 1"</formula>
    </cfRule>
    <cfRule type="expression" dxfId="2399" priority="3971">
      <formula>$Z18="Gráfico 10"</formula>
    </cfRule>
    <cfRule type="expression" dxfId="2398" priority="3972">
      <formula>$Z18="Gráfico 25"</formula>
    </cfRule>
    <cfRule type="expression" dxfId="2397" priority="3973">
      <formula>$Z18="Gráfico 24"</formula>
    </cfRule>
    <cfRule type="expression" dxfId="2396" priority="3974">
      <formula>$Z18="Gráfico 23"</formula>
    </cfRule>
    <cfRule type="expression" dxfId="2395" priority="3975">
      <formula>$Z18="Gráfico 22"</formula>
    </cfRule>
    <cfRule type="expression" dxfId="2394" priority="3976">
      <formula>$Z18="Gráfico 21"</formula>
    </cfRule>
    <cfRule type="expression" dxfId="2393" priority="3977">
      <formula>$Z18="Gráfico 20"</formula>
    </cfRule>
    <cfRule type="expression" dxfId="2392" priority="3978">
      <formula>$Z18="Gráfico 18"</formula>
    </cfRule>
    <cfRule type="expression" dxfId="2391" priority="3979">
      <formula>$Z18="Gráfico 19"</formula>
    </cfRule>
    <cfRule type="expression" dxfId="2390" priority="3980">
      <formula>$Z18="Gráfico 17"</formula>
    </cfRule>
    <cfRule type="expression" dxfId="2389" priority="3981">
      <formula>$Z18="Gráfico 16"</formula>
    </cfRule>
    <cfRule type="expression" dxfId="2388" priority="3982">
      <formula>$Z18="Gráfico 15"</formula>
    </cfRule>
    <cfRule type="expression" dxfId="2387" priority="3983">
      <formula>$Z18="Gráfico 14"</formula>
    </cfRule>
    <cfRule type="expression" dxfId="2386" priority="3984">
      <formula>$Z18="Gráfico 12"</formula>
    </cfRule>
    <cfRule type="expression" dxfId="2385" priority="3985">
      <formula>$Z18="Gráfico 13"</formula>
    </cfRule>
    <cfRule type="expression" dxfId="2384" priority="3986">
      <formula>$Z18="Gráfico 11"</formula>
    </cfRule>
    <cfRule type="expression" dxfId="2383" priority="3987">
      <formula>$Z18="Gráfico 9"</formula>
    </cfRule>
    <cfRule type="expression" dxfId="2382" priority="3988">
      <formula>$Z18="Gráfico 8"</formula>
    </cfRule>
    <cfRule type="expression" dxfId="2381" priority="3989">
      <formula>$Z18="Gráfico 7"</formula>
    </cfRule>
    <cfRule type="expression" dxfId="2380" priority="3990">
      <formula>$Z18="Gráfico 6"</formula>
    </cfRule>
    <cfRule type="expression" dxfId="2379" priority="3991">
      <formula>$Z18="Gráfico 4"</formula>
    </cfRule>
    <cfRule type="expression" dxfId="2378" priority="3992">
      <formula>$Z18="Gráfico 3"</formula>
    </cfRule>
    <cfRule type="expression" dxfId="2377" priority="3993">
      <formula>$Z18="Gráfico 2"</formula>
    </cfRule>
    <cfRule type="expression" dxfId="2376" priority="3994">
      <formula>$Z18="Gráfico 1"</formula>
    </cfRule>
    <cfRule type="expression" dxfId="2375" priority="3995">
      <formula>$Z18="Gráfico 5"</formula>
    </cfRule>
  </conditionalFormatting>
  <conditionalFormatting sqref="V13">
    <cfRule type="expression" dxfId="2374" priority="3922">
      <formula>$Z13="Reporte 2"</formula>
    </cfRule>
    <cfRule type="expression" dxfId="2373" priority="3923">
      <formula>$Z13="Reporte 1"</formula>
    </cfRule>
    <cfRule type="expression" dxfId="2372" priority="3924">
      <formula>$Z13="Informe 10"</formula>
    </cfRule>
    <cfRule type="expression" dxfId="2371" priority="3925">
      <formula>$Z13="Informe 9"</formula>
    </cfRule>
    <cfRule type="expression" dxfId="2370" priority="3926">
      <formula>$Z13="Informe 8"</formula>
    </cfRule>
    <cfRule type="expression" dxfId="2369" priority="3927">
      <formula>$Z13="Informe 7"</formula>
    </cfRule>
    <cfRule type="expression" dxfId="2368" priority="3928">
      <formula>$Z13="Informe 6"</formula>
    </cfRule>
    <cfRule type="expression" dxfId="2367" priority="3929">
      <formula>$Z13="Informe 5"</formula>
    </cfRule>
    <cfRule type="expression" dxfId="2366" priority="3930">
      <formula>$Z13="Informe 4"</formula>
    </cfRule>
    <cfRule type="expression" dxfId="2365" priority="3931">
      <formula>$Z13="Informe 3"</formula>
    </cfRule>
    <cfRule type="expression" dxfId="2364" priority="3932">
      <formula>$Z13="Informe 2"</formula>
    </cfRule>
    <cfRule type="expression" dxfId="2363" priority="3933">
      <formula>$Z13="Informe 1"</formula>
    </cfRule>
    <cfRule type="expression" dxfId="2362" priority="3934">
      <formula>$Z13="Gráfico 10"</formula>
    </cfRule>
    <cfRule type="expression" dxfId="2361" priority="3935">
      <formula>$Z13="Gráfico 25"</formula>
    </cfRule>
    <cfRule type="expression" dxfId="2360" priority="3936">
      <formula>$Z13="Gráfico 24"</formula>
    </cfRule>
    <cfRule type="expression" dxfId="2359" priority="3937">
      <formula>$Z13="Gráfico 23"</formula>
    </cfRule>
    <cfRule type="expression" dxfId="2358" priority="3938">
      <formula>$Z13="Gráfico 22"</formula>
    </cfRule>
    <cfRule type="expression" dxfId="2357" priority="3939">
      <formula>$Z13="Gráfico 21"</formula>
    </cfRule>
    <cfRule type="expression" dxfId="2356" priority="3940">
      <formula>$Z13="Gráfico 20"</formula>
    </cfRule>
    <cfRule type="expression" dxfId="2355" priority="3941">
      <formula>$Z13="Gráfico 18"</formula>
    </cfRule>
    <cfRule type="expression" dxfId="2354" priority="3942">
      <formula>$Z13="Gráfico 19"</formula>
    </cfRule>
    <cfRule type="expression" dxfId="2353" priority="3943">
      <formula>$Z13="Gráfico 17"</formula>
    </cfRule>
    <cfRule type="expression" dxfId="2352" priority="3944">
      <formula>$Z13="Gráfico 16"</formula>
    </cfRule>
    <cfRule type="expression" dxfId="2351" priority="3945">
      <formula>$Z13="Gráfico 15"</formula>
    </cfRule>
    <cfRule type="expression" dxfId="2350" priority="3946">
      <formula>$Z13="Gráfico 14"</formula>
    </cfRule>
    <cfRule type="expression" dxfId="2349" priority="3947">
      <formula>$Z13="Gráfico 12"</formula>
    </cfRule>
    <cfRule type="expression" dxfId="2348" priority="3948">
      <formula>$Z13="Gráfico 13"</formula>
    </cfRule>
    <cfRule type="expression" dxfId="2347" priority="3949">
      <formula>$Z13="Gráfico 11"</formula>
    </cfRule>
    <cfRule type="expression" dxfId="2346" priority="3950">
      <formula>$Z13="Gráfico 9"</formula>
    </cfRule>
    <cfRule type="expression" dxfId="2345" priority="3951">
      <formula>$Z13="Gráfico 8"</formula>
    </cfRule>
    <cfRule type="expression" dxfId="2344" priority="3952">
      <formula>$Z13="Gráfico 7"</formula>
    </cfRule>
    <cfRule type="expression" dxfId="2343" priority="3953">
      <formula>$Z13="Gráfico 6"</formula>
    </cfRule>
    <cfRule type="expression" dxfId="2342" priority="3954">
      <formula>$Z13="Gráfico 4"</formula>
    </cfRule>
    <cfRule type="expression" dxfId="2341" priority="3955">
      <formula>$Z13="Gráfico 3"</formula>
    </cfRule>
    <cfRule type="expression" dxfId="2340" priority="3956">
      <formula>$Z13="Gráfico 2"</formula>
    </cfRule>
    <cfRule type="expression" dxfId="2339" priority="3957">
      <formula>$Z13="Gráfico 1"</formula>
    </cfRule>
    <cfRule type="expression" dxfId="2338" priority="3958">
      <formula>$Z13="Gráfico 5"</formula>
    </cfRule>
  </conditionalFormatting>
  <conditionalFormatting sqref="V8">
    <cfRule type="expression" dxfId="2337" priority="3885">
      <formula>$Z8="Reporte 2"</formula>
    </cfRule>
    <cfRule type="expression" dxfId="2336" priority="3886">
      <formula>$Z8="Reporte 1"</formula>
    </cfRule>
    <cfRule type="expression" dxfId="2335" priority="3887">
      <formula>$Z8="Informe 10"</formula>
    </cfRule>
    <cfRule type="expression" dxfId="2334" priority="3888">
      <formula>$Z8="Informe 9"</formula>
    </cfRule>
    <cfRule type="expression" dxfId="2333" priority="3889">
      <formula>$Z8="Informe 8"</formula>
    </cfRule>
    <cfRule type="expression" dxfId="2332" priority="3890">
      <formula>$Z8="Informe 7"</formula>
    </cfRule>
    <cfRule type="expression" dxfId="2331" priority="3891">
      <formula>$Z8="Informe 6"</formula>
    </cfRule>
    <cfRule type="expression" dxfId="2330" priority="3892">
      <formula>$Z8="Informe 5"</formula>
    </cfRule>
    <cfRule type="expression" dxfId="2329" priority="3893">
      <formula>$Z8="Informe 4"</formula>
    </cfRule>
    <cfRule type="expression" dxfId="2328" priority="3894">
      <formula>$Z8="Informe 3"</formula>
    </cfRule>
    <cfRule type="expression" dxfId="2327" priority="3895">
      <formula>$Z8="Informe 2"</formula>
    </cfRule>
    <cfRule type="expression" dxfId="2326" priority="3896">
      <formula>$Z8="Informe 1"</formula>
    </cfRule>
    <cfRule type="expression" dxfId="2325" priority="3897">
      <formula>$Z8="Gráfico 10"</formula>
    </cfRule>
    <cfRule type="expression" dxfId="2324" priority="3898">
      <formula>$Z8="Gráfico 25"</formula>
    </cfRule>
    <cfRule type="expression" dxfId="2323" priority="3899">
      <formula>$Z8="Gráfico 24"</formula>
    </cfRule>
    <cfRule type="expression" dxfId="2322" priority="3900">
      <formula>$Z8="Gráfico 23"</formula>
    </cfRule>
    <cfRule type="expression" dxfId="2321" priority="3901">
      <formula>$Z8="Gráfico 22"</formula>
    </cfRule>
    <cfRule type="expression" dxfId="2320" priority="3902">
      <formula>$Z8="Gráfico 21"</formula>
    </cfRule>
    <cfRule type="expression" dxfId="2319" priority="3903">
      <formula>$Z8="Gráfico 20"</formula>
    </cfRule>
    <cfRule type="expression" dxfId="2318" priority="3904">
      <formula>$Z8="Gráfico 18"</formula>
    </cfRule>
    <cfRule type="expression" dxfId="2317" priority="3905">
      <formula>$Z8="Gráfico 19"</formula>
    </cfRule>
    <cfRule type="expression" dxfId="2316" priority="3906">
      <formula>$Z8="Gráfico 17"</formula>
    </cfRule>
    <cfRule type="expression" dxfId="2315" priority="3907">
      <formula>$Z8="Gráfico 16"</formula>
    </cfRule>
    <cfRule type="expression" dxfId="2314" priority="3908">
      <formula>$Z8="Gráfico 15"</formula>
    </cfRule>
    <cfRule type="expression" dxfId="2313" priority="3909">
      <formula>$Z8="Gráfico 14"</formula>
    </cfRule>
    <cfRule type="expression" dxfId="2312" priority="3910">
      <formula>$Z8="Gráfico 12"</formula>
    </cfRule>
    <cfRule type="expression" dxfId="2311" priority="3911">
      <formula>$Z8="Gráfico 13"</formula>
    </cfRule>
    <cfRule type="expression" dxfId="2310" priority="3912">
      <formula>$Z8="Gráfico 11"</formula>
    </cfRule>
    <cfRule type="expression" dxfId="2309" priority="3913">
      <formula>$Z8="Gráfico 9"</formula>
    </cfRule>
    <cfRule type="expression" dxfId="2308" priority="3914">
      <formula>$Z8="Gráfico 8"</formula>
    </cfRule>
    <cfRule type="expression" dxfId="2307" priority="3915">
      <formula>$Z8="Gráfico 7"</formula>
    </cfRule>
    <cfRule type="expression" dxfId="2306" priority="3916">
      <formula>$Z8="Gráfico 6"</formula>
    </cfRule>
    <cfRule type="expression" dxfId="2305" priority="3917">
      <formula>$Z8="Gráfico 4"</formula>
    </cfRule>
    <cfRule type="expression" dxfId="2304" priority="3918">
      <formula>$Z8="Gráfico 3"</formula>
    </cfRule>
    <cfRule type="expression" dxfId="2303" priority="3919">
      <formula>$Z8="Gráfico 2"</formula>
    </cfRule>
    <cfRule type="expression" dxfId="2302" priority="3920">
      <formula>$Z8="Gráfico 1"</formula>
    </cfRule>
    <cfRule type="expression" dxfId="2301" priority="3921">
      <formula>$Z8="Gráfico 5"</formula>
    </cfRule>
  </conditionalFormatting>
  <conditionalFormatting sqref="Z9:Z13">
    <cfRule type="expression" dxfId="2300" priority="3626">
      <formula>$Z9="Reporte 2"</formula>
    </cfRule>
    <cfRule type="expression" dxfId="2299" priority="3627">
      <formula>$Z9="Reporte 1"</formula>
    </cfRule>
    <cfRule type="expression" dxfId="2298" priority="3628">
      <formula>$Z9="Informe 10"</formula>
    </cfRule>
    <cfRule type="expression" dxfId="2297" priority="3629">
      <formula>$Z9="Informe 9"</formula>
    </cfRule>
    <cfRule type="expression" dxfId="2296" priority="3630">
      <formula>$Z9="Informe 8"</formula>
    </cfRule>
    <cfRule type="expression" dxfId="2295" priority="3631">
      <formula>$Z9="Informe 7"</formula>
    </cfRule>
    <cfRule type="expression" dxfId="2294" priority="3632">
      <formula>$Z9="Informe 6"</formula>
    </cfRule>
    <cfRule type="expression" dxfId="2293" priority="3633">
      <formula>$Z9="Informe 5"</formula>
    </cfRule>
    <cfRule type="expression" dxfId="2292" priority="3634">
      <formula>$Z9="Informe 4"</formula>
    </cfRule>
    <cfRule type="expression" dxfId="2291" priority="3635">
      <formula>$Z9="Informe 3"</formula>
    </cfRule>
    <cfRule type="expression" dxfId="2290" priority="3636">
      <formula>$Z9="Informe 2"</formula>
    </cfRule>
    <cfRule type="expression" dxfId="2289" priority="3637">
      <formula>$Z9="Informe 1"</formula>
    </cfRule>
    <cfRule type="expression" dxfId="2288" priority="3638">
      <formula>$Z9="Gráfico 10"</formula>
    </cfRule>
    <cfRule type="expression" dxfId="2287" priority="3639">
      <formula>$Z9="Gráfico 25"</formula>
    </cfRule>
    <cfRule type="expression" dxfId="2286" priority="3640">
      <formula>$Z9="Gráfico 24"</formula>
    </cfRule>
    <cfRule type="expression" dxfId="2285" priority="3641">
      <formula>$Z9="Gráfico 23"</formula>
    </cfRule>
    <cfRule type="expression" dxfId="2284" priority="3642">
      <formula>$Z9="Gráfico 22"</formula>
    </cfRule>
    <cfRule type="expression" dxfId="2283" priority="3643">
      <formula>$Z9="Gráfico 21"</formula>
    </cfRule>
    <cfRule type="expression" dxfId="2282" priority="3644">
      <formula>$Z9="Gráfico 20"</formula>
    </cfRule>
    <cfRule type="expression" dxfId="2281" priority="3645">
      <formula>$Z9="Gráfico 18"</formula>
    </cfRule>
    <cfRule type="expression" dxfId="2280" priority="3646">
      <formula>$Z9="Gráfico 19"</formula>
    </cfRule>
    <cfRule type="expression" dxfId="2279" priority="3647">
      <formula>$Z9="Gráfico 17"</formula>
    </cfRule>
    <cfRule type="expression" dxfId="2278" priority="3648">
      <formula>$Z9="Gráfico 16"</formula>
    </cfRule>
    <cfRule type="expression" dxfId="2277" priority="3649">
      <formula>$Z9="Gráfico 15"</formula>
    </cfRule>
    <cfRule type="expression" dxfId="2276" priority="3650">
      <formula>$Z9="Gráfico 14"</formula>
    </cfRule>
    <cfRule type="expression" dxfId="2275" priority="3651">
      <formula>$Z9="Gráfico 12"</formula>
    </cfRule>
    <cfRule type="expression" dxfId="2274" priority="3652">
      <formula>$Z9="Gráfico 13"</formula>
    </cfRule>
    <cfRule type="expression" dxfId="2273" priority="3653">
      <formula>$Z9="Gráfico 11"</formula>
    </cfRule>
    <cfRule type="expression" dxfId="2272" priority="3654">
      <formula>$Z9="Gráfico 9"</formula>
    </cfRule>
    <cfRule type="expression" dxfId="2271" priority="3655">
      <formula>$Z9="Gráfico 8"</formula>
    </cfRule>
    <cfRule type="expression" dxfId="2270" priority="3656">
      <formula>$Z9="Gráfico 7"</formula>
    </cfRule>
    <cfRule type="expression" dxfId="2269" priority="3657">
      <formula>$Z9="Gráfico 6"</formula>
    </cfRule>
    <cfRule type="expression" dxfId="2268" priority="3658">
      <formula>$Z9="Gráfico 4"</formula>
    </cfRule>
    <cfRule type="expression" dxfId="2267" priority="3659">
      <formula>$Z9="Gráfico 3"</formula>
    </cfRule>
    <cfRule type="expression" dxfId="2266" priority="3660">
      <formula>$Z9="Gráfico 2"</formula>
    </cfRule>
    <cfRule type="expression" dxfId="2265" priority="3661">
      <formula>$Z9="Gráfico 1"</formula>
    </cfRule>
    <cfRule type="expression" dxfId="2264" priority="3662">
      <formula>$Z9="Gráfico 5"</formula>
    </cfRule>
  </conditionalFormatting>
  <conditionalFormatting sqref="Z14:Z18">
    <cfRule type="expression" dxfId="2263" priority="3589">
      <formula>$Z14="Reporte 2"</formula>
    </cfRule>
    <cfRule type="expression" dxfId="2262" priority="3590">
      <formula>$Z14="Reporte 1"</formula>
    </cfRule>
    <cfRule type="expression" dxfId="2261" priority="3591">
      <formula>$Z14="Informe 10"</formula>
    </cfRule>
    <cfRule type="expression" dxfId="2260" priority="3592">
      <formula>$Z14="Informe 9"</formula>
    </cfRule>
    <cfRule type="expression" dxfId="2259" priority="3593">
      <formula>$Z14="Informe 8"</formula>
    </cfRule>
    <cfRule type="expression" dxfId="2258" priority="3594">
      <formula>$Z14="Informe 7"</formula>
    </cfRule>
    <cfRule type="expression" dxfId="2257" priority="3595">
      <formula>$Z14="Informe 6"</formula>
    </cfRule>
    <cfRule type="expression" dxfId="2256" priority="3596">
      <formula>$Z14="Informe 5"</formula>
    </cfRule>
    <cfRule type="expression" dxfId="2255" priority="3597">
      <formula>$Z14="Informe 4"</formula>
    </cfRule>
    <cfRule type="expression" dxfId="2254" priority="3598">
      <formula>$Z14="Informe 3"</formula>
    </cfRule>
    <cfRule type="expression" dxfId="2253" priority="3599">
      <formula>$Z14="Informe 2"</formula>
    </cfRule>
    <cfRule type="expression" dxfId="2252" priority="3600">
      <formula>$Z14="Informe 1"</formula>
    </cfRule>
    <cfRule type="expression" dxfId="2251" priority="3601">
      <formula>$Z14="Gráfico 10"</formula>
    </cfRule>
    <cfRule type="expression" dxfId="2250" priority="3602">
      <formula>$Z14="Gráfico 25"</formula>
    </cfRule>
    <cfRule type="expression" dxfId="2249" priority="3603">
      <formula>$Z14="Gráfico 24"</formula>
    </cfRule>
    <cfRule type="expression" dxfId="2248" priority="3604">
      <formula>$Z14="Gráfico 23"</formula>
    </cfRule>
    <cfRule type="expression" dxfId="2247" priority="3605">
      <formula>$Z14="Gráfico 22"</formula>
    </cfRule>
    <cfRule type="expression" dxfId="2246" priority="3606">
      <formula>$Z14="Gráfico 21"</formula>
    </cfRule>
    <cfRule type="expression" dxfId="2245" priority="3607">
      <formula>$Z14="Gráfico 20"</formula>
    </cfRule>
    <cfRule type="expression" dxfId="2244" priority="3608">
      <formula>$Z14="Gráfico 18"</formula>
    </cfRule>
    <cfRule type="expression" dxfId="2243" priority="3609">
      <formula>$Z14="Gráfico 19"</formula>
    </cfRule>
    <cfRule type="expression" dxfId="2242" priority="3610">
      <formula>$Z14="Gráfico 17"</formula>
    </cfRule>
    <cfRule type="expression" dxfId="2241" priority="3611">
      <formula>$Z14="Gráfico 16"</formula>
    </cfRule>
    <cfRule type="expression" dxfId="2240" priority="3612">
      <formula>$Z14="Gráfico 15"</formula>
    </cfRule>
    <cfRule type="expression" dxfId="2239" priority="3613">
      <formula>$Z14="Gráfico 14"</formula>
    </cfRule>
    <cfRule type="expression" dxfId="2238" priority="3614">
      <formula>$Z14="Gráfico 12"</formula>
    </cfRule>
    <cfRule type="expression" dxfId="2237" priority="3615">
      <formula>$Z14="Gráfico 13"</formula>
    </cfRule>
    <cfRule type="expression" dxfId="2236" priority="3616">
      <formula>$Z14="Gráfico 11"</formula>
    </cfRule>
    <cfRule type="expression" dxfId="2235" priority="3617">
      <formula>$Z14="Gráfico 9"</formula>
    </cfRule>
    <cfRule type="expression" dxfId="2234" priority="3618">
      <formula>$Z14="Gráfico 8"</formula>
    </cfRule>
    <cfRule type="expression" dxfId="2233" priority="3619">
      <formula>$Z14="Gráfico 7"</formula>
    </cfRule>
    <cfRule type="expression" dxfId="2232" priority="3620">
      <formula>$Z14="Gráfico 6"</formula>
    </cfRule>
    <cfRule type="expression" dxfId="2231" priority="3621">
      <formula>$Z14="Gráfico 4"</formula>
    </cfRule>
    <cfRule type="expression" dxfId="2230" priority="3622">
      <formula>$Z14="Gráfico 3"</formula>
    </cfRule>
    <cfRule type="expression" dxfId="2229" priority="3623">
      <formula>$Z14="Gráfico 2"</formula>
    </cfRule>
    <cfRule type="expression" dxfId="2228" priority="3624">
      <formula>$Z14="Gráfico 1"</formula>
    </cfRule>
    <cfRule type="expression" dxfId="2227" priority="3625">
      <formula>$Z14="Gráfico 5"</formula>
    </cfRule>
  </conditionalFormatting>
  <conditionalFormatting sqref="V19:V20">
    <cfRule type="expression" dxfId="2226" priority="2062">
      <formula>$Z19="Reporte 2"</formula>
    </cfRule>
    <cfRule type="expression" dxfId="2225" priority="2063">
      <formula>$Z19="Reporte 1"</formula>
    </cfRule>
    <cfRule type="expression" dxfId="2224" priority="2064">
      <formula>$Z19="Informe 10"</formula>
    </cfRule>
    <cfRule type="expression" dxfId="2223" priority="2065">
      <formula>$Z19="Informe 9"</formula>
    </cfRule>
    <cfRule type="expression" dxfId="2222" priority="2066">
      <formula>$Z19="Informe 8"</formula>
    </cfRule>
    <cfRule type="expression" dxfId="2221" priority="2067">
      <formula>$Z19="Informe 7"</formula>
    </cfRule>
    <cfRule type="expression" dxfId="2220" priority="2068">
      <formula>$Z19="Informe 6"</formula>
    </cfRule>
    <cfRule type="expression" dxfId="2219" priority="2069">
      <formula>$Z19="Informe 5"</formula>
    </cfRule>
    <cfRule type="expression" dxfId="2218" priority="2070">
      <formula>$Z19="Informe 4"</formula>
    </cfRule>
    <cfRule type="expression" dxfId="2217" priority="2071">
      <formula>$Z19="Informe 3"</formula>
    </cfRule>
    <cfRule type="expression" dxfId="2216" priority="2072">
      <formula>$Z19="Informe 2"</formula>
    </cfRule>
    <cfRule type="expression" dxfId="2215" priority="2073">
      <formula>$Z19="Informe 1"</formula>
    </cfRule>
    <cfRule type="expression" dxfId="2214" priority="2074">
      <formula>$Z19="Gráfico 10"</formula>
    </cfRule>
    <cfRule type="expression" dxfId="2213" priority="2075">
      <formula>$Z19="Gráfico 25"</formula>
    </cfRule>
    <cfRule type="expression" dxfId="2212" priority="2076">
      <formula>$Z19="Gráfico 24"</formula>
    </cfRule>
    <cfRule type="expression" dxfId="2211" priority="2077">
      <formula>$Z19="Gráfico 23"</formula>
    </cfRule>
    <cfRule type="expression" dxfId="2210" priority="2078">
      <formula>$Z19="Gráfico 22"</formula>
    </cfRule>
    <cfRule type="expression" dxfId="2209" priority="2079">
      <formula>$Z19="Gráfico 21"</formula>
    </cfRule>
    <cfRule type="expression" dxfId="2208" priority="2080">
      <formula>$Z19="Gráfico 20"</formula>
    </cfRule>
    <cfRule type="expression" dxfId="2207" priority="2081">
      <formula>$Z19="Gráfico 18"</formula>
    </cfRule>
    <cfRule type="expression" dxfId="2206" priority="2082">
      <formula>$Z19="Gráfico 19"</formula>
    </cfRule>
    <cfRule type="expression" dxfId="2205" priority="2083">
      <formula>$Z19="Gráfico 17"</formula>
    </cfRule>
    <cfRule type="expression" dxfId="2204" priority="2084">
      <formula>$Z19="Gráfico 16"</formula>
    </cfRule>
    <cfRule type="expression" dxfId="2203" priority="2085">
      <formula>$Z19="Gráfico 15"</formula>
    </cfRule>
    <cfRule type="expression" dxfId="2202" priority="2086">
      <formula>$Z19="Gráfico 14"</formula>
    </cfRule>
    <cfRule type="expression" dxfId="2201" priority="2087">
      <formula>$Z19="Gráfico 12"</formula>
    </cfRule>
    <cfRule type="expression" dxfId="2200" priority="2088">
      <formula>$Z19="Gráfico 13"</formula>
    </cfRule>
    <cfRule type="expression" dxfId="2199" priority="2089">
      <formula>$Z19="Gráfico 11"</formula>
    </cfRule>
    <cfRule type="expression" dxfId="2198" priority="2090">
      <formula>$Z19="Gráfico 9"</formula>
    </cfRule>
    <cfRule type="expression" dxfId="2197" priority="2091">
      <formula>$Z19="Gráfico 8"</formula>
    </cfRule>
    <cfRule type="expression" dxfId="2196" priority="2092">
      <formula>$Z19="Gráfico 7"</formula>
    </cfRule>
    <cfRule type="expression" dxfId="2195" priority="2093">
      <formula>$Z19="Gráfico 6"</formula>
    </cfRule>
    <cfRule type="expression" dxfId="2194" priority="2094">
      <formula>$Z19="Gráfico 4"</formula>
    </cfRule>
    <cfRule type="expression" dxfId="2193" priority="2095">
      <formula>$Z19="Gráfico 3"</formula>
    </cfRule>
    <cfRule type="expression" dxfId="2192" priority="2096">
      <formula>$Z19="Gráfico 2"</formula>
    </cfRule>
    <cfRule type="expression" dxfId="2191" priority="2097">
      <formula>$Z19="Gráfico 1"</formula>
    </cfRule>
    <cfRule type="expression" dxfId="2190" priority="2098">
      <formula>$Z19="Gráfico 5"</formula>
    </cfRule>
  </conditionalFormatting>
  <conditionalFormatting sqref="N19:O20 O21">
    <cfRule type="expression" dxfId="2189" priority="2397">
      <formula>$Z19="Reporte 2"</formula>
    </cfRule>
    <cfRule type="expression" dxfId="2188" priority="2398">
      <formula>$Z19="Reporte 1"</formula>
    </cfRule>
    <cfRule type="expression" dxfId="2187" priority="2399">
      <formula>$Z19="Informe 10"</formula>
    </cfRule>
    <cfRule type="expression" dxfId="2186" priority="2400">
      <formula>$Z19="Informe 9"</formula>
    </cfRule>
    <cfRule type="expression" dxfId="2185" priority="2401">
      <formula>$Z19="Informe 8"</formula>
    </cfRule>
    <cfRule type="expression" dxfId="2184" priority="2402">
      <formula>$Z19="Informe 7"</formula>
    </cfRule>
    <cfRule type="expression" dxfId="2183" priority="2403">
      <formula>$Z19="Informe 6"</formula>
    </cfRule>
    <cfRule type="expression" dxfId="2182" priority="2404">
      <formula>$Z19="Informe 5"</formula>
    </cfRule>
    <cfRule type="expression" dxfId="2181" priority="2405">
      <formula>$Z19="Informe 4"</formula>
    </cfRule>
    <cfRule type="expression" dxfId="2180" priority="2406">
      <formula>$Z19="Informe 3"</formula>
    </cfRule>
    <cfRule type="expression" dxfId="2179" priority="2407">
      <formula>$Z19="Informe 2"</formula>
    </cfRule>
    <cfRule type="expression" dxfId="2178" priority="2408">
      <formula>$Z19="Informe 1"</formula>
    </cfRule>
    <cfRule type="expression" dxfId="2177" priority="2409">
      <formula>$Z19="Gráfico 10"</formula>
    </cfRule>
    <cfRule type="expression" dxfId="2176" priority="2410">
      <formula>$Z19="Gráfico 25"</formula>
    </cfRule>
    <cfRule type="expression" dxfId="2175" priority="2411">
      <formula>$Z19="Gráfico 24"</formula>
    </cfRule>
    <cfRule type="expression" dxfId="2174" priority="2412">
      <formula>$Z19="Gráfico 23"</formula>
    </cfRule>
    <cfRule type="expression" dxfId="2173" priority="2413">
      <formula>$Z19="Gráfico 22"</formula>
    </cfRule>
    <cfRule type="expression" dxfId="2172" priority="2414">
      <formula>$Z19="Gráfico 21"</formula>
    </cfRule>
    <cfRule type="expression" dxfId="2171" priority="2415">
      <formula>$Z19="Gráfico 20"</formula>
    </cfRule>
    <cfRule type="expression" dxfId="2170" priority="2416">
      <formula>$Z19="Gráfico 18"</formula>
    </cfRule>
    <cfRule type="expression" dxfId="2169" priority="2417">
      <formula>$Z19="Gráfico 19"</formula>
    </cfRule>
    <cfRule type="expression" dxfId="2168" priority="2418">
      <formula>$Z19="Gráfico 17"</formula>
    </cfRule>
    <cfRule type="expression" dxfId="2167" priority="2419">
      <formula>$Z19="Gráfico 16"</formula>
    </cfRule>
    <cfRule type="expression" dxfId="2166" priority="2420">
      <formula>$Z19="Gráfico 15"</formula>
    </cfRule>
    <cfRule type="expression" dxfId="2165" priority="2421">
      <formula>$Z19="Gráfico 14"</formula>
    </cfRule>
    <cfRule type="expression" dxfId="2164" priority="2422">
      <formula>$Z19="Gráfico 12"</formula>
    </cfRule>
    <cfRule type="expression" dxfId="2163" priority="2423">
      <formula>$Z19="Gráfico 13"</formula>
    </cfRule>
    <cfRule type="expression" dxfId="2162" priority="2424">
      <formula>$Z19="Gráfico 11"</formula>
    </cfRule>
    <cfRule type="expression" dxfId="2161" priority="2425">
      <formula>$Z19="Gráfico 9"</formula>
    </cfRule>
    <cfRule type="expression" dxfId="2160" priority="2426">
      <formula>$Z19="Gráfico 8"</formula>
    </cfRule>
    <cfRule type="expression" dxfId="2159" priority="2427">
      <formula>$Z19="Gráfico 7"</formula>
    </cfRule>
    <cfRule type="expression" dxfId="2158" priority="2428">
      <formula>$Z19="Gráfico 6"</formula>
    </cfRule>
    <cfRule type="expression" dxfId="2157" priority="2429">
      <formula>$Z19="Gráfico 4"</formula>
    </cfRule>
    <cfRule type="expression" dxfId="2156" priority="2430">
      <formula>$Z19="Gráfico 3"</formula>
    </cfRule>
    <cfRule type="expression" dxfId="2155" priority="2431">
      <formula>$Z19="Gráfico 2"</formula>
    </cfRule>
    <cfRule type="expression" dxfId="2154" priority="2432">
      <formula>$Z19="Gráfico 1"</formula>
    </cfRule>
    <cfRule type="expression" dxfId="2153" priority="2433">
      <formula>$Z19="Gráfico 5"</formula>
    </cfRule>
  </conditionalFormatting>
  <conditionalFormatting sqref="S19:S21">
    <cfRule type="expression" dxfId="2152" priority="2360">
      <formula>$Z19="Reporte 2"</formula>
    </cfRule>
    <cfRule type="expression" dxfId="2151" priority="2361">
      <formula>$Z19="Reporte 1"</formula>
    </cfRule>
    <cfRule type="expression" dxfId="2150" priority="2362">
      <formula>$Z19="Informe 10"</formula>
    </cfRule>
    <cfRule type="expression" dxfId="2149" priority="2363">
      <formula>$Z19="Informe 9"</formula>
    </cfRule>
    <cfRule type="expression" dxfId="2148" priority="2364">
      <formula>$Z19="Informe 8"</formula>
    </cfRule>
    <cfRule type="expression" dxfId="2147" priority="2365">
      <formula>$Z19="Informe 7"</formula>
    </cfRule>
    <cfRule type="expression" dxfId="2146" priority="2366">
      <formula>$Z19="Informe 6"</formula>
    </cfRule>
    <cfRule type="expression" dxfId="2145" priority="2367">
      <formula>$Z19="Informe 5"</formula>
    </cfRule>
    <cfRule type="expression" dxfId="2144" priority="2368">
      <formula>$Z19="Informe 4"</formula>
    </cfRule>
    <cfRule type="expression" dxfId="2143" priority="2369">
      <formula>$Z19="Informe 3"</formula>
    </cfRule>
    <cfRule type="expression" dxfId="2142" priority="2370">
      <formula>$Z19="Informe 2"</formula>
    </cfRule>
    <cfRule type="expression" dxfId="2141" priority="2371">
      <formula>$Z19="Informe 1"</formula>
    </cfRule>
    <cfRule type="expression" dxfId="2140" priority="2372">
      <formula>$Z19="Gráfico 10"</formula>
    </cfRule>
    <cfRule type="expression" dxfId="2139" priority="2373">
      <formula>$Z19="Gráfico 25"</formula>
    </cfRule>
    <cfRule type="expression" dxfId="2138" priority="2374">
      <formula>$Z19="Gráfico 24"</formula>
    </cfRule>
    <cfRule type="expression" dxfId="2137" priority="2375">
      <formula>$Z19="Gráfico 23"</formula>
    </cfRule>
    <cfRule type="expression" dxfId="2136" priority="2376">
      <formula>$Z19="Gráfico 22"</formula>
    </cfRule>
    <cfRule type="expression" dxfId="2135" priority="2377">
      <formula>$Z19="Gráfico 21"</formula>
    </cfRule>
    <cfRule type="expression" dxfId="2134" priority="2378">
      <formula>$Z19="Gráfico 20"</formula>
    </cfRule>
    <cfRule type="expression" dxfId="2133" priority="2379">
      <formula>$Z19="Gráfico 18"</formula>
    </cfRule>
    <cfRule type="expression" dxfId="2132" priority="2380">
      <formula>$Z19="Gráfico 19"</formula>
    </cfRule>
    <cfRule type="expression" dxfId="2131" priority="2381">
      <formula>$Z19="Gráfico 17"</formula>
    </cfRule>
    <cfRule type="expression" dxfId="2130" priority="2382">
      <formula>$Z19="Gráfico 16"</formula>
    </cfRule>
    <cfRule type="expression" dxfId="2129" priority="2383">
      <formula>$Z19="Gráfico 15"</formula>
    </cfRule>
    <cfRule type="expression" dxfId="2128" priority="2384">
      <formula>$Z19="Gráfico 14"</formula>
    </cfRule>
    <cfRule type="expression" dxfId="2127" priority="2385">
      <formula>$Z19="Gráfico 12"</formula>
    </cfRule>
    <cfRule type="expression" dxfId="2126" priority="2386">
      <formula>$Z19="Gráfico 13"</formula>
    </cfRule>
    <cfRule type="expression" dxfId="2125" priority="2387">
      <formula>$Z19="Gráfico 11"</formula>
    </cfRule>
    <cfRule type="expression" dxfId="2124" priority="2388">
      <formula>$Z19="Gráfico 9"</formula>
    </cfRule>
    <cfRule type="expression" dxfId="2123" priority="2389">
      <formula>$Z19="Gráfico 8"</formula>
    </cfRule>
    <cfRule type="expression" dxfId="2122" priority="2390">
      <formula>$Z19="Gráfico 7"</formula>
    </cfRule>
    <cfRule type="expression" dxfId="2121" priority="2391">
      <formula>$Z19="Gráfico 6"</formula>
    </cfRule>
    <cfRule type="expression" dxfId="2120" priority="2392">
      <formula>$Z19="Gráfico 4"</formula>
    </cfRule>
    <cfRule type="expression" dxfId="2119" priority="2393">
      <formula>$Z19="Gráfico 3"</formula>
    </cfRule>
    <cfRule type="expression" dxfId="2118" priority="2394">
      <formula>$Z19="Gráfico 2"</formula>
    </cfRule>
    <cfRule type="expression" dxfId="2117" priority="2395">
      <formula>$Z19="Gráfico 1"</formula>
    </cfRule>
    <cfRule type="expression" dxfId="2116" priority="2396">
      <formula>$Z19="Gráfico 5"</formula>
    </cfRule>
  </conditionalFormatting>
  <conditionalFormatting sqref="AL19:AL21">
    <cfRule type="expression" dxfId="2115" priority="2323">
      <formula>$Z19="Reporte 2"</formula>
    </cfRule>
    <cfRule type="expression" dxfId="2114" priority="2324">
      <formula>$Z19="Reporte 1"</formula>
    </cfRule>
    <cfRule type="expression" dxfId="2113" priority="2325">
      <formula>$Z19="Informe 10"</formula>
    </cfRule>
    <cfRule type="expression" dxfId="2112" priority="2326">
      <formula>$Z19="Informe 9"</formula>
    </cfRule>
    <cfRule type="expression" dxfId="2111" priority="2327">
      <formula>$Z19="Informe 8"</formula>
    </cfRule>
    <cfRule type="expression" dxfId="2110" priority="2328">
      <formula>$Z19="Informe 7"</formula>
    </cfRule>
    <cfRule type="expression" dxfId="2109" priority="2329">
      <formula>$Z19="Informe 6"</formula>
    </cfRule>
    <cfRule type="expression" dxfId="2108" priority="2330">
      <formula>$Z19="Informe 5"</formula>
    </cfRule>
    <cfRule type="expression" dxfId="2107" priority="2331">
      <formula>$Z19="Informe 4"</formula>
    </cfRule>
    <cfRule type="expression" dxfId="2106" priority="2332">
      <formula>$Z19="Informe 3"</formula>
    </cfRule>
    <cfRule type="expression" dxfId="2105" priority="2333">
      <formula>$Z19="Informe 2"</formula>
    </cfRule>
    <cfRule type="expression" dxfId="2104" priority="2334">
      <formula>$Z19="Informe 1"</formula>
    </cfRule>
    <cfRule type="expression" dxfId="2103" priority="2335">
      <formula>$Z19="Gráfico 10"</formula>
    </cfRule>
    <cfRule type="expression" dxfId="2102" priority="2336">
      <formula>$Z19="Gráfico 25"</formula>
    </cfRule>
    <cfRule type="expression" dxfId="2101" priority="2337">
      <formula>$Z19="Gráfico 24"</formula>
    </cfRule>
    <cfRule type="expression" dxfId="2100" priority="2338">
      <formula>$Z19="Gráfico 23"</formula>
    </cfRule>
    <cfRule type="expression" dxfId="2099" priority="2339">
      <formula>$Z19="Gráfico 22"</formula>
    </cfRule>
    <cfRule type="expression" dxfId="2098" priority="2340">
      <formula>$Z19="Gráfico 21"</formula>
    </cfRule>
    <cfRule type="expression" dxfId="2097" priority="2341">
      <formula>$Z19="Gráfico 20"</formula>
    </cfRule>
    <cfRule type="expression" dxfId="2096" priority="2342">
      <formula>$Z19="Gráfico 18"</formula>
    </cfRule>
    <cfRule type="expression" dxfId="2095" priority="2343">
      <formula>$Z19="Gráfico 19"</formula>
    </cfRule>
    <cfRule type="expression" dxfId="2094" priority="2344">
      <formula>$Z19="Gráfico 17"</formula>
    </cfRule>
    <cfRule type="expression" dxfId="2093" priority="2345">
      <formula>$Z19="Gráfico 16"</formula>
    </cfRule>
    <cfRule type="expression" dxfId="2092" priority="2346">
      <formula>$Z19="Gráfico 15"</formula>
    </cfRule>
    <cfRule type="expression" dxfId="2091" priority="2347">
      <formula>$Z19="Gráfico 14"</formula>
    </cfRule>
    <cfRule type="expression" dxfId="2090" priority="2348">
      <formula>$Z19="Gráfico 12"</formula>
    </cfRule>
    <cfRule type="expression" dxfId="2089" priority="2349">
      <formula>$Z19="Gráfico 13"</formula>
    </cfRule>
    <cfRule type="expression" dxfId="2088" priority="2350">
      <formula>$Z19="Gráfico 11"</formula>
    </cfRule>
    <cfRule type="expression" dxfId="2087" priority="2351">
      <formula>$Z19="Gráfico 9"</formula>
    </cfRule>
    <cfRule type="expression" dxfId="2086" priority="2352">
      <formula>$Z19="Gráfico 8"</formula>
    </cfRule>
    <cfRule type="expression" dxfId="2085" priority="2353">
      <formula>$Z19="Gráfico 7"</formula>
    </cfRule>
    <cfRule type="expression" dxfId="2084" priority="2354">
      <formula>$Z19="Gráfico 6"</formula>
    </cfRule>
    <cfRule type="expression" dxfId="2083" priority="2355">
      <formula>$Z19="Gráfico 4"</formula>
    </cfRule>
    <cfRule type="expression" dxfId="2082" priority="2356">
      <formula>$Z19="Gráfico 3"</formula>
    </cfRule>
    <cfRule type="expression" dxfId="2081" priority="2357">
      <formula>$Z19="Gráfico 2"</formula>
    </cfRule>
    <cfRule type="expression" dxfId="2080" priority="2358">
      <formula>$Z19="Gráfico 1"</formula>
    </cfRule>
    <cfRule type="expression" dxfId="2079" priority="2359">
      <formula>$Z19="Gráfico 5"</formula>
    </cfRule>
  </conditionalFormatting>
  <conditionalFormatting sqref="O21">
    <cfRule type="expression" dxfId="2078" priority="2173">
      <formula>$Z21="Reporte 2"</formula>
    </cfRule>
    <cfRule type="expression" dxfId="2077" priority="2174">
      <formula>$Z21="Reporte 1"</formula>
    </cfRule>
    <cfRule type="expression" dxfId="2076" priority="2175">
      <formula>$Z21="Informe 10"</formula>
    </cfRule>
    <cfRule type="expression" dxfId="2075" priority="2176">
      <formula>$Z21="Informe 9"</formula>
    </cfRule>
    <cfRule type="expression" dxfId="2074" priority="2177">
      <formula>$Z21="Informe 8"</formula>
    </cfRule>
    <cfRule type="expression" dxfId="2073" priority="2178">
      <formula>$Z21="Informe 7"</formula>
    </cfRule>
    <cfRule type="expression" dxfId="2072" priority="2179">
      <formula>$Z21="Informe 6"</formula>
    </cfRule>
    <cfRule type="expression" dxfId="2071" priority="2180">
      <formula>$Z21="Informe 5"</formula>
    </cfRule>
    <cfRule type="expression" dxfId="2070" priority="2181">
      <formula>$Z21="Informe 4"</formula>
    </cfRule>
    <cfRule type="expression" dxfId="2069" priority="2182">
      <formula>$Z21="Informe 3"</formula>
    </cfRule>
    <cfRule type="expression" dxfId="2068" priority="2183">
      <formula>$Z21="Informe 2"</formula>
    </cfRule>
    <cfRule type="expression" dxfId="2067" priority="2184">
      <formula>$Z21="Informe 1"</formula>
    </cfRule>
    <cfRule type="expression" dxfId="2066" priority="2185">
      <formula>$Z21="Gráfico 10"</formula>
    </cfRule>
    <cfRule type="expression" dxfId="2065" priority="2186">
      <formula>$Z21="Gráfico 25"</formula>
    </cfRule>
    <cfRule type="expression" dxfId="2064" priority="2187">
      <formula>$Z21="Gráfico 24"</formula>
    </cfRule>
    <cfRule type="expression" dxfId="2063" priority="2188">
      <formula>$Z21="Gráfico 23"</formula>
    </cfRule>
    <cfRule type="expression" dxfId="2062" priority="2189">
      <formula>$Z21="Gráfico 22"</formula>
    </cfRule>
    <cfRule type="expression" dxfId="2061" priority="2190">
      <formula>$Z21="Gráfico 21"</formula>
    </cfRule>
    <cfRule type="expression" dxfId="2060" priority="2191">
      <formula>$Z21="Gráfico 20"</formula>
    </cfRule>
    <cfRule type="expression" dxfId="2059" priority="2192">
      <formula>$Z21="Gráfico 18"</formula>
    </cfRule>
    <cfRule type="expression" dxfId="2058" priority="2193">
      <formula>$Z21="Gráfico 19"</formula>
    </cfRule>
    <cfRule type="expression" dxfId="2057" priority="2194">
      <formula>$Z21="Gráfico 17"</formula>
    </cfRule>
    <cfRule type="expression" dxfId="2056" priority="2195">
      <formula>$Z21="Gráfico 16"</formula>
    </cfRule>
    <cfRule type="expression" dxfId="2055" priority="2196">
      <formula>$Z21="Gráfico 15"</formula>
    </cfRule>
    <cfRule type="expression" dxfId="2054" priority="2197">
      <formula>$Z21="Gráfico 14"</formula>
    </cfRule>
    <cfRule type="expression" dxfId="2053" priority="2198">
      <formula>$Z21="Gráfico 12"</formula>
    </cfRule>
    <cfRule type="expression" dxfId="2052" priority="2199">
      <formula>$Z21="Gráfico 13"</formula>
    </cfRule>
    <cfRule type="expression" dxfId="2051" priority="2200">
      <formula>$Z21="Gráfico 11"</formula>
    </cfRule>
    <cfRule type="expression" dxfId="2050" priority="2201">
      <formula>$Z21="Gráfico 9"</formula>
    </cfRule>
    <cfRule type="expression" dxfId="2049" priority="2202">
      <formula>$Z21="Gráfico 8"</formula>
    </cfRule>
    <cfRule type="expression" dxfId="2048" priority="2203">
      <formula>$Z21="Gráfico 7"</formula>
    </cfRule>
    <cfRule type="expression" dxfId="2047" priority="2204">
      <formula>$Z21="Gráfico 6"</formula>
    </cfRule>
    <cfRule type="expression" dxfId="2046" priority="2205">
      <formula>$Z21="Gráfico 4"</formula>
    </cfRule>
    <cfRule type="expression" dxfId="2045" priority="2206">
      <formula>$Z21="Gráfico 3"</formula>
    </cfRule>
    <cfRule type="expression" dxfId="2044" priority="2207">
      <formula>$Z21="Gráfico 2"</formula>
    </cfRule>
    <cfRule type="expression" dxfId="2043" priority="2208">
      <formula>$Z21="Gráfico 1"</formula>
    </cfRule>
    <cfRule type="expression" dxfId="2042" priority="2209">
      <formula>$Z21="Gráfico 5"</formula>
    </cfRule>
  </conditionalFormatting>
  <conditionalFormatting sqref="P19:P21">
    <cfRule type="expression" dxfId="2041" priority="2136">
      <formula>$Z19="Reporte 2"</formula>
    </cfRule>
    <cfRule type="expression" dxfId="2040" priority="2137">
      <formula>$Z19="Reporte 1"</formula>
    </cfRule>
    <cfRule type="expression" dxfId="2039" priority="2138">
      <formula>$Z19="Informe 10"</formula>
    </cfRule>
    <cfRule type="expression" dxfId="2038" priority="2139">
      <formula>$Z19="Informe 9"</formula>
    </cfRule>
    <cfRule type="expression" dxfId="2037" priority="2140">
      <formula>$Z19="Informe 8"</formula>
    </cfRule>
    <cfRule type="expression" dxfId="2036" priority="2141">
      <formula>$Z19="Informe 7"</formula>
    </cfRule>
    <cfRule type="expression" dxfId="2035" priority="2142">
      <formula>$Z19="Informe 6"</formula>
    </cfRule>
    <cfRule type="expression" dxfId="2034" priority="2143">
      <formula>$Z19="Informe 5"</formula>
    </cfRule>
    <cfRule type="expression" dxfId="2033" priority="2144">
      <formula>$Z19="Informe 4"</formula>
    </cfRule>
    <cfRule type="expression" dxfId="2032" priority="2145">
      <formula>$Z19="Informe 3"</formula>
    </cfRule>
    <cfRule type="expression" dxfId="2031" priority="2146">
      <formula>$Z19="Informe 2"</formula>
    </cfRule>
    <cfRule type="expression" dxfId="2030" priority="2147">
      <formula>$Z19="Informe 1"</formula>
    </cfRule>
    <cfRule type="expression" dxfId="2029" priority="2148">
      <formula>$Z19="Gráfico 10"</formula>
    </cfRule>
    <cfRule type="expression" dxfId="2028" priority="2149">
      <formula>$Z19="Gráfico 25"</formula>
    </cfRule>
    <cfRule type="expression" dxfId="2027" priority="2150">
      <formula>$Z19="Gráfico 24"</formula>
    </cfRule>
    <cfRule type="expression" dxfId="2026" priority="2151">
      <formula>$Z19="Gráfico 23"</formula>
    </cfRule>
    <cfRule type="expression" dxfId="2025" priority="2152">
      <formula>$Z19="Gráfico 22"</formula>
    </cfRule>
    <cfRule type="expression" dxfId="2024" priority="2153">
      <formula>$Z19="Gráfico 21"</formula>
    </cfRule>
    <cfRule type="expression" dxfId="2023" priority="2154">
      <formula>$Z19="Gráfico 20"</formula>
    </cfRule>
    <cfRule type="expression" dxfId="2022" priority="2155">
      <formula>$Z19="Gráfico 18"</formula>
    </cfRule>
    <cfRule type="expression" dxfId="2021" priority="2156">
      <formula>$Z19="Gráfico 19"</formula>
    </cfRule>
    <cfRule type="expression" dxfId="2020" priority="2157">
      <formula>$Z19="Gráfico 17"</formula>
    </cfRule>
    <cfRule type="expression" dxfId="2019" priority="2158">
      <formula>$Z19="Gráfico 16"</formula>
    </cfRule>
    <cfRule type="expression" dxfId="2018" priority="2159">
      <formula>$Z19="Gráfico 15"</formula>
    </cfRule>
    <cfRule type="expression" dxfId="2017" priority="2160">
      <formula>$Z19="Gráfico 14"</formula>
    </cfRule>
    <cfRule type="expression" dxfId="2016" priority="2161">
      <formula>$Z19="Gráfico 12"</formula>
    </cfRule>
    <cfRule type="expression" dxfId="2015" priority="2162">
      <formula>$Z19="Gráfico 13"</formula>
    </cfRule>
    <cfRule type="expression" dxfId="2014" priority="2163">
      <formula>$Z19="Gráfico 11"</formula>
    </cfRule>
    <cfRule type="expression" dxfId="2013" priority="2164">
      <formula>$Z19="Gráfico 9"</formula>
    </cfRule>
    <cfRule type="expression" dxfId="2012" priority="2165">
      <formula>$Z19="Gráfico 8"</formula>
    </cfRule>
    <cfRule type="expression" dxfId="2011" priority="2166">
      <formula>$Z19="Gráfico 7"</formula>
    </cfRule>
    <cfRule type="expression" dxfId="2010" priority="2167">
      <formula>$Z19="Gráfico 6"</formula>
    </cfRule>
    <cfRule type="expression" dxfId="2009" priority="2168">
      <formula>$Z19="Gráfico 4"</formula>
    </cfRule>
    <cfRule type="expression" dxfId="2008" priority="2169">
      <formula>$Z19="Gráfico 3"</formula>
    </cfRule>
    <cfRule type="expression" dxfId="2007" priority="2170">
      <formula>$Z19="Gráfico 2"</formula>
    </cfRule>
    <cfRule type="expression" dxfId="2006" priority="2171">
      <formula>$Z19="Gráfico 1"</formula>
    </cfRule>
    <cfRule type="expression" dxfId="2005" priority="2172">
      <formula>$Z19="Gráfico 5"</formula>
    </cfRule>
  </conditionalFormatting>
  <conditionalFormatting sqref="V21">
    <cfRule type="expression" dxfId="2004" priority="2099">
      <formula>$Z21="Reporte 2"</formula>
    </cfRule>
    <cfRule type="expression" dxfId="2003" priority="2100">
      <formula>$Z21="Reporte 1"</formula>
    </cfRule>
    <cfRule type="expression" dxfId="2002" priority="2101">
      <formula>$Z21="Informe 10"</formula>
    </cfRule>
    <cfRule type="expression" dxfId="2001" priority="2102">
      <formula>$Z21="Informe 9"</formula>
    </cfRule>
    <cfRule type="expression" dxfId="2000" priority="2103">
      <formula>$Z21="Informe 8"</formula>
    </cfRule>
    <cfRule type="expression" dxfId="1999" priority="2104">
      <formula>$Z21="Informe 7"</formula>
    </cfRule>
    <cfRule type="expression" dxfId="1998" priority="2105">
      <formula>$Z21="Informe 6"</formula>
    </cfRule>
    <cfRule type="expression" dxfId="1997" priority="2106">
      <formula>$Z21="Informe 5"</formula>
    </cfRule>
    <cfRule type="expression" dxfId="1996" priority="2107">
      <formula>$Z21="Informe 4"</formula>
    </cfRule>
    <cfRule type="expression" dxfId="1995" priority="2108">
      <formula>$Z21="Informe 3"</formula>
    </cfRule>
    <cfRule type="expression" dxfId="1994" priority="2109">
      <formula>$Z21="Informe 2"</formula>
    </cfRule>
    <cfRule type="expression" dxfId="1993" priority="2110">
      <formula>$Z21="Informe 1"</formula>
    </cfRule>
    <cfRule type="expression" dxfId="1992" priority="2111">
      <formula>$Z21="Gráfico 10"</formula>
    </cfRule>
    <cfRule type="expression" dxfId="1991" priority="2112">
      <formula>$Z21="Gráfico 25"</formula>
    </cfRule>
    <cfRule type="expression" dxfId="1990" priority="2113">
      <formula>$Z21="Gráfico 24"</formula>
    </cfRule>
    <cfRule type="expression" dxfId="1989" priority="2114">
      <formula>$Z21="Gráfico 23"</formula>
    </cfRule>
    <cfRule type="expression" dxfId="1988" priority="2115">
      <formula>$Z21="Gráfico 22"</formula>
    </cfRule>
    <cfRule type="expression" dxfId="1987" priority="2116">
      <formula>$Z21="Gráfico 21"</formula>
    </cfRule>
    <cfRule type="expression" dxfId="1986" priority="2117">
      <formula>$Z21="Gráfico 20"</formula>
    </cfRule>
    <cfRule type="expression" dxfId="1985" priority="2118">
      <formula>$Z21="Gráfico 18"</formula>
    </cfRule>
    <cfRule type="expression" dxfId="1984" priority="2119">
      <formula>$Z21="Gráfico 19"</formula>
    </cfRule>
    <cfRule type="expression" dxfId="1983" priority="2120">
      <formula>$Z21="Gráfico 17"</formula>
    </cfRule>
    <cfRule type="expression" dxfId="1982" priority="2121">
      <formula>$Z21="Gráfico 16"</formula>
    </cfRule>
    <cfRule type="expression" dxfId="1981" priority="2122">
      <formula>$Z21="Gráfico 15"</formula>
    </cfRule>
    <cfRule type="expression" dxfId="1980" priority="2123">
      <formula>$Z21="Gráfico 14"</formula>
    </cfRule>
    <cfRule type="expression" dxfId="1979" priority="2124">
      <formula>$Z21="Gráfico 12"</formula>
    </cfRule>
    <cfRule type="expression" dxfId="1978" priority="2125">
      <formula>$Z21="Gráfico 13"</formula>
    </cfRule>
    <cfRule type="expression" dxfId="1977" priority="2126">
      <formula>$Z21="Gráfico 11"</formula>
    </cfRule>
    <cfRule type="expression" dxfId="1976" priority="2127">
      <formula>$Z21="Gráfico 9"</formula>
    </cfRule>
    <cfRule type="expression" dxfId="1975" priority="2128">
      <formula>$Z21="Gráfico 8"</formula>
    </cfRule>
    <cfRule type="expression" dxfId="1974" priority="2129">
      <formula>$Z21="Gráfico 7"</formula>
    </cfRule>
    <cfRule type="expression" dxfId="1973" priority="2130">
      <formula>$Z21="Gráfico 6"</formula>
    </cfRule>
    <cfRule type="expression" dxfId="1972" priority="2131">
      <formula>$Z21="Gráfico 4"</formula>
    </cfRule>
    <cfRule type="expression" dxfId="1971" priority="2132">
      <formula>$Z21="Gráfico 3"</formula>
    </cfRule>
    <cfRule type="expression" dxfId="1970" priority="2133">
      <formula>$Z21="Gráfico 2"</formula>
    </cfRule>
    <cfRule type="expression" dxfId="1969" priority="2134">
      <formula>$Z21="Gráfico 1"</formula>
    </cfRule>
    <cfRule type="expression" dxfId="1968" priority="2135">
      <formula>$Z21="Gráfico 5"</formula>
    </cfRule>
  </conditionalFormatting>
  <conditionalFormatting sqref="U19:U21">
    <cfRule type="expression" dxfId="1967" priority="2286">
      <formula>$Z19="Reporte 2"</formula>
    </cfRule>
    <cfRule type="expression" dxfId="1966" priority="2287">
      <formula>$Z19="Reporte 1"</formula>
    </cfRule>
    <cfRule type="expression" dxfId="1965" priority="2288">
      <formula>$Z19="Informe 10"</formula>
    </cfRule>
    <cfRule type="expression" dxfId="1964" priority="2289">
      <formula>$Z19="Informe 9"</formula>
    </cfRule>
    <cfRule type="expression" dxfId="1963" priority="2290">
      <formula>$Z19="Informe 8"</formula>
    </cfRule>
    <cfRule type="expression" dxfId="1962" priority="2291">
      <formula>$Z19="Informe 7"</formula>
    </cfRule>
    <cfRule type="expression" dxfId="1961" priority="2292">
      <formula>$Z19="Informe 6"</formula>
    </cfRule>
    <cfRule type="expression" dxfId="1960" priority="2293">
      <formula>$Z19="Informe 5"</formula>
    </cfRule>
    <cfRule type="expression" dxfId="1959" priority="2294">
      <formula>$Z19="Informe 4"</formula>
    </cfRule>
    <cfRule type="expression" dxfId="1958" priority="2295">
      <formula>$Z19="Informe 3"</formula>
    </cfRule>
    <cfRule type="expression" dxfId="1957" priority="2296">
      <formula>$Z19="Informe 2"</formula>
    </cfRule>
    <cfRule type="expression" dxfId="1956" priority="2297">
      <formula>$Z19="Informe 1"</formula>
    </cfRule>
    <cfRule type="expression" dxfId="1955" priority="2298">
      <formula>$Z19="Gráfico 10"</formula>
    </cfRule>
    <cfRule type="expression" dxfId="1954" priority="2299">
      <formula>$Z19="Gráfico 25"</formula>
    </cfRule>
    <cfRule type="expression" dxfId="1953" priority="2300">
      <formula>$Z19="Gráfico 24"</formula>
    </cfRule>
    <cfRule type="expression" dxfId="1952" priority="2301">
      <formula>$Z19="Gráfico 23"</formula>
    </cfRule>
    <cfRule type="expression" dxfId="1951" priority="2302">
      <formula>$Z19="Gráfico 22"</formula>
    </cfRule>
    <cfRule type="expression" dxfId="1950" priority="2303">
      <formula>$Z19="Gráfico 21"</formula>
    </cfRule>
    <cfRule type="expression" dxfId="1949" priority="2304">
      <formula>$Z19="Gráfico 20"</formula>
    </cfRule>
    <cfRule type="expression" dxfId="1948" priority="2305">
      <formula>$Z19="Gráfico 18"</formula>
    </cfRule>
    <cfRule type="expression" dxfId="1947" priority="2306">
      <formula>$Z19="Gráfico 19"</formula>
    </cfRule>
    <cfRule type="expression" dxfId="1946" priority="2307">
      <formula>$Z19="Gráfico 17"</formula>
    </cfRule>
    <cfRule type="expression" dxfId="1945" priority="2308">
      <formula>$Z19="Gráfico 16"</formula>
    </cfRule>
    <cfRule type="expression" dxfId="1944" priority="2309">
      <formula>$Z19="Gráfico 15"</formula>
    </cfRule>
    <cfRule type="expression" dxfId="1943" priority="2310">
      <formula>$Z19="Gráfico 14"</formula>
    </cfRule>
    <cfRule type="expression" dxfId="1942" priority="2311">
      <formula>$Z19="Gráfico 12"</formula>
    </cfRule>
    <cfRule type="expression" dxfId="1941" priority="2312">
      <formula>$Z19="Gráfico 13"</formula>
    </cfRule>
    <cfRule type="expression" dxfId="1940" priority="2313">
      <formula>$Z19="Gráfico 11"</formula>
    </cfRule>
    <cfRule type="expression" dxfId="1939" priority="2314">
      <formula>$Z19="Gráfico 9"</formula>
    </cfRule>
    <cfRule type="expression" dxfId="1938" priority="2315">
      <formula>$Z19="Gráfico 8"</formula>
    </cfRule>
    <cfRule type="expression" dxfId="1937" priority="2316">
      <formula>$Z19="Gráfico 7"</formula>
    </cfRule>
    <cfRule type="expression" dxfId="1936" priority="2317">
      <formula>$Z19="Gráfico 6"</formula>
    </cfRule>
    <cfRule type="expression" dxfId="1935" priority="2318">
      <formula>$Z19="Gráfico 4"</formula>
    </cfRule>
    <cfRule type="expression" dxfId="1934" priority="2319">
      <formula>$Z19="Gráfico 3"</formula>
    </cfRule>
    <cfRule type="expression" dxfId="1933" priority="2320">
      <formula>$Z19="Gráfico 2"</formula>
    </cfRule>
    <cfRule type="expression" dxfId="1932" priority="2321">
      <formula>$Z19="Gráfico 1"</formula>
    </cfRule>
    <cfRule type="expression" dxfId="1931" priority="2322">
      <formula>$Z19="Gráfico 5"</formula>
    </cfRule>
  </conditionalFormatting>
  <conditionalFormatting sqref="AL19:AL21 W19:W21 Y19:Y21 R19:R21 O19:O21">
    <cfRule type="expression" dxfId="1930" priority="2249">
      <formula>$Z19="Reporte 2"</formula>
    </cfRule>
    <cfRule type="expression" dxfId="1929" priority="2250">
      <formula>$Z19="Reporte 1"</formula>
    </cfRule>
    <cfRule type="expression" dxfId="1928" priority="2251">
      <formula>$Z19="Informe 10"</formula>
    </cfRule>
    <cfRule type="expression" dxfId="1927" priority="2252">
      <formula>$Z19="Informe 9"</formula>
    </cfRule>
    <cfRule type="expression" dxfId="1926" priority="2253">
      <formula>$Z19="Informe 8"</formula>
    </cfRule>
    <cfRule type="expression" dxfId="1925" priority="2254">
      <formula>$Z19="Informe 7"</formula>
    </cfRule>
    <cfRule type="expression" dxfId="1924" priority="2255">
      <formula>$Z19="Informe 6"</formula>
    </cfRule>
    <cfRule type="expression" dxfId="1923" priority="2256">
      <formula>$Z19="Informe 5"</formula>
    </cfRule>
    <cfRule type="expression" dxfId="1922" priority="2257">
      <formula>$Z19="Informe 4"</formula>
    </cfRule>
    <cfRule type="expression" dxfId="1921" priority="2258">
      <formula>$Z19="Informe 3"</formula>
    </cfRule>
    <cfRule type="expression" dxfId="1920" priority="2259">
      <formula>$Z19="Informe 2"</formula>
    </cfRule>
    <cfRule type="expression" dxfId="1919" priority="2260">
      <formula>$Z19="Informe 1"</formula>
    </cfRule>
    <cfRule type="expression" dxfId="1918" priority="2261">
      <formula>$Z19="Gráfico 10"</formula>
    </cfRule>
    <cfRule type="expression" dxfId="1917" priority="2262">
      <formula>$Z19="Gráfico 25"</formula>
    </cfRule>
    <cfRule type="expression" dxfId="1916" priority="2263">
      <formula>$Z19="Gráfico 24"</formula>
    </cfRule>
    <cfRule type="expression" dxfId="1915" priority="2264">
      <formula>$Z19="Gráfico 23"</formula>
    </cfRule>
    <cfRule type="expression" dxfId="1914" priority="2265">
      <formula>$Z19="Gráfico 22"</formula>
    </cfRule>
    <cfRule type="expression" dxfId="1913" priority="2266">
      <formula>$Z19="Gráfico 21"</formula>
    </cfRule>
    <cfRule type="expression" dxfId="1912" priority="2267">
      <formula>$Z19="Gráfico 20"</formula>
    </cfRule>
    <cfRule type="expression" dxfId="1911" priority="2268">
      <formula>$Z19="Gráfico 18"</formula>
    </cfRule>
    <cfRule type="expression" dxfId="1910" priority="2269">
      <formula>$Z19="Gráfico 19"</formula>
    </cfRule>
    <cfRule type="expression" dxfId="1909" priority="2270">
      <formula>$Z19="Gráfico 17"</formula>
    </cfRule>
    <cfRule type="expression" dxfId="1908" priority="2271">
      <formula>$Z19="Gráfico 16"</formula>
    </cfRule>
    <cfRule type="expression" dxfId="1907" priority="2272">
      <formula>$Z19="Gráfico 15"</formula>
    </cfRule>
    <cfRule type="expression" dxfId="1906" priority="2273">
      <formula>$Z19="Gráfico 14"</formula>
    </cfRule>
    <cfRule type="expression" dxfId="1905" priority="2274">
      <formula>$Z19="Gráfico 12"</formula>
    </cfRule>
    <cfRule type="expression" dxfId="1904" priority="2275">
      <formula>$Z19="Gráfico 13"</formula>
    </cfRule>
    <cfRule type="expression" dxfId="1903" priority="2276">
      <formula>$Z19="Gráfico 11"</formula>
    </cfRule>
    <cfRule type="expression" dxfId="1902" priority="2277">
      <formula>$Z19="Gráfico 9"</formula>
    </cfRule>
    <cfRule type="expression" dxfId="1901" priority="2278">
      <formula>$Z19="Gráfico 8"</formula>
    </cfRule>
    <cfRule type="expression" dxfId="1900" priority="2279">
      <formula>$Z19="Gráfico 7"</formula>
    </cfRule>
    <cfRule type="expression" dxfId="1899" priority="2280">
      <formula>$Z19="Gráfico 6"</formula>
    </cfRule>
    <cfRule type="expression" dxfId="1898" priority="2281">
      <formula>$Z19="Gráfico 4"</formula>
    </cfRule>
    <cfRule type="expression" dxfId="1897" priority="2282">
      <formula>$Z19="Gráfico 3"</formula>
    </cfRule>
    <cfRule type="expression" dxfId="1896" priority="2283">
      <formula>$Z19="Gráfico 2"</formula>
    </cfRule>
    <cfRule type="expression" dxfId="1895" priority="2284">
      <formula>$Z19="Gráfico 1"</formula>
    </cfRule>
    <cfRule type="expression" dxfId="1894" priority="2285">
      <formula>$Z19="Gráfico 5"</formula>
    </cfRule>
  </conditionalFormatting>
  <conditionalFormatting sqref="T19:T21">
    <cfRule type="expression" dxfId="1893" priority="2212">
      <formula>$Z19="Reporte 2"</formula>
    </cfRule>
    <cfRule type="expression" dxfId="1892" priority="2213">
      <formula>$Z19="Reporte 1"</formula>
    </cfRule>
    <cfRule type="expression" dxfId="1891" priority="2214">
      <formula>$Z19="Informe 10"</formula>
    </cfRule>
    <cfRule type="expression" dxfId="1890" priority="2215">
      <formula>$Z19="Informe 9"</formula>
    </cfRule>
    <cfRule type="expression" dxfId="1889" priority="2216">
      <formula>$Z19="Informe 8"</formula>
    </cfRule>
    <cfRule type="expression" dxfId="1888" priority="2217">
      <formula>$Z19="Informe 7"</formula>
    </cfRule>
    <cfRule type="expression" dxfId="1887" priority="2218">
      <formula>$Z19="Informe 6"</formula>
    </cfRule>
    <cfRule type="expression" dxfId="1886" priority="2219">
      <formula>$Z19="Informe 5"</formula>
    </cfRule>
    <cfRule type="expression" dxfId="1885" priority="2220">
      <formula>$Z19="Informe 4"</formula>
    </cfRule>
    <cfRule type="expression" dxfId="1884" priority="2221">
      <formula>$Z19="Informe 3"</formula>
    </cfRule>
    <cfRule type="expression" dxfId="1883" priority="2222">
      <formula>$Z19="Informe 2"</formula>
    </cfRule>
    <cfRule type="expression" dxfId="1882" priority="2223">
      <formula>$Z19="Informe 1"</formula>
    </cfRule>
    <cfRule type="expression" dxfId="1881" priority="2224">
      <formula>$Z19="Gráfico 10"</formula>
    </cfRule>
    <cfRule type="expression" dxfId="1880" priority="2225">
      <formula>$Z19="Gráfico 25"</formula>
    </cfRule>
    <cfRule type="expression" dxfId="1879" priority="2226">
      <formula>$Z19="Gráfico 24"</formula>
    </cfRule>
    <cfRule type="expression" dxfId="1878" priority="2227">
      <formula>$Z19="Gráfico 23"</formula>
    </cfRule>
    <cfRule type="expression" dxfId="1877" priority="2228">
      <formula>$Z19="Gráfico 22"</formula>
    </cfRule>
    <cfRule type="expression" dxfId="1876" priority="2229">
      <formula>$Z19="Gráfico 21"</formula>
    </cfRule>
    <cfRule type="expression" dxfId="1875" priority="2230">
      <formula>$Z19="Gráfico 20"</formula>
    </cfRule>
    <cfRule type="expression" dxfId="1874" priority="2231">
      <formula>$Z19="Gráfico 18"</formula>
    </cfRule>
    <cfRule type="expression" dxfId="1873" priority="2232">
      <formula>$Z19="Gráfico 19"</formula>
    </cfRule>
    <cfRule type="expression" dxfId="1872" priority="2233">
      <formula>$Z19="Gráfico 17"</formula>
    </cfRule>
    <cfRule type="expression" dxfId="1871" priority="2234">
      <formula>$Z19="Gráfico 16"</formula>
    </cfRule>
    <cfRule type="expression" dxfId="1870" priority="2235">
      <formula>$Z19="Gráfico 15"</formula>
    </cfRule>
    <cfRule type="expression" dxfId="1869" priority="2236">
      <formula>$Z19="Gráfico 14"</formula>
    </cfRule>
    <cfRule type="expression" dxfId="1868" priority="2237">
      <formula>$Z19="Gráfico 12"</formula>
    </cfRule>
    <cfRule type="expression" dxfId="1867" priority="2238">
      <formula>$Z19="Gráfico 13"</formula>
    </cfRule>
    <cfRule type="expression" dxfId="1866" priority="2239">
      <formula>$Z19="Gráfico 11"</formula>
    </cfRule>
    <cfRule type="expression" dxfId="1865" priority="2240">
      <formula>$Z19="Gráfico 9"</formula>
    </cfRule>
    <cfRule type="expression" dxfId="1864" priority="2241">
      <formula>$Z19="Gráfico 8"</formula>
    </cfRule>
    <cfRule type="expression" dxfId="1863" priority="2242">
      <formula>$Z19="Gráfico 7"</formula>
    </cfRule>
    <cfRule type="expression" dxfId="1862" priority="2243">
      <formula>$Z19="Gráfico 6"</formula>
    </cfRule>
    <cfRule type="expression" dxfId="1861" priority="2244">
      <formula>$Z19="Gráfico 4"</formula>
    </cfRule>
    <cfRule type="expression" dxfId="1860" priority="2245">
      <formula>$Z19="Gráfico 3"</formula>
    </cfRule>
    <cfRule type="expression" dxfId="1859" priority="2246">
      <formula>$Z19="Gráfico 2"</formula>
    </cfRule>
    <cfRule type="expression" dxfId="1858" priority="2247">
      <formula>$Z19="Gráfico 1"</formula>
    </cfRule>
    <cfRule type="expression" dxfId="1857" priority="2248">
      <formula>$Z19="Gráfico 5"</formula>
    </cfRule>
  </conditionalFormatting>
  <conditionalFormatting sqref="K19:K23">
    <cfRule type="expression" dxfId="1856" priority="2211">
      <formula>+LEFT(D19,2)="GR"</formula>
    </cfRule>
  </conditionalFormatting>
  <conditionalFormatting sqref="L19:L20">
    <cfRule type="expression" dxfId="1855" priority="2210">
      <formula>+LEFT(D19,2)="GR"</formula>
    </cfRule>
  </conditionalFormatting>
  <conditionalFormatting sqref="Z19:Z21">
    <cfRule type="expression" dxfId="1854" priority="2025">
      <formula>$Z19="Reporte 2"</formula>
    </cfRule>
    <cfRule type="expression" dxfId="1853" priority="2026">
      <formula>$Z19="Reporte 1"</formula>
    </cfRule>
    <cfRule type="expression" dxfId="1852" priority="2027">
      <formula>$Z19="Informe 10"</formula>
    </cfRule>
    <cfRule type="expression" dxfId="1851" priority="2028">
      <formula>$Z19="Informe 9"</formula>
    </cfRule>
    <cfRule type="expression" dxfId="1850" priority="2029">
      <formula>$Z19="Informe 8"</formula>
    </cfRule>
    <cfRule type="expression" dxfId="1849" priority="2030">
      <formula>$Z19="Informe 7"</formula>
    </cfRule>
    <cfRule type="expression" dxfId="1848" priority="2031">
      <formula>$Z19="Informe 6"</formula>
    </cfRule>
    <cfRule type="expression" dxfId="1847" priority="2032">
      <formula>$Z19="Informe 5"</formula>
    </cfRule>
    <cfRule type="expression" dxfId="1846" priority="2033">
      <formula>$Z19="Informe 4"</formula>
    </cfRule>
    <cfRule type="expression" dxfId="1845" priority="2034">
      <formula>$Z19="Informe 3"</formula>
    </cfRule>
    <cfRule type="expression" dxfId="1844" priority="2035">
      <formula>$Z19="Informe 2"</formula>
    </cfRule>
    <cfRule type="expression" dxfId="1843" priority="2036">
      <formula>$Z19="Informe 1"</formula>
    </cfRule>
    <cfRule type="expression" dxfId="1842" priority="2037">
      <formula>$Z19="Gráfico 10"</formula>
    </cfRule>
    <cfRule type="expression" dxfId="1841" priority="2038">
      <formula>$Z19="Gráfico 25"</formula>
    </cfRule>
    <cfRule type="expression" dxfId="1840" priority="2039">
      <formula>$Z19="Gráfico 24"</formula>
    </cfRule>
    <cfRule type="expression" dxfId="1839" priority="2040">
      <formula>$Z19="Gráfico 23"</formula>
    </cfRule>
    <cfRule type="expression" dxfId="1838" priority="2041">
      <formula>$Z19="Gráfico 22"</formula>
    </cfRule>
    <cfRule type="expression" dxfId="1837" priority="2042">
      <formula>$Z19="Gráfico 21"</formula>
    </cfRule>
    <cfRule type="expression" dxfId="1836" priority="2043">
      <formula>$Z19="Gráfico 20"</formula>
    </cfRule>
    <cfRule type="expression" dxfId="1835" priority="2044">
      <formula>$Z19="Gráfico 18"</formula>
    </cfRule>
    <cfRule type="expression" dxfId="1834" priority="2045">
      <formula>$Z19="Gráfico 19"</formula>
    </cfRule>
    <cfRule type="expression" dxfId="1833" priority="2046">
      <formula>$Z19="Gráfico 17"</formula>
    </cfRule>
    <cfRule type="expression" dxfId="1832" priority="2047">
      <formula>$Z19="Gráfico 16"</formula>
    </cfRule>
    <cfRule type="expression" dxfId="1831" priority="2048">
      <formula>$Z19="Gráfico 15"</formula>
    </cfRule>
    <cfRule type="expression" dxfId="1830" priority="2049">
      <formula>$Z19="Gráfico 14"</formula>
    </cfRule>
    <cfRule type="expression" dxfId="1829" priority="2050">
      <formula>$Z19="Gráfico 12"</formula>
    </cfRule>
    <cfRule type="expression" dxfId="1828" priority="2051">
      <formula>$Z19="Gráfico 13"</formula>
    </cfRule>
    <cfRule type="expression" dxfId="1827" priority="2052">
      <formula>$Z19="Gráfico 11"</formula>
    </cfRule>
    <cfRule type="expression" dxfId="1826" priority="2053">
      <formula>$Z19="Gráfico 9"</formula>
    </cfRule>
    <cfRule type="expression" dxfId="1825" priority="2054">
      <formula>$Z19="Gráfico 8"</formula>
    </cfRule>
    <cfRule type="expression" dxfId="1824" priority="2055">
      <formula>$Z19="Gráfico 7"</formula>
    </cfRule>
    <cfRule type="expression" dxfId="1823" priority="2056">
      <formula>$Z19="Gráfico 6"</formula>
    </cfRule>
    <cfRule type="expression" dxfId="1822" priority="2057">
      <formula>$Z19="Gráfico 4"</formula>
    </cfRule>
    <cfRule type="expression" dxfId="1821" priority="2058">
      <formula>$Z19="Gráfico 3"</formula>
    </cfRule>
    <cfRule type="expression" dxfId="1820" priority="2059">
      <formula>$Z19="Gráfico 2"</formula>
    </cfRule>
    <cfRule type="expression" dxfId="1819" priority="2060">
      <formula>$Z19="Gráfico 1"</formula>
    </cfRule>
    <cfRule type="expression" dxfId="1818" priority="2061">
      <formula>$Z19="Gráfico 5"</formula>
    </cfRule>
  </conditionalFormatting>
  <conditionalFormatting sqref="V22">
    <cfRule type="expression" dxfId="1817" priority="1764">
      <formula>$Z22="Reporte 2"</formula>
    </cfRule>
    <cfRule type="expression" dxfId="1816" priority="1765">
      <formula>$Z22="Reporte 1"</formula>
    </cfRule>
    <cfRule type="expression" dxfId="1815" priority="1766">
      <formula>$Z22="Informe 10"</formula>
    </cfRule>
    <cfRule type="expression" dxfId="1814" priority="1767">
      <formula>$Z22="Informe 9"</formula>
    </cfRule>
    <cfRule type="expression" dxfId="1813" priority="1768">
      <formula>$Z22="Informe 8"</formula>
    </cfRule>
    <cfRule type="expression" dxfId="1812" priority="1769">
      <formula>$Z22="Informe 7"</formula>
    </cfRule>
    <cfRule type="expression" dxfId="1811" priority="1770">
      <formula>$Z22="Informe 6"</formula>
    </cfRule>
    <cfRule type="expression" dxfId="1810" priority="1771">
      <formula>$Z22="Informe 5"</formula>
    </cfRule>
    <cfRule type="expression" dxfId="1809" priority="1772">
      <formula>$Z22="Informe 4"</formula>
    </cfRule>
    <cfRule type="expression" dxfId="1808" priority="1773">
      <formula>$Z22="Informe 3"</formula>
    </cfRule>
    <cfRule type="expression" dxfId="1807" priority="1774">
      <formula>$Z22="Informe 2"</formula>
    </cfRule>
    <cfRule type="expression" dxfId="1806" priority="1775">
      <formula>$Z22="Informe 1"</formula>
    </cfRule>
    <cfRule type="expression" dxfId="1805" priority="1776">
      <formula>$Z22="Gráfico 10"</formula>
    </cfRule>
    <cfRule type="expression" dxfId="1804" priority="1777">
      <formula>$Z22="Gráfico 25"</formula>
    </cfRule>
    <cfRule type="expression" dxfId="1803" priority="1778">
      <formula>$Z22="Gráfico 24"</formula>
    </cfRule>
    <cfRule type="expression" dxfId="1802" priority="1779">
      <formula>$Z22="Gráfico 23"</formula>
    </cfRule>
    <cfRule type="expression" dxfId="1801" priority="1780">
      <formula>$Z22="Gráfico 22"</formula>
    </cfRule>
    <cfRule type="expression" dxfId="1800" priority="1781">
      <formula>$Z22="Gráfico 21"</formula>
    </cfRule>
    <cfRule type="expression" dxfId="1799" priority="1782">
      <formula>$Z22="Gráfico 20"</formula>
    </cfRule>
    <cfRule type="expression" dxfId="1798" priority="1783">
      <formula>$Z22="Gráfico 18"</formula>
    </cfRule>
    <cfRule type="expression" dxfId="1797" priority="1784">
      <formula>$Z22="Gráfico 19"</formula>
    </cfRule>
    <cfRule type="expression" dxfId="1796" priority="1785">
      <formula>$Z22="Gráfico 17"</formula>
    </cfRule>
    <cfRule type="expression" dxfId="1795" priority="1786">
      <formula>$Z22="Gráfico 16"</formula>
    </cfRule>
    <cfRule type="expression" dxfId="1794" priority="1787">
      <formula>$Z22="Gráfico 15"</formula>
    </cfRule>
    <cfRule type="expression" dxfId="1793" priority="1788">
      <formula>$Z22="Gráfico 14"</formula>
    </cfRule>
    <cfRule type="expression" dxfId="1792" priority="1789">
      <formula>$Z22="Gráfico 12"</formula>
    </cfRule>
    <cfRule type="expression" dxfId="1791" priority="1790">
      <formula>$Z22="Gráfico 13"</formula>
    </cfRule>
    <cfRule type="expression" dxfId="1790" priority="1791">
      <formula>$Z22="Gráfico 11"</formula>
    </cfRule>
    <cfRule type="expression" dxfId="1789" priority="1792">
      <formula>$Z22="Gráfico 9"</formula>
    </cfRule>
    <cfRule type="expression" dxfId="1788" priority="1793">
      <formula>$Z22="Gráfico 8"</formula>
    </cfRule>
    <cfRule type="expression" dxfId="1787" priority="1794">
      <formula>$Z22="Gráfico 7"</formula>
    </cfRule>
    <cfRule type="expression" dxfId="1786" priority="1795">
      <formula>$Z22="Gráfico 6"</formula>
    </cfRule>
    <cfRule type="expression" dxfId="1785" priority="1796">
      <formula>$Z22="Gráfico 4"</formula>
    </cfRule>
    <cfRule type="expression" dxfId="1784" priority="1797">
      <formula>$Z22="Gráfico 3"</formula>
    </cfRule>
    <cfRule type="expression" dxfId="1783" priority="1798">
      <formula>$Z22="Gráfico 2"</formula>
    </cfRule>
    <cfRule type="expression" dxfId="1782" priority="1799">
      <formula>$Z22="Gráfico 1"</formula>
    </cfRule>
    <cfRule type="expression" dxfId="1781" priority="1800">
      <formula>$Z22="Gráfico 5"</formula>
    </cfRule>
  </conditionalFormatting>
  <conditionalFormatting sqref="AL22 Y22 R22 W22 T22:U22 O22">
    <cfRule type="expression" dxfId="1780" priority="1951">
      <formula>$Z22="Reporte 2"</formula>
    </cfRule>
    <cfRule type="expression" dxfId="1779" priority="1952">
      <formula>$Z22="Reporte 1"</formula>
    </cfRule>
    <cfRule type="expression" dxfId="1778" priority="1953">
      <formula>$Z22="Informe 10"</formula>
    </cfRule>
    <cfRule type="expression" dxfId="1777" priority="1954">
      <formula>$Z22="Informe 9"</formula>
    </cfRule>
    <cfRule type="expression" dxfId="1776" priority="1955">
      <formula>$Z22="Informe 8"</formula>
    </cfRule>
    <cfRule type="expression" dxfId="1775" priority="1956">
      <formula>$Z22="Informe 7"</formula>
    </cfRule>
    <cfRule type="expression" dxfId="1774" priority="1957">
      <formula>$Z22="Informe 6"</formula>
    </cfRule>
    <cfRule type="expression" dxfId="1773" priority="1958">
      <formula>$Z22="Informe 5"</formula>
    </cfRule>
    <cfRule type="expression" dxfId="1772" priority="1959">
      <formula>$Z22="Informe 4"</formula>
    </cfRule>
    <cfRule type="expression" dxfId="1771" priority="1960">
      <formula>$Z22="Informe 3"</formula>
    </cfRule>
    <cfRule type="expression" dxfId="1770" priority="1961">
      <formula>$Z22="Informe 2"</formula>
    </cfRule>
    <cfRule type="expression" dxfId="1769" priority="1962">
      <formula>$Z22="Informe 1"</formula>
    </cfRule>
    <cfRule type="expression" dxfId="1768" priority="1963">
      <formula>$Z22="Gráfico 10"</formula>
    </cfRule>
    <cfRule type="expression" dxfId="1767" priority="1964">
      <formula>$Z22="Gráfico 25"</formula>
    </cfRule>
    <cfRule type="expression" dxfId="1766" priority="1965">
      <formula>$Z22="Gráfico 24"</formula>
    </cfRule>
    <cfRule type="expression" dxfId="1765" priority="1966">
      <formula>$Z22="Gráfico 23"</formula>
    </cfRule>
    <cfRule type="expression" dxfId="1764" priority="1967">
      <formula>$Z22="Gráfico 22"</formula>
    </cfRule>
    <cfRule type="expression" dxfId="1763" priority="1968">
      <formula>$Z22="Gráfico 21"</formula>
    </cfRule>
    <cfRule type="expression" dxfId="1762" priority="1969">
      <formula>$Z22="Gráfico 20"</formula>
    </cfRule>
    <cfRule type="expression" dxfId="1761" priority="1970">
      <formula>$Z22="Gráfico 18"</formula>
    </cfRule>
    <cfRule type="expression" dxfId="1760" priority="1971">
      <formula>$Z22="Gráfico 19"</formula>
    </cfRule>
    <cfRule type="expression" dxfId="1759" priority="1972">
      <formula>$Z22="Gráfico 17"</formula>
    </cfRule>
    <cfRule type="expression" dxfId="1758" priority="1973">
      <formula>$Z22="Gráfico 16"</formula>
    </cfRule>
    <cfRule type="expression" dxfId="1757" priority="1974">
      <formula>$Z22="Gráfico 15"</formula>
    </cfRule>
    <cfRule type="expression" dxfId="1756" priority="1975">
      <formula>$Z22="Gráfico 14"</formula>
    </cfRule>
    <cfRule type="expression" dxfId="1755" priority="1976">
      <formula>$Z22="Gráfico 12"</formula>
    </cfRule>
    <cfRule type="expression" dxfId="1754" priority="1977">
      <formula>$Z22="Gráfico 13"</formula>
    </cfRule>
    <cfRule type="expression" dxfId="1753" priority="1978">
      <formula>$Z22="Gráfico 11"</formula>
    </cfRule>
    <cfRule type="expression" dxfId="1752" priority="1979">
      <formula>$Z22="Gráfico 9"</formula>
    </cfRule>
    <cfRule type="expression" dxfId="1751" priority="1980">
      <formula>$Z22="Gráfico 8"</formula>
    </cfRule>
    <cfRule type="expression" dxfId="1750" priority="1981">
      <formula>$Z22="Gráfico 7"</formula>
    </cfRule>
    <cfRule type="expression" dxfId="1749" priority="1982">
      <formula>$Z22="Gráfico 6"</formula>
    </cfRule>
    <cfRule type="expression" dxfId="1748" priority="1983">
      <formula>$Z22="Gráfico 4"</formula>
    </cfRule>
    <cfRule type="expression" dxfId="1747" priority="1984">
      <formula>$Z22="Gráfico 3"</formula>
    </cfRule>
    <cfRule type="expression" dxfId="1746" priority="1985">
      <formula>$Z22="Gráfico 2"</formula>
    </cfRule>
    <cfRule type="expression" dxfId="1745" priority="1986">
      <formula>$Z22="Gráfico 1"</formula>
    </cfRule>
    <cfRule type="expression" dxfId="1744" priority="1987">
      <formula>$Z22="Gráfico 5"</formula>
    </cfRule>
  </conditionalFormatting>
  <conditionalFormatting sqref="S22">
    <cfRule type="expression" dxfId="1743" priority="1914">
      <formula>$Z22="Reporte 2"</formula>
    </cfRule>
    <cfRule type="expression" dxfId="1742" priority="1915">
      <formula>$Z22="Reporte 1"</formula>
    </cfRule>
    <cfRule type="expression" dxfId="1741" priority="1916">
      <formula>$Z22="Informe 10"</formula>
    </cfRule>
    <cfRule type="expression" dxfId="1740" priority="1917">
      <formula>$Z22="Informe 9"</formula>
    </cfRule>
    <cfRule type="expression" dxfId="1739" priority="1918">
      <formula>$Z22="Informe 8"</formula>
    </cfRule>
    <cfRule type="expression" dxfId="1738" priority="1919">
      <formula>$Z22="Informe 7"</formula>
    </cfRule>
    <cfRule type="expression" dxfId="1737" priority="1920">
      <formula>$Z22="Informe 6"</formula>
    </cfRule>
    <cfRule type="expression" dxfId="1736" priority="1921">
      <formula>$Z22="Informe 5"</formula>
    </cfRule>
    <cfRule type="expression" dxfId="1735" priority="1922">
      <formula>$Z22="Informe 4"</formula>
    </cfRule>
    <cfRule type="expression" dxfId="1734" priority="1923">
      <formula>$Z22="Informe 3"</formula>
    </cfRule>
    <cfRule type="expression" dxfId="1733" priority="1924">
      <formula>$Z22="Informe 2"</formula>
    </cfRule>
    <cfRule type="expression" dxfId="1732" priority="1925">
      <formula>$Z22="Informe 1"</formula>
    </cfRule>
    <cfRule type="expression" dxfId="1731" priority="1926">
      <formula>$Z22="Gráfico 10"</formula>
    </cfRule>
    <cfRule type="expression" dxfId="1730" priority="1927">
      <formula>$Z22="Gráfico 25"</formula>
    </cfRule>
    <cfRule type="expression" dxfId="1729" priority="1928">
      <formula>$Z22="Gráfico 24"</formula>
    </cfRule>
    <cfRule type="expression" dxfId="1728" priority="1929">
      <formula>$Z22="Gráfico 23"</formula>
    </cfRule>
    <cfRule type="expression" dxfId="1727" priority="1930">
      <formula>$Z22="Gráfico 22"</formula>
    </cfRule>
    <cfRule type="expression" dxfId="1726" priority="1931">
      <formula>$Z22="Gráfico 21"</formula>
    </cfRule>
    <cfRule type="expression" dxfId="1725" priority="1932">
      <formula>$Z22="Gráfico 20"</formula>
    </cfRule>
    <cfRule type="expression" dxfId="1724" priority="1933">
      <formula>$Z22="Gráfico 18"</formula>
    </cfRule>
    <cfRule type="expression" dxfId="1723" priority="1934">
      <formula>$Z22="Gráfico 19"</formula>
    </cfRule>
    <cfRule type="expression" dxfId="1722" priority="1935">
      <formula>$Z22="Gráfico 17"</formula>
    </cfRule>
    <cfRule type="expression" dxfId="1721" priority="1936">
      <formula>$Z22="Gráfico 16"</formula>
    </cfRule>
    <cfRule type="expression" dxfId="1720" priority="1937">
      <formula>$Z22="Gráfico 15"</formula>
    </cfRule>
    <cfRule type="expression" dxfId="1719" priority="1938">
      <formula>$Z22="Gráfico 14"</formula>
    </cfRule>
    <cfRule type="expression" dxfId="1718" priority="1939">
      <formula>$Z22="Gráfico 12"</formula>
    </cfRule>
    <cfRule type="expression" dxfId="1717" priority="1940">
      <formula>$Z22="Gráfico 13"</formula>
    </cfRule>
    <cfRule type="expression" dxfId="1716" priority="1941">
      <formula>$Z22="Gráfico 11"</formula>
    </cfRule>
    <cfRule type="expression" dxfId="1715" priority="1942">
      <formula>$Z22="Gráfico 9"</formula>
    </cfRule>
    <cfRule type="expression" dxfId="1714" priority="1943">
      <formula>$Z22="Gráfico 8"</formula>
    </cfRule>
    <cfRule type="expression" dxfId="1713" priority="1944">
      <formula>$Z22="Gráfico 7"</formula>
    </cfRule>
    <cfRule type="expression" dxfId="1712" priority="1945">
      <formula>$Z22="Gráfico 6"</formula>
    </cfRule>
    <cfRule type="expression" dxfId="1711" priority="1946">
      <formula>$Z22="Gráfico 4"</formula>
    </cfRule>
    <cfRule type="expression" dxfId="1710" priority="1947">
      <formula>$Z22="Gráfico 3"</formula>
    </cfRule>
    <cfRule type="expression" dxfId="1709" priority="1948">
      <formula>$Z22="Gráfico 2"</formula>
    </cfRule>
    <cfRule type="expression" dxfId="1708" priority="1949">
      <formula>$Z22="Gráfico 1"</formula>
    </cfRule>
    <cfRule type="expression" dxfId="1707" priority="1950">
      <formula>$Z22="Gráfico 5"</formula>
    </cfRule>
  </conditionalFormatting>
  <conditionalFormatting sqref="AL22">
    <cfRule type="expression" dxfId="1706" priority="1877">
      <formula>$Z22="Reporte 2"</formula>
    </cfRule>
    <cfRule type="expression" dxfId="1705" priority="1878">
      <formula>$Z22="Reporte 1"</formula>
    </cfRule>
    <cfRule type="expression" dxfId="1704" priority="1879">
      <formula>$Z22="Informe 10"</formula>
    </cfRule>
    <cfRule type="expression" dxfId="1703" priority="1880">
      <formula>$Z22="Informe 9"</formula>
    </cfRule>
    <cfRule type="expression" dxfId="1702" priority="1881">
      <formula>$Z22="Informe 8"</formula>
    </cfRule>
    <cfRule type="expression" dxfId="1701" priority="1882">
      <formula>$Z22="Informe 7"</formula>
    </cfRule>
    <cfRule type="expression" dxfId="1700" priority="1883">
      <formula>$Z22="Informe 6"</formula>
    </cfRule>
    <cfRule type="expression" dxfId="1699" priority="1884">
      <formula>$Z22="Informe 5"</formula>
    </cfRule>
    <cfRule type="expression" dxfId="1698" priority="1885">
      <formula>$Z22="Informe 4"</formula>
    </cfRule>
    <cfRule type="expression" dxfId="1697" priority="1886">
      <formula>$Z22="Informe 3"</formula>
    </cfRule>
    <cfRule type="expression" dxfId="1696" priority="1887">
      <formula>$Z22="Informe 2"</formula>
    </cfRule>
    <cfRule type="expression" dxfId="1695" priority="1888">
      <formula>$Z22="Informe 1"</formula>
    </cfRule>
    <cfRule type="expression" dxfId="1694" priority="1889">
      <formula>$Z22="Gráfico 10"</formula>
    </cfRule>
    <cfRule type="expression" dxfId="1693" priority="1890">
      <formula>$Z22="Gráfico 25"</formula>
    </cfRule>
    <cfRule type="expression" dxfId="1692" priority="1891">
      <formula>$Z22="Gráfico 24"</formula>
    </cfRule>
    <cfRule type="expression" dxfId="1691" priority="1892">
      <formula>$Z22="Gráfico 23"</formula>
    </cfRule>
    <cfRule type="expression" dxfId="1690" priority="1893">
      <formula>$Z22="Gráfico 22"</formula>
    </cfRule>
    <cfRule type="expression" dxfId="1689" priority="1894">
      <formula>$Z22="Gráfico 21"</formula>
    </cfRule>
    <cfRule type="expression" dxfId="1688" priority="1895">
      <formula>$Z22="Gráfico 20"</formula>
    </cfRule>
    <cfRule type="expression" dxfId="1687" priority="1896">
      <formula>$Z22="Gráfico 18"</formula>
    </cfRule>
    <cfRule type="expression" dxfId="1686" priority="1897">
      <formula>$Z22="Gráfico 19"</formula>
    </cfRule>
    <cfRule type="expression" dxfId="1685" priority="1898">
      <formula>$Z22="Gráfico 17"</formula>
    </cfRule>
    <cfRule type="expression" dxfId="1684" priority="1899">
      <formula>$Z22="Gráfico 16"</formula>
    </cfRule>
    <cfRule type="expression" dxfId="1683" priority="1900">
      <formula>$Z22="Gráfico 15"</formula>
    </cfRule>
    <cfRule type="expression" dxfId="1682" priority="1901">
      <formula>$Z22="Gráfico 14"</formula>
    </cfRule>
    <cfRule type="expression" dxfId="1681" priority="1902">
      <formula>$Z22="Gráfico 12"</formula>
    </cfRule>
    <cfRule type="expression" dxfId="1680" priority="1903">
      <formula>$Z22="Gráfico 13"</formula>
    </cfRule>
    <cfRule type="expression" dxfId="1679" priority="1904">
      <formula>$Z22="Gráfico 11"</formula>
    </cfRule>
    <cfRule type="expression" dxfId="1678" priority="1905">
      <formula>$Z22="Gráfico 9"</formula>
    </cfRule>
    <cfRule type="expression" dxfId="1677" priority="1906">
      <formula>$Z22="Gráfico 8"</formula>
    </cfRule>
    <cfRule type="expression" dxfId="1676" priority="1907">
      <formula>$Z22="Gráfico 7"</formula>
    </cfRule>
    <cfRule type="expression" dxfId="1675" priority="1908">
      <formula>$Z22="Gráfico 6"</formula>
    </cfRule>
    <cfRule type="expression" dxfId="1674" priority="1909">
      <formula>$Z22="Gráfico 4"</formula>
    </cfRule>
    <cfRule type="expression" dxfId="1673" priority="1910">
      <formula>$Z22="Gráfico 3"</formula>
    </cfRule>
    <cfRule type="expression" dxfId="1672" priority="1911">
      <formula>$Z22="Gráfico 2"</formula>
    </cfRule>
    <cfRule type="expression" dxfId="1671" priority="1912">
      <formula>$Z22="Gráfico 1"</formula>
    </cfRule>
    <cfRule type="expression" dxfId="1670" priority="1913">
      <formula>$Z22="Gráfico 5"</formula>
    </cfRule>
  </conditionalFormatting>
  <conditionalFormatting sqref="Z22:Z23">
    <cfRule type="expression" dxfId="1669" priority="1838">
      <formula>$Z22="Reporte 2"</formula>
    </cfRule>
    <cfRule type="expression" dxfId="1668" priority="1839">
      <formula>$Z22="Reporte 1"</formula>
    </cfRule>
    <cfRule type="expression" dxfId="1667" priority="1840">
      <formula>$Z22="Informe 10"</formula>
    </cfRule>
    <cfRule type="expression" dxfId="1666" priority="1841">
      <formula>$Z22="Informe 9"</formula>
    </cfRule>
    <cfRule type="expression" dxfId="1665" priority="1842">
      <formula>$Z22="Informe 8"</formula>
    </cfRule>
    <cfRule type="expression" dxfId="1664" priority="1843">
      <formula>$Z22="Informe 7"</formula>
    </cfRule>
    <cfRule type="expression" dxfId="1663" priority="1844">
      <formula>$Z22="Informe 6"</formula>
    </cfRule>
    <cfRule type="expression" dxfId="1662" priority="1845">
      <formula>$Z22="Informe 5"</formula>
    </cfRule>
    <cfRule type="expression" dxfId="1661" priority="1846">
      <formula>$Z22="Informe 4"</formula>
    </cfRule>
    <cfRule type="expression" dxfId="1660" priority="1847">
      <formula>$Z22="Informe 3"</formula>
    </cfRule>
    <cfRule type="expression" dxfId="1659" priority="1848">
      <formula>$Z22="Informe 2"</formula>
    </cfRule>
    <cfRule type="expression" dxfId="1658" priority="1849">
      <formula>$Z22="Informe 1"</formula>
    </cfRule>
    <cfRule type="expression" dxfId="1657" priority="1850">
      <formula>$Z22="Gráfico 10"</formula>
    </cfRule>
    <cfRule type="expression" dxfId="1656" priority="1851">
      <formula>$Z22="Gráfico 25"</formula>
    </cfRule>
    <cfRule type="expression" dxfId="1655" priority="1852">
      <formula>$Z22="Gráfico 24"</formula>
    </cfRule>
    <cfRule type="expression" dxfId="1654" priority="1853">
      <formula>$Z22="Gráfico 23"</formula>
    </cfRule>
    <cfRule type="expression" dxfId="1653" priority="1854">
      <formula>$Z22="Gráfico 22"</formula>
    </cfRule>
    <cfRule type="expression" dxfId="1652" priority="1855">
      <formula>$Z22="Gráfico 21"</formula>
    </cfRule>
    <cfRule type="expression" dxfId="1651" priority="1856">
      <formula>$Z22="Gráfico 20"</formula>
    </cfRule>
    <cfRule type="expression" dxfId="1650" priority="1857">
      <formula>$Z22="Gráfico 18"</formula>
    </cfRule>
    <cfRule type="expression" dxfId="1649" priority="1858">
      <formula>$Z22="Gráfico 19"</formula>
    </cfRule>
    <cfRule type="expression" dxfId="1648" priority="1859">
      <formula>$Z22="Gráfico 17"</formula>
    </cfRule>
    <cfRule type="expression" dxfId="1647" priority="1860">
      <formula>$Z22="Gráfico 16"</formula>
    </cfRule>
    <cfRule type="expression" dxfId="1646" priority="1861">
      <formula>$Z22="Gráfico 15"</formula>
    </cfRule>
    <cfRule type="expression" dxfId="1645" priority="1862">
      <formula>$Z22="Gráfico 14"</formula>
    </cfRule>
    <cfRule type="expression" dxfId="1644" priority="1863">
      <formula>$Z22="Gráfico 12"</formula>
    </cfRule>
    <cfRule type="expression" dxfId="1643" priority="1864">
      <formula>$Z22="Gráfico 13"</formula>
    </cfRule>
    <cfRule type="expression" dxfId="1642" priority="1865">
      <formula>$Z22="Gráfico 11"</formula>
    </cfRule>
    <cfRule type="expression" dxfId="1641" priority="1866">
      <formula>$Z22="Gráfico 9"</formula>
    </cfRule>
    <cfRule type="expression" dxfId="1640" priority="1867">
      <formula>$Z22="Gráfico 8"</formula>
    </cfRule>
    <cfRule type="expression" dxfId="1639" priority="1868">
      <formula>$Z22="Gráfico 7"</formula>
    </cfRule>
    <cfRule type="expression" dxfId="1638" priority="1869">
      <formula>$Z22="Gráfico 6"</formula>
    </cfRule>
    <cfRule type="expression" dxfId="1637" priority="1870">
      <formula>$Z22="Gráfico 4"</formula>
    </cfRule>
    <cfRule type="expression" dxfId="1636" priority="1871">
      <formula>$Z22="Gráfico 3"</formula>
    </cfRule>
    <cfRule type="expression" dxfId="1635" priority="1872">
      <formula>$Z22="Gráfico 2"</formula>
    </cfRule>
    <cfRule type="expression" dxfId="1634" priority="1873">
      <formula>$Z22="Gráfico 1"</formula>
    </cfRule>
    <cfRule type="expression" dxfId="1633" priority="1874">
      <formula>$Z22="Gráfico 5"</formula>
    </cfRule>
  </conditionalFormatting>
  <conditionalFormatting sqref="P22">
    <cfRule type="expression" dxfId="1632" priority="1801">
      <formula>$Z22="Reporte 2"</formula>
    </cfRule>
    <cfRule type="expression" dxfId="1631" priority="1802">
      <formula>$Z22="Reporte 1"</formula>
    </cfRule>
    <cfRule type="expression" dxfId="1630" priority="1803">
      <formula>$Z22="Informe 10"</formula>
    </cfRule>
    <cfRule type="expression" dxfId="1629" priority="1804">
      <formula>$Z22="Informe 9"</formula>
    </cfRule>
    <cfRule type="expression" dxfId="1628" priority="1805">
      <formula>$Z22="Informe 8"</formula>
    </cfRule>
    <cfRule type="expression" dxfId="1627" priority="1806">
      <formula>$Z22="Informe 7"</formula>
    </cfRule>
    <cfRule type="expression" dxfId="1626" priority="1807">
      <formula>$Z22="Informe 6"</formula>
    </cfRule>
    <cfRule type="expression" dxfId="1625" priority="1808">
      <formula>$Z22="Informe 5"</formula>
    </cfRule>
    <cfRule type="expression" dxfId="1624" priority="1809">
      <formula>$Z22="Informe 4"</formula>
    </cfRule>
    <cfRule type="expression" dxfId="1623" priority="1810">
      <formula>$Z22="Informe 3"</formula>
    </cfRule>
    <cfRule type="expression" dxfId="1622" priority="1811">
      <formula>$Z22="Informe 2"</formula>
    </cfRule>
    <cfRule type="expression" dxfId="1621" priority="1812">
      <formula>$Z22="Informe 1"</formula>
    </cfRule>
    <cfRule type="expression" dxfId="1620" priority="1813">
      <formula>$Z22="Gráfico 10"</formula>
    </cfRule>
    <cfRule type="expression" dxfId="1619" priority="1814">
      <formula>$Z22="Gráfico 25"</formula>
    </cfRule>
    <cfRule type="expression" dxfId="1618" priority="1815">
      <formula>$Z22="Gráfico 24"</formula>
    </cfRule>
    <cfRule type="expression" dxfId="1617" priority="1816">
      <formula>$Z22="Gráfico 23"</formula>
    </cfRule>
    <cfRule type="expression" dxfId="1616" priority="1817">
      <formula>$Z22="Gráfico 22"</formula>
    </cfRule>
    <cfRule type="expression" dxfId="1615" priority="1818">
      <formula>$Z22="Gráfico 21"</formula>
    </cfRule>
    <cfRule type="expression" dxfId="1614" priority="1819">
      <formula>$Z22="Gráfico 20"</formula>
    </cfRule>
    <cfRule type="expression" dxfId="1613" priority="1820">
      <formula>$Z22="Gráfico 18"</formula>
    </cfRule>
    <cfRule type="expression" dxfId="1612" priority="1821">
      <formula>$Z22="Gráfico 19"</formula>
    </cfRule>
    <cfRule type="expression" dxfId="1611" priority="1822">
      <formula>$Z22="Gráfico 17"</formula>
    </cfRule>
    <cfRule type="expression" dxfId="1610" priority="1823">
      <formula>$Z22="Gráfico 16"</formula>
    </cfRule>
    <cfRule type="expression" dxfId="1609" priority="1824">
      <formula>$Z22="Gráfico 15"</formula>
    </cfRule>
    <cfRule type="expression" dxfId="1608" priority="1825">
      <formula>$Z22="Gráfico 14"</formula>
    </cfRule>
    <cfRule type="expression" dxfId="1607" priority="1826">
      <formula>$Z22="Gráfico 12"</formula>
    </cfRule>
    <cfRule type="expression" dxfId="1606" priority="1827">
      <formula>$Z22="Gráfico 13"</formula>
    </cfRule>
    <cfRule type="expression" dxfId="1605" priority="1828">
      <formula>$Z22="Gráfico 11"</formula>
    </cfRule>
    <cfRule type="expression" dxfId="1604" priority="1829">
      <formula>$Z22="Gráfico 9"</formula>
    </cfRule>
    <cfRule type="expression" dxfId="1603" priority="1830">
      <formula>$Z22="Gráfico 8"</formula>
    </cfRule>
    <cfRule type="expression" dxfId="1602" priority="1831">
      <formula>$Z22="Gráfico 7"</formula>
    </cfRule>
    <cfRule type="expression" dxfId="1601" priority="1832">
      <formula>$Z22="Gráfico 6"</formula>
    </cfRule>
    <cfRule type="expression" dxfId="1600" priority="1833">
      <formula>$Z22="Gráfico 4"</formula>
    </cfRule>
    <cfRule type="expression" dxfId="1599" priority="1834">
      <formula>$Z22="Gráfico 3"</formula>
    </cfRule>
    <cfRule type="expression" dxfId="1598" priority="1835">
      <formula>$Z22="Gráfico 2"</formula>
    </cfRule>
    <cfRule type="expression" dxfId="1597" priority="1836">
      <formula>$Z22="Gráfico 1"</formula>
    </cfRule>
    <cfRule type="expression" dxfId="1596" priority="1837">
      <formula>$Z22="Gráfico 5"</formula>
    </cfRule>
  </conditionalFormatting>
  <conditionalFormatting sqref="AL23 Y23 R23 W23 T23:U23 O23">
    <cfRule type="expression" dxfId="1595" priority="1727">
      <formula>$Z23="Reporte 2"</formula>
    </cfRule>
    <cfRule type="expression" dxfId="1594" priority="1728">
      <formula>$Z23="Reporte 1"</formula>
    </cfRule>
    <cfRule type="expression" dxfId="1593" priority="1729">
      <formula>$Z23="Informe 10"</formula>
    </cfRule>
    <cfRule type="expression" dxfId="1592" priority="1730">
      <formula>$Z23="Informe 9"</formula>
    </cfRule>
    <cfRule type="expression" dxfId="1591" priority="1731">
      <formula>$Z23="Informe 8"</formula>
    </cfRule>
    <cfRule type="expression" dxfId="1590" priority="1732">
      <formula>$Z23="Informe 7"</formula>
    </cfRule>
    <cfRule type="expression" dxfId="1589" priority="1733">
      <formula>$Z23="Informe 6"</formula>
    </cfRule>
    <cfRule type="expression" dxfId="1588" priority="1734">
      <formula>$Z23="Informe 5"</formula>
    </cfRule>
    <cfRule type="expression" dxfId="1587" priority="1735">
      <formula>$Z23="Informe 4"</formula>
    </cfRule>
    <cfRule type="expression" dxfId="1586" priority="1736">
      <formula>$Z23="Informe 3"</formula>
    </cfRule>
    <cfRule type="expression" dxfId="1585" priority="1737">
      <formula>$Z23="Informe 2"</formula>
    </cfRule>
    <cfRule type="expression" dxfId="1584" priority="1738">
      <formula>$Z23="Informe 1"</formula>
    </cfRule>
    <cfRule type="expression" dxfId="1583" priority="1739">
      <formula>$Z23="Gráfico 10"</formula>
    </cfRule>
    <cfRule type="expression" dxfId="1582" priority="1740">
      <formula>$Z23="Gráfico 25"</formula>
    </cfRule>
    <cfRule type="expression" dxfId="1581" priority="1741">
      <formula>$Z23="Gráfico 24"</formula>
    </cfRule>
    <cfRule type="expression" dxfId="1580" priority="1742">
      <formula>$Z23="Gráfico 23"</formula>
    </cfRule>
    <cfRule type="expression" dxfId="1579" priority="1743">
      <formula>$Z23="Gráfico 22"</formula>
    </cfRule>
    <cfRule type="expression" dxfId="1578" priority="1744">
      <formula>$Z23="Gráfico 21"</formula>
    </cfRule>
    <cfRule type="expression" dxfId="1577" priority="1745">
      <formula>$Z23="Gráfico 20"</formula>
    </cfRule>
    <cfRule type="expression" dxfId="1576" priority="1746">
      <formula>$Z23="Gráfico 18"</formula>
    </cfRule>
    <cfRule type="expression" dxfId="1575" priority="1747">
      <formula>$Z23="Gráfico 19"</formula>
    </cfRule>
    <cfRule type="expression" dxfId="1574" priority="1748">
      <formula>$Z23="Gráfico 17"</formula>
    </cfRule>
    <cfRule type="expression" dxfId="1573" priority="1749">
      <formula>$Z23="Gráfico 16"</formula>
    </cfRule>
    <cfRule type="expression" dxfId="1572" priority="1750">
      <formula>$Z23="Gráfico 15"</formula>
    </cfRule>
    <cfRule type="expression" dxfId="1571" priority="1751">
      <formula>$Z23="Gráfico 14"</formula>
    </cfRule>
    <cfRule type="expression" dxfId="1570" priority="1752">
      <formula>$Z23="Gráfico 12"</formula>
    </cfRule>
    <cfRule type="expression" dxfId="1569" priority="1753">
      <formula>$Z23="Gráfico 13"</formula>
    </cfRule>
    <cfRule type="expression" dxfId="1568" priority="1754">
      <formula>$Z23="Gráfico 11"</formula>
    </cfRule>
    <cfRule type="expression" dxfId="1567" priority="1755">
      <formula>$Z23="Gráfico 9"</formula>
    </cfRule>
    <cfRule type="expression" dxfId="1566" priority="1756">
      <formula>$Z23="Gráfico 8"</formula>
    </cfRule>
    <cfRule type="expression" dxfId="1565" priority="1757">
      <formula>$Z23="Gráfico 7"</formula>
    </cfRule>
    <cfRule type="expression" dxfId="1564" priority="1758">
      <formula>$Z23="Gráfico 6"</formula>
    </cfRule>
    <cfRule type="expression" dxfId="1563" priority="1759">
      <formula>$Z23="Gráfico 4"</formula>
    </cfRule>
    <cfRule type="expression" dxfId="1562" priority="1760">
      <formula>$Z23="Gráfico 3"</formula>
    </cfRule>
    <cfRule type="expression" dxfId="1561" priority="1761">
      <formula>$Z23="Gráfico 2"</formula>
    </cfRule>
    <cfRule type="expression" dxfId="1560" priority="1762">
      <formula>$Z23="Gráfico 1"</formula>
    </cfRule>
    <cfRule type="expression" dxfId="1559" priority="1763">
      <formula>$Z23="Gráfico 5"</formula>
    </cfRule>
  </conditionalFormatting>
  <conditionalFormatting sqref="S23">
    <cfRule type="expression" dxfId="1558" priority="1690">
      <formula>$Z23="Reporte 2"</formula>
    </cfRule>
    <cfRule type="expression" dxfId="1557" priority="1691">
      <formula>$Z23="Reporte 1"</formula>
    </cfRule>
    <cfRule type="expression" dxfId="1556" priority="1692">
      <formula>$Z23="Informe 10"</formula>
    </cfRule>
    <cfRule type="expression" dxfId="1555" priority="1693">
      <formula>$Z23="Informe 9"</formula>
    </cfRule>
    <cfRule type="expression" dxfId="1554" priority="1694">
      <formula>$Z23="Informe 8"</formula>
    </cfRule>
    <cfRule type="expression" dxfId="1553" priority="1695">
      <formula>$Z23="Informe 7"</formula>
    </cfRule>
    <cfRule type="expression" dxfId="1552" priority="1696">
      <formula>$Z23="Informe 6"</formula>
    </cfRule>
    <cfRule type="expression" dxfId="1551" priority="1697">
      <formula>$Z23="Informe 5"</formula>
    </cfRule>
    <cfRule type="expression" dxfId="1550" priority="1698">
      <formula>$Z23="Informe 4"</formula>
    </cfRule>
    <cfRule type="expression" dxfId="1549" priority="1699">
      <formula>$Z23="Informe 3"</formula>
    </cfRule>
    <cfRule type="expression" dxfId="1548" priority="1700">
      <formula>$Z23="Informe 2"</formula>
    </cfRule>
    <cfRule type="expression" dxfId="1547" priority="1701">
      <formula>$Z23="Informe 1"</formula>
    </cfRule>
    <cfRule type="expression" dxfId="1546" priority="1702">
      <formula>$Z23="Gráfico 10"</formula>
    </cfRule>
    <cfRule type="expression" dxfId="1545" priority="1703">
      <formula>$Z23="Gráfico 25"</formula>
    </cfRule>
    <cfRule type="expression" dxfId="1544" priority="1704">
      <formula>$Z23="Gráfico 24"</formula>
    </cfRule>
    <cfRule type="expression" dxfId="1543" priority="1705">
      <formula>$Z23="Gráfico 23"</formula>
    </cfRule>
    <cfRule type="expression" dxfId="1542" priority="1706">
      <formula>$Z23="Gráfico 22"</formula>
    </cfRule>
    <cfRule type="expression" dxfId="1541" priority="1707">
      <formula>$Z23="Gráfico 21"</formula>
    </cfRule>
    <cfRule type="expression" dxfId="1540" priority="1708">
      <formula>$Z23="Gráfico 20"</formula>
    </cfRule>
    <cfRule type="expression" dxfId="1539" priority="1709">
      <formula>$Z23="Gráfico 18"</formula>
    </cfRule>
    <cfRule type="expression" dxfId="1538" priority="1710">
      <formula>$Z23="Gráfico 19"</formula>
    </cfRule>
    <cfRule type="expression" dxfId="1537" priority="1711">
      <formula>$Z23="Gráfico 17"</formula>
    </cfRule>
    <cfRule type="expression" dxfId="1536" priority="1712">
      <formula>$Z23="Gráfico 16"</formula>
    </cfRule>
    <cfRule type="expression" dxfId="1535" priority="1713">
      <formula>$Z23="Gráfico 15"</formula>
    </cfRule>
    <cfRule type="expression" dxfId="1534" priority="1714">
      <formula>$Z23="Gráfico 14"</formula>
    </cfRule>
    <cfRule type="expression" dxfId="1533" priority="1715">
      <formula>$Z23="Gráfico 12"</formula>
    </cfRule>
    <cfRule type="expression" dxfId="1532" priority="1716">
      <formula>$Z23="Gráfico 13"</formula>
    </cfRule>
    <cfRule type="expression" dxfId="1531" priority="1717">
      <formula>$Z23="Gráfico 11"</formula>
    </cfRule>
    <cfRule type="expression" dxfId="1530" priority="1718">
      <formula>$Z23="Gráfico 9"</formula>
    </cfRule>
    <cfRule type="expression" dxfId="1529" priority="1719">
      <formula>$Z23="Gráfico 8"</formula>
    </cfRule>
    <cfRule type="expression" dxfId="1528" priority="1720">
      <formula>$Z23="Gráfico 7"</formula>
    </cfRule>
    <cfRule type="expression" dxfId="1527" priority="1721">
      <formula>$Z23="Gráfico 6"</formula>
    </cfRule>
    <cfRule type="expression" dxfId="1526" priority="1722">
      <formula>$Z23="Gráfico 4"</formula>
    </cfRule>
    <cfRule type="expression" dxfId="1525" priority="1723">
      <formula>$Z23="Gráfico 3"</formula>
    </cfRule>
    <cfRule type="expression" dxfId="1524" priority="1724">
      <formula>$Z23="Gráfico 2"</formula>
    </cfRule>
    <cfRule type="expression" dxfId="1523" priority="1725">
      <formula>$Z23="Gráfico 1"</formula>
    </cfRule>
    <cfRule type="expression" dxfId="1522" priority="1726">
      <formula>$Z23="Gráfico 5"</formula>
    </cfRule>
  </conditionalFormatting>
  <conditionalFormatting sqref="AL23">
    <cfRule type="expression" dxfId="1521" priority="1653">
      <formula>$Z23="Reporte 2"</formula>
    </cfRule>
    <cfRule type="expression" dxfId="1520" priority="1654">
      <formula>$Z23="Reporte 1"</formula>
    </cfRule>
    <cfRule type="expression" dxfId="1519" priority="1655">
      <formula>$Z23="Informe 10"</formula>
    </cfRule>
    <cfRule type="expression" dxfId="1518" priority="1656">
      <formula>$Z23="Informe 9"</formula>
    </cfRule>
    <cfRule type="expression" dxfId="1517" priority="1657">
      <formula>$Z23="Informe 8"</formula>
    </cfRule>
    <cfRule type="expression" dxfId="1516" priority="1658">
      <formula>$Z23="Informe 7"</formula>
    </cfRule>
    <cfRule type="expression" dxfId="1515" priority="1659">
      <formula>$Z23="Informe 6"</formula>
    </cfRule>
    <cfRule type="expression" dxfId="1514" priority="1660">
      <formula>$Z23="Informe 5"</formula>
    </cfRule>
    <cfRule type="expression" dxfId="1513" priority="1661">
      <formula>$Z23="Informe 4"</formula>
    </cfRule>
    <cfRule type="expression" dxfId="1512" priority="1662">
      <formula>$Z23="Informe 3"</formula>
    </cfRule>
    <cfRule type="expression" dxfId="1511" priority="1663">
      <formula>$Z23="Informe 2"</formula>
    </cfRule>
    <cfRule type="expression" dxfId="1510" priority="1664">
      <formula>$Z23="Informe 1"</formula>
    </cfRule>
    <cfRule type="expression" dxfId="1509" priority="1665">
      <formula>$Z23="Gráfico 10"</formula>
    </cfRule>
    <cfRule type="expression" dxfId="1508" priority="1666">
      <formula>$Z23="Gráfico 25"</formula>
    </cfRule>
    <cfRule type="expression" dxfId="1507" priority="1667">
      <formula>$Z23="Gráfico 24"</formula>
    </cfRule>
    <cfRule type="expression" dxfId="1506" priority="1668">
      <formula>$Z23="Gráfico 23"</formula>
    </cfRule>
    <cfRule type="expression" dxfId="1505" priority="1669">
      <formula>$Z23="Gráfico 22"</formula>
    </cfRule>
    <cfRule type="expression" dxfId="1504" priority="1670">
      <formula>$Z23="Gráfico 21"</formula>
    </cfRule>
    <cfRule type="expression" dxfId="1503" priority="1671">
      <formula>$Z23="Gráfico 20"</formula>
    </cfRule>
    <cfRule type="expression" dxfId="1502" priority="1672">
      <formula>$Z23="Gráfico 18"</formula>
    </cfRule>
    <cfRule type="expression" dxfId="1501" priority="1673">
      <formula>$Z23="Gráfico 19"</formula>
    </cfRule>
    <cfRule type="expression" dxfId="1500" priority="1674">
      <formula>$Z23="Gráfico 17"</formula>
    </cfRule>
    <cfRule type="expression" dxfId="1499" priority="1675">
      <formula>$Z23="Gráfico 16"</formula>
    </cfRule>
    <cfRule type="expression" dxfId="1498" priority="1676">
      <formula>$Z23="Gráfico 15"</formula>
    </cfRule>
    <cfRule type="expression" dxfId="1497" priority="1677">
      <formula>$Z23="Gráfico 14"</formula>
    </cfRule>
    <cfRule type="expression" dxfId="1496" priority="1678">
      <formula>$Z23="Gráfico 12"</formula>
    </cfRule>
    <cfRule type="expression" dxfId="1495" priority="1679">
      <formula>$Z23="Gráfico 13"</formula>
    </cfRule>
    <cfRule type="expression" dxfId="1494" priority="1680">
      <formula>$Z23="Gráfico 11"</formula>
    </cfRule>
    <cfRule type="expression" dxfId="1493" priority="1681">
      <formula>$Z23="Gráfico 9"</formula>
    </cfRule>
    <cfRule type="expression" dxfId="1492" priority="1682">
      <formula>$Z23="Gráfico 8"</formula>
    </cfRule>
    <cfRule type="expression" dxfId="1491" priority="1683">
      <formula>$Z23="Gráfico 7"</formula>
    </cfRule>
    <cfRule type="expression" dxfId="1490" priority="1684">
      <formula>$Z23="Gráfico 6"</formula>
    </cfRule>
    <cfRule type="expression" dxfId="1489" priority="1685">
      <formula>$Z23="Gráfico 4"</formula>
    </cfRule>
    <cfRule type="expression" dxfId="1488" priority="1686">
      <formula>$Z23="Gráfico 3"</formula>
    </cfRule>
    <cfRule type="expression" dxfId="1487" priority="1687">
      <formula>$Z23="Gráfico 2"</formula>
    </cfRule>
    <cfRule type="expression" dxfId="1486" priority="1688">
      <formula>$Z23="Gráfico 1"</formula>
    </cfRule>
    <cfRule type="expression" dxfId="1485" priority="1689">
      <formula>$Z23="Gráfico 5"</formula>
    </cfRule>
  </conditionalFormatting>
  <conditionalFormatting sqref="P23">
    <cfRule type="expression" dxfId="1447" priority="1577">
      <formula>$Z23="Reporte 2"</formula>
    </cfRule>
    <cfRule type="expression" dxfId="1446" priority="1578">
      <formula>$Z23="Reporte 1"</formula>
    </cfRule>
    <cfRule type="expression" dxfId="1445" priority="1579">
      <formula>$Z23="Informe 10"</formula>
    </cfRule>
    <cfRule type="expression" dxfId="1444" priority="1580">
      <formula>$Z23="Informe 9"</formula>
    </cfRule>
    <cfRule type="expression" dxfId="1443" priority="1581">
      <formula>$Z23="Informe 8"</formula>
    </cfRule>
    <cfRule type="expression" dxfId="1442" priority="1582">
      <formula>$Z23="Informe 7"</formula>
    </cfRule>
    <cfRule type="expression" dxfId="1441" priority="1583">
      <formula>$Z23="Informe 6"</formula>
    </cfRule>
    <cfRule type="expression" dxfId="1440" priority="1584">
      <formula>$Z23="Informe 5"</formula>
    </cfRule>
    <cfRule type="expression" dxfId="1439" priority="1585">
      <formula>$Z23="Informe 4"</formula>
    </cfRule>
    <cfRule type="expression" dxfId="1438" priority="1586">
      <formula>$Z23="Informe 3"</formula>
    </cfRule>
    <cfRule type="expression" dxfId="1437" priority="1587">
      <formula>$Z23="Informe 2"</formula>
    </cfRule>
    <cfRule type="expression" dxfId="1436" priority="1588">
      <formula>$Z23="Informe 1"</formula>
    </cfRule>
    <cfRule type="expression" dxfId="1435" priority="1589">
      <formula>$Z23="Gráfico 10"</formula>
    </cfRule>
    <cfRule type="expression" dxfId="1434" priority="1590">
      <formula>$Z23="Gráfico 25"</formula>
    </cfRule>
    <cfRule type="expression" dxfId="1433" priority="1591">
      <formula>$Z23="Gráfico 24"</formula>
    </cfRule>
    <cfRule type="expression" dxfId="1432" priority="1592">
      <formula>$Z23="Gráfico 23"</formula>
    </cfRule>
    <cfRule type="expression" dxfId="1431" priority="1593">
      <formula>$Z23="Gráfico 22"</formula>
    </cfRule>
    <cfRule type="expression" dxfId="1430" priority="1594">
      <formula>$Z23="Gráfico 21"</formula>
    </cfRule>
    <cfRule type="expression" dxfId="1429" priority="1595">
      <formula>$Z23="Gráfico 20"</formula>
    </cfRule>
    <cfRule type="expression" dxfId="1428" priority="1596">
      <formula>$Z23="Gráfico 18"</formula>
    </cfRule>
    <cfRule type="expression" dxfId="1427" priority="1597">
      <formula>$Z23="Gráfico 19"</formula>
    </cfRule>
    <cfRule type="expression" dxfId="1426" priority="1598">
      <formula>$Z23="Gráfico 17"</formula>
    </cfRule>
    <cfRule type="expression" dxfId="1425" priority="1599">
      <formula>$Z23="Gráfico 16"</formula>
    </cfRule>
    <cfRule type="expression" dxfId="1424" priority="1600">
      <formula>$Z23="Gráfico 15"</formula>
    </cfRule>
    <cfRule type="expression" dxfId="1423" priority="1601">
      <formula>$Z23="Gráfico 14"</formula>
    </cfRule>
    <cfRule type="expression" dxfId="1422" priority="1602">
      <formula>$Z23="Gráfico 12"</formula>
    </cfRule>
    <cfRule type="expression" dxfId="1421" priority="1603">
      <formula>$Z23="Gráfico 13"</formula>
    </cfRule>
    <cfRule type="expression" dxfId="1420" priority="1604">
      <formula>$Z23="Gráfico 11"</formula>
    </cfRule>
    <cfRule type="expression" dxfId="1419" priority="1605">
      <formula>$Z23="Gráfico 9"</formula>
    </cfRule>
    <cfRule type="expression" dxfId="1418" priority="1606">
      <formula>$Z23="Gráfico 8"</formula>
    </cfRule>
    <cfRule type="expression" dxfId="1417" priority="1607">
      <formula>$Z23="Gráfico 7"</formula>
    </cfRule>
    <cfRule type="expression" dxfId="1416" priority="1608">
      <formula>$Z23="Gráfico 6"</formula>
    </cfRule>
    <cfRule type="expression" dxfId="1415" priority="1609">
      <formula>$Z23="Gráfico 4"</formula>
    </cfRule>
    <cfRule type="expression" dxfId="1414" priority="1610">
      <formula>$Z23="Gráfico 3"</formula>
    </cfRule>
    <cfRule type="expression" dxfId="1413" priority="1611">
      <formula>$Z23="Gráfico 2"</formula>
    </cfRule>
    <cfRule type="expression" dxfId="1412" priority="1612">
      <formula>$Z23="Gráfico 1"</formula>
    </cfRule>
    <cfRule type="expression" dxfId="1411" priority="1613">
      <formula>$Z23="Gráfico 5"</formula>
    </cfRule>
  </conditionalFormatting>
  <conditionalFormatting sqref="V23">
    <cfRule type="expression" dxfId="1410" priority="1540">
      <formula>$Z23="Reporte 2"</formula>
    </cfRule>
    <cfRule type="expression" dxfId="1409" priority="1541">
      <formula>$Z23="Reporte 1"</formula>
    </cfRule>
    <cfRule type="expression" dxfId="1408" priority="1542">
      <formula>$Z23="Informe 10"</formula>
    </cfRule>
    <cfRule type="expression" dxfId="1407" priority="1543">
      <formula>$Z23="Informe 9"</formula>
    </cfRule>
    <cfRule type="expression" dxfId="1406" priority="1544">
      <formula>$Z23="Informe 8"</formula>
    </cfRule>
    <cfRule type="expression" dxfId="1405" priority="1545">
      <formula>$Z23="Informe 7"</formula>
    </cfRule>
    <cfRule type="expression" dxfId="1404" priority="1546">
      <formula>$Z23="Informe 6"</formula>
    </cfRule>
    <cfRule type="expression" dxfId="1403" priority="1547">
      <formula>$Z23="Informe 5"</formula>
    </cfRule>
    <cfRule type="expression" dxfId="1402" priority="1548">
      <formula>$Z23="Informe 4"</formula>
    </cfRule>
    <cfRule type="expression" dxfId="1401" priority="1549">
      <formula>$Z23="Informe 3"</formula>
    </cfRule>
    <cfRule type="expression" dxfId="1400" priority="1550">
      <formula>$Z23="Informe 2"</formula>
    </cfRule>
    <cfRule type="expression" dxfId="1399" priority="1551">
      <formula>$Z23="Informe 1"</formula>
    </cfRule>
    <cfRule type="expression" dxfId="1398" priority="1552">
      <formula>$Z23="Gráfico 10"</formula>
    </cfRule>
    <cfRule type="expression" dxfId="1397" priority="1553">
      <formula>$Z23="Gráfico 25"</formula>
    </cfRule>
    <cfRule type="expression" dxfId="1396" priority="1554">
      <formula>$Z23="Gráfico 24"</formula>
    </cfRule>
    <cfRule type="expression" dxfId="1395" priority="1555">
      <formula>$Z23="Gráfico 23"</formula>
    </cfRule>
    <cfRule type="expression" dxfId="1394" priority="1556">
      <formula>$Z23="Gráfico 22"</formula>
    </cfRule>
    <cfRule type="expression" dxfId="1393" priority="1557">
      <formula>$Z23="Gráfico 21"</formula>
    </cfRule>
    <cfRule type="expression" dxfId="1392" priority="1558">
      <formula>$Z23="Gráfico 20"</formula>
    </cfRule>
    <cfRule type="expression" dxfId="1391" priority="1559">
      <formula>$Z23="Gráfico 18"</formula>
    </cfRule>
    <cfRule type="expression" dxfId="1390" priority="1560">
      <formula>$Z23="Gráfico 19"</formula>
    </cfRule>
    <cfRule type="expression" dxfId="1389" priority="1561">
      <formula>$Z23="Gráfico 17"</formula>
    </cfRule>
    <cfRule type="expression" dxfId="1388" priority="1562">
      <formula>$Z23="Gráfico 16"</formula>
    </cfRule>
    <cfRule type="expression" dxfId="1387" priority="1563">
      <formula>$Z23="Gráfico 15"</formula>
    </cfRule>
    <cfRule type="expression" dxfId="1386" priority="1564">
      <formula>$Z23="Gráfico 14"</formula>
    </cfRule>
    <cfRule type="expression" dxfId="1385" priority="1565">
      <formula>$Z23="Gráfico 12"</formula>
    </cfRule>
    <cfRule type="expression" dxfId="1384" priority="1566">
      <formula>$Z23="Gráfico 13"</formula>
    </cfRule>
    <cfRule type="expression" dxfId="1383" priority="1567">
      <formula>$Z23="Gráfico 11"</formula>
    </cfRule>
    <cfRule type="expression" dxfId="1382" priority="1568">
      <formula>$Z23="Gráfico 9"</formula>
    </cfRule>
    <cfRule type="expression" dxfId="1381" priority="1569">
      <formula>$Z23="Gráfico 8"</formula>
    </cfRule>
    <cfRule type="expression" dxfId="1380" priority="1570">
      <formula>$Z23="Gráfico 7"</formula>
    </cfRule>
    <cfRule type="expression" dxfId="1379" priority="1571">
      <formula>$Z23="Gráfico 6"</formula>
    </cfRule>
    <cfRule type="expression" dxfId="1378" priority="1572">
      <formula>$Z23="Gráfico 4"</formula>
    </cfRule>
    <cfRule type="expression" dxfId="1377" priority="1573">
      <formula>$Z23="Gráfico 3"</formula>
    </cfRule>
    <cfRule type="expression" dxfId="1376" priority="1574">
      <formula>$Z23="Gráfico 2"</formula>
    </cfRule>
    <cfRule type="expression" dxfId="1375" priority="1575">
      <formula>$Z23="Gráfico 1"</formula>
    </cfRule>
    <cfRule type="expression" dxfId="1374" priority="1576">
      <formula>$Z23="Gráfico 5"</formula>
    </cfRule>
  </conditionalFormatting>
  <conditionalFormatting sqref="AL24 Y24 R24 W24 T24:U24 N24:O24">
    <cfRule type="expression" dxfId="1373" priority="1503">
      <formula>$Z24="Reporte 2"</formula>
    </cfRule>
    <cfRule type="expression" dxfId="1372" priority="1504">
      <formula>$Z24="Reporte 1"</formula>
    </cfRule>
    <cfRule type="expression" dxfId="1371" priority="1505">
      <formula>$Z24="Informe 10"</formula>
    </cfRule>
    <cfRule type="expression" dxfId="1370" priority="1506">
      <formula>$Z24="Informe 9"</formula>
    </cfRule>
    <cfRule type="expression" dxfId="1369" priority="1507">
      <formula>$Z24="Informe 8"</formula>
    </cfRule>
    <cfRule type="expression" dxfId="1368" priority="1508">
      <formula>$Z24="Informe 7"</formula>
    </cfRule>
    <cfRule type="expression" dxfId="1367" priority="1509">
      <formula>$Z24="Informe 6"</formula>
    </cfRule>
    <cfRule type="expression" dxfId="1366" priority="1510">
      <formula>$Z24="Informe 5"</formula>
    </cfRule>
    <cfRule type="expression" dxfId="1365" priority="1511">
      <formula>$Z24="Informe 4"</formula>
    </cfRule>
    <cfRule type="expression" dxfId="1364" priority="1512">
      <formula>$Z24="Informe 3"</formula>
    </cfRule>
    <cfRule type="expression" dxfId="1363" priority="1513">
      <formula>$Z24="Informe 2"</formula>
    </cfRule>
    <cfRule type="expression" dxfId="1362" priority="1514">
      <formula>$Z24="Informe 1"</formula>
    </cfRule>
    <cfRule type="expression" dxfId="1361" priority="1515">
      <formula>$Z24="Gráfico 10"</formula>
    </cfRule>
    <cfRule type="expression" dxfId="1360" priority="1516">
      <formula>$Z24="Gráfico 25"</formula>
    </cfRule>
    <cfRule type="expression" dxfId="1359" priority="1517">
      <formula>$Z24="Gráfico 24"</formula>
    </cfRule>
    <cfRule type="expression" dxfId="1358" priority="1518">
      <formula>$Z24="Gráfico 23"</formula>
    </cfRule>
    <cfRule type="expression" dxfId="1357" priority="1519">
      <formula>$Z24="Gráfico 22"</formula>
    </cfRule>
    <cfRule type="expression" dxfId="1356" priority="1520">
      <formula>$Z24="Gráfico 21"</formula>
    </cfRule>
    <cfRule type="expression" dxfId="1355" priority="1521">
      <formula>$Z24="Gráfico 20"</formula>
    </cfRule>
    <cfRule type="expression" dxfId="1354" priority="1522">
      <formula>$Z24="Gráfico 18"</formula>
    </cfRule>
    <cfRule type="expression" dxfId="1353" priority="1523">
      <formula>$Z24="Gráfico 19"</formula>
    </cfRule>
    <cfRule type="expression" dxfId="1352" priority="1524">
      <formula>$Z24="Gráfico 17"</formula>
    </cfRule>
    <cfRule type="expression" dxfId="1351" priority="1525">
      <formula>$Z24="Gráfico 16"</formula>
    </cfRule>
    <cfRule type="expression" dxfId="1350" priority="1526">
      <formula>$Z24="Gráfico 15"</formula>
    </cfRule>
    <cfRule type="expression" dxfId="1349" priority="1527">
      <formula>$Z24="Gráfico 14"</formula>
    </cfRule>
    <cfRule type="expression" dxfId="1348" priority="1528">
      <formula>$Z24="Gráfico 12"</formula>
    </cfRule>
    <cfRule type="expression" dxfId="1347" priority="1529">
      <formula>$Z24="Gráfico 13"</formula>
    </cfRule>
    <cfRule type="expression" dxfId="1346" priority="1530">
      <formula>$Z24="Gráfico 11"</formula>
    </cfRule>
    <cfRule type="expression" dxfId="1345" priority="1531">
      <formula>$Z24="Gráfico 9"</formula>
    </cfRule>
    <cfRule type="expression" dxfId="1344" priority="1532">
      <formula>$Z24="Gráfico 8"</formula>
    </cfRule>
    <cfRule type="expression" dxfId="1343" priority="1533">
      <formula>$Z24="Gráfico 7"</formula>
    </cfRule>
    <cfRule type="expression" dxfId="1342" priority="1534">
      <formula>$Z24="Gráfico 6"</formula>
    </cfRule>
    <cfRule type="expression" dxfId="1341" priority="1535">
      <formula>$Z24="Gráfico 4"</formula>
    </cfRule>
    <cfRule type="expression" dxfId="1340" priority="1536">
      <formula>$Z24="Gráfico 3"</formula>
    </cfRule>
    <cfRule type="expression" dxfId="1339" priority="1537">
      <formula>$Z24="Gráfico 2"</formula>
    </cfRule>
    <cfRule type="expression" dxfId="1338" priority="1538">
      <formula>$Z24="Gráfico 1"</formula>
    </cfRule>
    <cfRule type="expression" dxfId="1337" priority="1539">
      <formula>$Z24="Gráfico 5"</formula>
    </cfRule>
  </conditionalFormatting>
  <conditionalFormatting sqref="S24">
    <cfRule type="expression" dxfId="1336" priority="1466">
      <formula>$Z24="Reporte 2"</formula>
    </cfRule>
    <cfRule type="expression" dxfId="1335" priority="1467">
      <formula>$Z24="Reporte 1"</formula>
    </cfRule>
    <cfRule type="expression" dxfId="1334" priority="1468">
      <formula>$Z24="Informe 10"</formula>
    </cfRule>
    <cfRule type="expression" dxfId="1333" priority="1469">
      <formula>$Z24="Informe 9"</formula>
    </cfRule>
    <cfRule type="expression" dxfId="1332" priority="1470">
      <formula>$Z24="Informe 8"</formula>
    </cfRule>
    <cfRule type="expression" dxfId="1331" priority="1471">
      <formula>$Z24="Informe 7"</formula>
    </cfRule>
    <cfRule type="expression" dxfId="1330" priority="1472">
      <formula>$Z24="Informe 6"</formula>
    </cfRule>
    <cfRule type="expression" dxfId="1329" priority="1473">
      <formula>$Z24="Informe 5"</formula>
    </cfRule>
    <cfRule type="expression" dxfId="1328" priority="1474">
      <formula>$Z24="Informe 4"</formula>
    </cfRule>
    <cfRule type="expression" dxfId="1327" priority="1475">
      <formula>$Z24="Informe 3"</formula>
    </cfRule>
    <cfRule type="expression" dxfId="1326" priority="1476">
      <formula>$Z24="Informe 2"</formula>
    </cfRule>
    <cfRule type="expression" dxfId="1325" priority="1477">
      <formula>$Z24="Informe 1"</formula>
    </cfRule>
    <cfRule type="expression" dxfId="1324" priority="1478">
      <formula>$Z24="Gráfico 10"</formula>
    </cfRule>
    <cfRule type="expression" dxfId="1323" priority="1479">
      <formula>$Z24="Gráfico 25"</formula>
    </cfRule>
    <cfRule type="expression" dxfId="1322" priority="1480">
      <formula>$Z24="Gráfico 24"</formula>
    </cfRule>
    <cfRule type="expression" dxfId="1321" priority="1481">
      <formula>$Z24="Gráfico 23"</formula>
    </cfRule>
    <cfRule type="expression" dxfId="1320" priority="1482">
      <formula>$Z24="Gráfico 22"</formula>
    </cfRule>
    <cfRule type="expression" dxfId="1319" priority="1483">
      <formula>$Z24="Gráfico 21"</formula>
    </cfRule>
    <cfRule type="expression" dxfId="1318" priority="1484">
      <formula>$Z24="Gráfico 20"</formula>
    </cfRule>
    <cfRule type="expression" dxfId="1317" priority="1485">
      <formula>$Z24="Gráfico 18"</formula>
    </cfRule>
    <cfRule type="expression" dxfId="1316" priority="1486">
      <formula>$Z24="Gráfico 19"</formula>
    </cfRule>
    <cfRule type="expression" dxfId="1315" priority="1487">
      <formula>$Z24="Gráfico 17"</formula>
    </cfRule>
    <cfRule type="expression" dxfId="1314" priority="1488">
      <formula>$Z24="Gráfico 16"</formula>
    </cfRule>
    <cfRule type="expression" dxfId="1313" priority="1489">
      <formula>$Z24="Gráfico 15"</formula>
    </cfRule>
    <cfRule type="expression" dxfId="1312" priority="1490">
      <formula>$Z24="Gráfico 14"</formula>
    </cfRule>
    <cfRule type="expression" dxfId="1311" priority="1491">
      <formula>$Z24="Gráfico 12"</formula>
    </cfRule>
    <cfRule type="expression" dxfId="1310" priority="1492">
      <formula>$Z24="Gráfico 13"</formula>
    </cfRule>
    <cfRule type="expression" dxfId="1309" priority="1493">
      <formula>$Z24="Gráfico 11"</formula>
    </cfRule>
    <cfRule type="expression" dxfId="1308" priority="1494">
      <formula>$Z24="Gráfico 9"</formula>
    </cfRule>
    <cfRule type="expression" dxfId="1307" priority="1495">
      <formula>$Z24="Gráfico 8"</formula>
    </cfRule>
    <cfRule type="expression" dxfId="1306" priority="1496">
      <formula>$Z24="Gráfico 7"</formula>
    </cfRule>
    <cfRule type="expression" dxfId="1305" priority="1497">
      <formula>$Z24="Gráfico 6"</formula>
    </cfRule>
    <cfRule type="expression" dxfId="1304" priority="1498">
      <formula>$Z24="Gráfico 4"</formula>
    </cfRule>
    <cfRule type="expression" dxfId="1303" priority="1499">
      <formula>$Z24="Gráfico 3"</formula>
    </cfRule>
    <cfRule type="expression" dxfId="1302" priority="1500">
      <formula>$Z24="Gráfico 2"</formula>
    </cfRule>
    <cfRule type="expression" dxfId="1301" priority="1501">
      <formula>$Z24="Gráfico 1"</formula>
    </cfRule>
    <cfRule type="expression" dxfId="1300" priority="1502">
      <formula>$Z24="Gráfico 5"</formula>
    </cfRule>
  </conditionalFormatting>
  <conditionalFormatting sqref="AL24">
    <cfRule type="expression" dxfId="1299" priority="1429">
      <formula>$Z24="Reporte 2"</formula>
    </cfRule>
    <cfRule type="expression" dxfId="1298" priority="1430">
      <formula>$Z24="Reporte 1"</formula>
    </cfRule>
    <cfRule type="expression" dxfId="1297" priority="1431">
      <formula>$Z24="Informe 10"</formula>
    </cfRule>
    <cfRule type="expression" dxfId="1296" priority="1432">
      <formula>$Z24="Informe 9"</formula>
    </cfRule>
    <cfRule type="expression" dxfId="1295" priority="1433">
      <formula>$Z24="Informe 8"</formula>
    </cfRule>
    <cfRule type="expression" dxfId="1294" priority="1434">
      <formula>$Z24="Informe 7"</formula>
    </cfRule>
    <cfRule type="expression" dxfId="1293" priority="1435">
      <formula>$Z24="Informe 6"</formula>
    </cfRule>
    <cfRule type="expression" dxfId="1292" priority="1436">
      <formula>$Z24="Informe 5"</formula>
    </cfRule>
    <cfRule type="expression" dxfId="1291" priority="1437">
      <formula>$Z24="Informe 4"</formula>
    </cfRule>
    <cfRule type="expression" dxfId="1290" priority="1438">
      <formula>$Z24="Informe 3"</formula>
    </cfRule>
    <cfRule type="expression" dxfId="1289" priority="1439">
      <formula>$Z24="Informe 2"</formula>
    </cfRule>
    <cfRule type="expression" dxfId="1288" priority="1440">
      <formula>$Z24="Informe 1"</formula>
    </cfRule>
    <cfRule type="expression" dxfId="1287" priority="1441">
      <formula>$Z24="Gráfico 10"</formula>
    </cfRule>
    <cfRule type="expression" dxfId="1286" priority="1442">
      <formula>$Z24="Gráfico 25"</formula>
    </cfRule>
    <cfRule type="expression" dxfId="1285" priority="1443">
      <formula>$Z24="Gráfico 24"</formula>
    </cfRule>
    <cfRule type="expression" dxfId="1284" priority="1444">
      <formula>$Z24="Gráfico 23"</formula>
    </cfRule>
    <cfRule type="expression" dxfId="1283" priority="1445">
      <formula>$Z24="Gráfico 22"</formula>
    </cfRule>
    <cfRule type="expression" dxfId="1282" priority="1446">
      <formula>$Z24="Gráfico 21"</formula>
    </cfRule>
    <cfRule type="expression" dxfId="1281" priority="1447">
      <formula>$Z24="Gráfico 20"</formula>
    </cfRule>
    <cfRule type="expression" dxfId="1280" priority="1448">
      <formula>$Z24="Gráfico 18"</formula>
    </cfRule>
    <cfRule type="expression" dxfId="1279" priority="1449">
      <formula>$Z24="Gráfico 19"</formula>
    </cfRule>
    <cfRule type="expression" dxfId="1278" priority="1450">
      <formula>$Z24="Gráfico 17"</formula>
    </cfRule>
    <cfRule type="expression" dxfId="1277" priority="1451">
      <formula>$Z24="Gráfico 16"</formula>
    </cfRule>
    <cfRule type="expression" dxfId="1276" priority="1452">
      <formula>$Z24="Gráfico 15"</formula>
    </cfRule>
    <cfRule type="expression" dxfId="1275" priority="1453">
      <formula>$Z24="Gráfico 14"</formula>
    </cfRule>
    <cfRule type="expression" dxfId="1274" priority="1454">
      <formula>$Z24="Gráfico 12"</formula>
    </cfRule>
    <cfRule type="expression" dxfId="1273" priority="1455">
      <formula>$Z24="Gráfico 13"</formula>
    </cfRule>
    <cfRule type="expression" dxfId="1272" priority="1456">
      <formula>$Z24="Gráfico 11"</formula>
    </cfRule>
    <cfRule type="expression" dxfId="1271" priority="1457">
      <formula>$Z24="Gráfico 9"</formula>
    </cfRule>
    <cfRule type="expression" dxfId="1270" priority="1458">
      <formula>$Z24="Gráfico 8"</formula>
    </cfRule>
    <cfRule type="expression" dxfId="1269" priority="1459">
      <formula>$Z24="Gráfico 7"</formula>
    </cfRule>
    <cfRule type="expression" dxfId="1268" priority="1460">
      <formula>$Z24="Gráfico 6"</formula>
    </cfRule>
    <cfRule type="expression" dxfId="1267" priority="1461">
      <formula>$Z24="Gráfico 4"</formula>
    </cfRule>
    <cfRule type="expression" dxfId="1266" priority="1462">
      <formula>$Z24="Gráfico 3"</formula>
    </cfRule>
    <cfRule type="expression" dxfId="1265" priority="1463">
      <formula>$Z24="Gráfico 2"</formula>
    </cfRule>
    <cfRule type="expression" dxfId="1264" priority="1464">
      <formula>$Z24="Gráfico 1"</formula>
    </cfRule>
    <cfRule type="expression" dxfId="1263" priority="1465">
      <formula>$Z24="Gráfico 5"</formula>
    </cfRule>
  </conditionalFormatting>
  <conditionalFormatting sqref="Z24">
    <cfRule type="expression" dxfId="1262" priority="1390">
      <formula>$Z24="Reporte 2"</formula>
    </cfRule>
    <cfRule type="expression" dxfId="1261" priority="1391">
      <formula>$Z24="Reporte 1"</formula>
    </cfRule>
    <cfRule type="expression" dxfId="1260" priority="1392">
      <formula>$Z24="Informe 10"</formula>
    </cfRule>
    <cfRule type="expression" dxfId="1259" priority="1393">
      <formula>$Z24="Informe 9"</formula>
    </cfRule>
    <cfRule type="expression" dxfId="1258" priority="1394">
      <formula>$Z24="Informe 8"</formula>
    </cfRule>
    <cfRule type="expression" dxfId="1257" priority="1395">
      <formula>$Z24="Informe 7"</formula>
    </cfRule>
    <cfRule type="expression" dxfId="1256" priority="1396">
      <formula>$Z24="Informe 6"</formula>
    </cfRule>
    <cfRule type="expression" dxfId="1255" priority="1397">
      <formula>$Z24="Informe 5"</formula>
    </cfRule>
    <cfRule type="expression" dxfId="1254" priority="1398">
      <formula>$Z24="Informe 4"</formula>
    </cfRule>
    <cfRule type="expression" dxfId="1253" priority="1399">
      <formula>$Z24="Informe 3"</formula>
    </cfRule>
    <cfRule type="expression" dxfId="1252" priority="1400">
      <formula>$Z24="Informe 2"</formula>
    </cfRule>
    <cfRule type="expression" dxfId="1251" priority="1401">
      <formula>$Z24="Informe 1"</formula>
    </cfRule>
    <cfRule type="expression" dxfId="1250" priority="1402">
      <formula>$Z24="Gráfico 10"</formula>
    </cfRule>
    <cfRule type="expression" dxfId="1249" priority="1403">
      <formula>$Z24="Gráfico 25"</formula>
    </cfRule>
    <cfRule type="expression" dxfId="1248" priority="1404">
      <formula>$Z24="Gráfico 24"</formula>
    </cfRule>
    <cfRule type="expression" dxfId="1247" priority="1405">
      <formula>$Z24="Gráfico 23"</formula>
    </cfRule>
    <cfRule type="expression" dxfId="1246" priority="1406">
      <formula>$Z24="Gráfico 22"</formula>
    </cfRule>
    <cfRule type="expression" dxfId="1245" priority="1407">
      <formula>$Z24="Gráfico 21"</formula>
    </cfRule>
    <cfRule type="expression" dxfId="1244" priority="1408">
      <formula>$Z24="Gráfico 20"</formula>
    </cfRule>
    <cfRule type="expression" dxfId="1243" priority="1409">
      <formula>$Z24="Gráfico 18"</formula>
    </cfRule>
    <cfRule type="expression" dxfId="1242" priority="1410">
      <formula>$Z24="Gráfico 19"</formula>
    </cfRule>
    <cfRule type="expression" dxfId="1241" priority="1411">
      <formula>$Z24="Gráfico 17"</formula>
    </cfRule>
    <cfRule type="expression" dxfId="1240" priority="1412">
      <formula>$Z24="Gráfico 16"</formula>
    </cfRule>
    <cfRule type="expression" dxfId="1239" priority="1413">
      <formula>$Z24="Gráfico 15"</formula>
    </cfRule>
    <cfRule type="expression" dxfId="1238" priority="1414">
      <formula>$Z24="Gráfico 14"</formula>
    </cfRule>
    <cfRule type="expression" dxfId="1237" priority="1415">
      <formula>$Z24="Gráfico 12"</formula>
    </cfRule>
    <cfRule type="expression" dxfId="1236" priority="1416">
      <formula>$Z24="Gráfico 13"</formula>
    </cfRule>
    <cfRule type="expression" dxfId="1235" priority="1417">
      <formula>$Z24="Gráfico 11"</formula>
    </cfRule>
    <cfRule type="expression" dxfId="1234" priority="1418">
      <formula>$Z24="Gráfico 9"</formula>
    </cfRule>
    <cfRule type="expression" dxfId="1233" priority="1419">
      <formula>$Z24="Gráfico 8"</formula>
    </cfRule>
    <cfRule type="expression" dxfId="1232" priority="1420">
      <formula>$Z24="Gráfico 7"</formula>
    </cfRule>
    <cfRule type="expression" dxfId="1231" priority="1421">
      <formula>$Z24="Gráfico 6"</formula>
    </cfRule>
    <cfRule type="expression" dxfId="1230" priority="1422">
      <formula>$Z24="Gráfico 4"</formula>
    </cfRule>
    <cfRule type="expression" dxfId="1229" priority="1423">
      <formula>$Z24="Gráfico 3"</formula>
    </cfRule>
    <cfRule type="expression" dxfId="1228" priority="1424">
      <formula>$Z24="Gráfico 2"</formula>
    </cfRule>
    <cfRule type="expression" dxfId="1227" priority="1425">
      <formula>$Z24="Gráfico 1"</formula>
    </cfRule>
    <cfRule type="expression" dxfId="1226" priority="1426">
      <formula>$Z24="Gráfico 5"</formula>
    </cfRule>
  </conditionalFormatting>
  <conditionalFormatting sqref="P24">
    <cfRule type="expression" dxfId="1225" priority="1353">
      <formula>$Z24="Reporte 2"</formula>
    </cfRule>
    <cfRule type="expression" dxfId="1224" priority="1354">
      <formula>$Z24="Reporte 1"</formula>
    </cfRule>
    <cfRule type="expression" dxfId="1223" priority="1355">
      <formula>$Z24="Informe 10"</formula>
    </cfRule>
    <cfRule type="expression" dxfId="1222" priority="1356">
      <formula>$Z24="Informe 9"</formula>
    </cfRule>
    <cfRule type="expression" dxfId="1221" priority="1357">
      <formula>$Z24="Informe 8"</formula>
    </cfRule>
    <cfRule type="expression" dxfId="1220" priority="1358">
      <formula>$Z24="Informe 7"</formula>
    </cfRule>
    <cfRule type="expression" dxfId="1219" priority="1359">
      <formula>$Z24="Informe 6"</formula>
    </cfRule>
    <cfRule type="expression" dxfId="1218" priority="1360">
      <formula>$Z24="Informe 5"</formula>
    </cfRule>
    <cfRule type="expression" dxfId="1217" priority="1361">
      <formula>$Z24="Informe 4"</formula>
    </cfRule>
    <cfRule type="expression" dxfId="1216" priority="1362">
      <formula>$Z24="Informe 3"</formula>
    </cfRule>
    <cfRule type="expression" dxfId="1215" priority="1363">
      <formula>$Z24="Informe 2"</formula>
    </cfRule>
    <cfRule type="expression" dxfId="1214" priority="1364">
      <formula>$Z24="Informe 1"</formula>
    </cfRule>
    <cfRule type="expression" dxfId="1213" priority="1365">
      <formula>$Z24="Gráfico 10"</formula>
    </cfRule>
    <cfRule type="expression" dxfId="1212" priority="1366">
      <formula>$Z24="Gráfico 25"</formula>
    </cfRule>
    <cfRule type="expression" dxfId="1211" priority="1367">
      <formula>$Z24="Gráfico 24"</formula>
    </cfRule>
    <cfRule type="expression" dxfId="1210" priority="1368">
      <formula>$Z24="Gráfico 23"</formula>
    </cfRule>
    <cfRule type="expression" dxfId="1209" priority="1369">
      <formula>$Z24="Gráfico 22"</formula>
    </cfRule>
    <cfRule type="expression" dxfId="1208" priority="1370">
      <formula>$Z24="Gráfico 21"</formula>
    </cfRule>
    <cfRule type="expression" dxfId="1207" priority="1371">
      <formula>$Z24="Gráfico 20"</formula>
    </cfRule>
    <cfRule type="expression" dxfId="1206" priority="1372">
      <formula>$Z24="Gráfico 18"</formula>
    </cfRule>
    <cfRule type="expression" dxfId="1205" priority="1373">
      <formula>$Z24="Gráfico 19"</formula>
    </cfRule>
    <cfRule type="expression" dxfId="1204" priority="1374">
      <formula>$Z24="Gráfico 17"</formula>
    </cfRule>
    <cfRule type="expression" dxfId="1203" priority="1375">
      <formula>$Z24="Gráfico 16"</formula>
    </cfRule>
    <cfRule type="expression" dxfId="1202" priority="1376">
      <formula>$Z24="Gráfico 15"</formula>
    </cfRule>
    <cfRule type="expression" dxfId="1201" priority="1377">
      <formula>$Z24="Gráfico 14"</formula>
    </cfRule>
    <cfRule type="expression" dxfId="1200" priority="1378">
      <formula>$Z24="Gráfico 12"</formula>
    </cfRule>
    <cfRule type="expression" dxfId="1199" priority="1379">
      <formula>$Z24="Gráfico 13"</formula>
    </cfRule>
    <cfRule type="expression" dxfId="1198" priority="1380">
      <formula>$Z24="Gráfico 11"</formula>
    </cfRule>
    <cfRule type="expression" dxfId="1197" priority="1381">
      <formula>$Z24="Gráfico 9"</formula>
    </cfRule>
    <cfRule type="expression" dxfId="1196" priority="1382">
      <formula>$Z24="Gráfico 8"</formula>
    </cfRule>
    <cfRule type="expression" dxfId="1195" priority="1383">
      <formula>$Z24="Gráfico 7"</formula>
    </cfRule>
    <cfRule type="expression" dxfId="1194" priority="1384">
      <formula>$Z24="Gráfico 6"</formula>
    </cfRule>
    <cfRule type="expression" dxfId="1193" priority="1385">
      <formula>$Z24="Gráfico 4"</formula>
    </cfRule>
    <cfRule type="expression" dxfId="1192" priority="1386">
      <formula>$Z24="Gráfico 3"</formula>
    </cfRule>
    <cfRule type="expression" dxfId="1191" priority="1387">
      <formula>$Z24="Gráfico 2"</formula>
    </cfRule>
    <cfRule type="expression" dxfId="1190" priority="1388">
      <formula>$Z24="Gráfico 1"</formula>
    </cfRule>
    <cfRule type="expression" dxfId="1189" priority="1389">
      <formula>$Z24="Gráfico 5"</formula>
    </cfRule>
  </conditionalFormatting>
  <conditionalFormatting sqref="V24">
    <cfRule type="expression" dxfId="1188" priority="1316">
      <formula>$Z24="Reporte 2"</formula>
    </cfRule>
    <cfRule type="expression" dxfId="1187" priority="1317">
      <formula>$Z24="Reporte 1"</formula>
    </cfRule>
    <cfRule type="expression" dxfId="1186" priority="1318">
      <formula>$Z24="Informe 10"</formula>
    </cfRule>
    <cfRule type="expression" dxfId="1185" priority="1319">
      <formula>$Z24="Informe 9"</formula>
    </cfRule>
    <cfRule type="expression" dxfId="1184" priority="1320">
      <formula>$Z24="Informe 8"</formula>
    </cfRule>
    <cfRule type="expression" dxfId="1183" priority="1321">
      <formula>$Z24="Informe 7"</formula>
    </cfRule>
    <cfRule type="expression" dxfId="1182" priority="1322">
      <formula>$Z24="Informe 6"</formula>
    </cfRule>
    <cfRule type="expression" dxfId="1181" priority="1323">
      <formula>$Z24="Informe 5"</formula>
    </cfRule>
    <cfRule type="expression" dxfId="1180" priority="1324">
      <formula>$Z24="Informe 4"</formula>
    </cfRule>
    <cfRule type="expression" dxfId="1179" priority="1325">
      <formula>$Z24="Informe 3"</formula>
    </cfRule>
    <cfRule type="expression" dxfId="1178" priority="1326">
      <formula>$Z24="Informe 2"</formula>
    </cfRule>
    <cfRule type="expression" dxfId="1177" priority="1327">
      <formula>$Z24="Informe 1"</formula>
    </cfRule>
    <cfRule type="expression" dxfId="1176" priority="1328">
      <formula>$Z24="Gráfico 10"</formula>
    </cfRule>
    <cfRule type="expression" dxfId="1175" priority="1329">
      <formula>$Z24="Gráfico 25"</formula>
    </cfRule>
    <cfRule type="expression" dxfId="1174" priority="1330">
      <formula>$Z24="Gráfico 24"</formula>
    </cfRule>
    <cfRule type="expression" dxfId="1173" priority="1331">
      <formula>$Z24="Gráfico 23"</formula>
    </cfRule>
    <cfRule type="expression" dxfId="1172" priority="1332">
      <formula>$Z24="Gráfico 22"</formula>
    </cfRule>
    <cfRule type="expression" dxfId="1171" priority="1333">
      <formula>$Z24="Gráfico 21"</formula>
    </cfRule>
    <cfRule type="expression" dxfId="1170" priority="1334">
      <formula>$Z24="Gráfico 20"</formula>
    </cfRule>
    <cfRule type="expression" dxfId="1169" priority="1335">
      <formula>$Z24="Gráfico 18"</formula>
    </cfRule>
    <cfRule type="expression" dxfId="1168" priority="1336">
      <formula>$Z24="Gráfico 19"</formula>
    </cfRule>
    <cfRule type="expression" dxfId="1167" priority="1337">
      <formula>$Z24="Gráfico 17"</formula>
    </cfRule>
    <cfRule type="expression" dxfId="1166" priority="1338">
      <formula>$Z24="Gráfico 16"</formula>
    </cfRule>
    <cfRule type="expression" dxfId="1165" priority="1339">
      <formula>$Z24="Gráfico 15"</formula>
    </cfRule>
    <cfRule type="expression" dxfId="1164" priority="1340">
      <formula>$Z24="Gráfico 14"</formula>
    </cfRule>
    <cfRule type="expression" dxfId="1163" priority="1341">
      <formula>$Z24="Gráfico 12"</formula>
    </cfRule>
    <cfRule type="expression" dxfId="1162" priority="1342">
      <formula>$Z24="Gráfico 13"</formula>
    </cfRule>
    <cfRule type="expression" dxfId="1161" priority="1343">
      <formula>$Z24="Gráfico 11"</formula>
    </cfRule>
    <cfRule type="expression" dxfId="1160" priority="1344">
      <formula>$Z24="Gráfico 9"</formula>
    </cfRule>
    <cfRule type="expression" dxfId="1159" priority="1345">
      <formula>$Z24="Gráfico 8"</formula>
    </cfRule>
    <cfRule type="expression" dxfId="1158" priority="1346">
      <formula>$Z24="Gráfico 7"</formula>
    </cfRule>
    <cfRule type="expression" dxfId="1157" priority="1347">
      <formula>$Z24="Gráfico 6"</formula>
    </cfRule>
    <cfRule type="expression" dxfId="1156" priority="1348">
      <formula>$Z24="Gráfico 4"</formula>
    </cfRule>
    <cfRule type="expression" dxfId="1155" priority="1349">
      <formula>$Z24="Gráfico 3"</formula>
    </cfRule>
    <cfRule type="expression" dxfId="1154" priority="1350">
      <formula>$Z24="Gráfico 2"</formula>
    </cfRule>
    <cfRule type="expression" dxfId="1153" priority="1351">
      <formula>$Z24="Gráfico 1"</formula>
    </cfRule>
    <cfRule type="expression" dxfId="1152" priority="1352">
      <formula>$Z24="Gráfico 5"</formula>
    </cfRule>
  </conditionalFormatting>
  <conditionalFormatting sqref="V21">
    <cfRule type="expression" dxfId="1151" priority="868">
      <formula>$Z21="Reporte 2"</formula>
    </cfRule>
    <cfRule type="expression" dxfId="1150" priority="869">
      <formula>$Z21="Reporte 1"</formula>
    </cfRule>
    <cfRule type="expression" dxfId="1149" priority="870">
      <formula>$Z21="Informe 10"</formula>
    </cfRule>
    <cfRule type="expression" dxfId="1148" priority="871">
      <formula>$Z21="Informe 9"</formula>
    </cfRule>
    <cfRule type="expression" dxfId="1147" priority="872">
      <formula>$Z21="Informe 8"</formula>
    </cfRule>
    <cfRule type="expression" dxfId="1146" priority="873">
      <formula>$Z21="Informe 7"</formula>
    </cfRule>
    <cfRule type="expression" dxfId="1145" priority="874">
      <formula>$Z21="Informe 6"</formula>
    </cfRule>
    <cfRule type="expression" dxfId="1144" priority="875">
      <formula>$Z21="Informe 5"</formula>
    </cfRule>
    <cfRule type="expression" dxfId="1143" priority="876">
      <formula>$Z21="Informe 4"</formula>
    </cfRule>
    <cfRule type="expression" dxfId="1142" priority="877">
      <formula>$Z21="Informe 3"</formula>
    </cfRule>
    <cfRule type="expression" dxfId="1141" priority="878">
      <formula>$Z21="Informe 2"</formula>
    </cfRule>
    <cfRule type="expression" dxfId="1140" priority="879">
      <formula>$Z21="Informe 1"</formula>
    </cfRule>
    <cfRule type="expression" dxfId="1139" priority="880">
      <formula>$Z21="Gráfico 10"</formula>
    </cfRule>
    <cfRule type="expression" dxfId="1138" priority="881">
      <formula>$Z21="Gráfico 25"</formula>
    </cfRule>
    <cfRule type="expression" dxfId="1137" priority="882">
      <formula>$Z21="Gráfico 24"</formula>
    </cfRule>
    <cfRule type="expression" dxfId="1136" priority="883">
      <formula>$Z21="Gráfico 23"</formula>
    </cfRule>
    <cfRule type="expression" dxfId="1135" priority="884">
      <formula>$Z21="Gráfico 22"</formula>
    </cfRule>
    <cfRule type="expression" dxfId="1134" priority="885">
      <formula>$Z21="Gráfico 21"</formula>
    </cfRule>
    <cfRule type="expression" dxfId="1133" priority="886">
      <formula>$Z21="Gráfico 20"</formula>
    </cfRule>
    <cfRule type="expression" dxfId="1132" priority="887">
      <formula>$Z21="Gráfico 18"</formula>
    </cfRule>
    <cfRule type="expression" dxfId="1131" priority="888">
      <formula>$Z21="Gráfico 19"</formula>
    </cfRule>
    <cfRule type="expression" dxfId="1130" priority="889">
      <formula>$Z21="Gráfico 17"</formula>
    </cfRule>
    <cfRule type="expression" dxfId="1129" priority="890">
      <formula>$Z21="Gráfico 16"</formula>
    </cfRule>
    <cfRule type="expression" dxfId="1128" priority="891">
      <formula>$Z21="Gráfico 15"</formula>
    </cfRule>
    <cfRule type="expression" dxfId="1127" priority="892">
      <formula>$Z21="Gráfico 14"</formula>
    </cfRule>
    <cfRule type="expression" dxfId="1126" priority="893">
      <formula>$Z21="Gráfico 12"</formula>
    </cfRule>
    <cfRule type="expression" dxfId="1125" priority="894">
      <formula>$Z21="Gráfico 13"</formula>
    </cfRule>
    <cfRule type="expression" dxfId="1124" priority="895">
      <formula>$Z21="Gráfico 11"</formula>
    </cfRule>
    <cfRule type="expression" dxfId="1123" priority="896">
      <formula>$Z21="Gráfico 9"</formula>
    </cfRule>
    <cfRule type="expression" dxfId="1122" priority="897">
      <formula>$Z21="Gráfico 8"</formula>
    </cfRule>
    <cfRule type="expression" dxfId="1121" priority="898">
      <formula>$Z21="Gráfico 7"</formula>
    </cfRule>
    <cfRule type="expression" dxfId="1120" priority="899">
      <formula>$Z21="Gráfico 6"</formula>
    </cfRule>
    <cfRule type="expression" dxfId="1119" priority="900">
      <formula>$Z21="Gráfico 4"</formula>
    </cfRule>
    <cfRule type="expression" dxfId="1118" priority="901">
      <formula>$Z21="Gráfico 3"</formula>
    </cfRule>
    <cfRule type="expression" dxfId="1117" priority="902">
      <formula>$Z21="Gráfico 2"</formula>
    </cfRule>
    <cfRule type="expression" dxfId="1116" priority="903">
      <formula>$Z21="Gráfico 1"</formula>
    </cfRule>
    <cfRule type="expression" dxfId="1115" priority="904">
      <formula>$Z21="Gráfico 5"</formula>
    </cfRule>
  </conditionalFormatting>
  <conditionalFormatting sqref="AL21 Y21 R21 W21 T21:U21 O21">
    <cfRule type="expression" dxfId="1114" priority="1055">
      <formula>$Z21="Reporte 2"</formula>
    </cfRule>
    <cfRule type="expression" dxfId="1113" priority="1056">
      <formula>$Z21="Reporte 1"</formula>
    </cfRule>
    <cfRule type="expression" dxfId="1112" priority="1057">
      <formula>$Z21="Informe 10"</formula>
    </cfRule>
    <cfRule type="expression" dxfId="1111" priority="1058">
      <formula>$Z21="Informe 9"</formula>
    </cfRule>
    <cfRule type="expression" dxfId="1110" priority="1059">
      <formula>$Z21="Informe 8"</formula>
    </cfRule>
    <cfRule type="expression" dxfId="1109" priority="1060">
      <formula>$Z21="Informe 7"</formula>
    </cfRule>
    <cfRule type="expression" dxfId="1108" priority="1061">
      <formula>$Z21="Informe 6"</formula>
    </cfRule>
    <cfRule type="expression" dxfId="1107" priority="1062">
      <formula>$Z21="Informe 5"</formula>
    </cfRule>
    <cfRule type="expression" dxfId="1106" priority="1063">
      <formula>$Z21="Informe 4"</formula>
    </cfRule>
    <cfRule type="expression" dxfId="1105" priority="1064">
      <formula>$Z21="Informe 3"</formula>
    </cfRule>
    <cfRule type="expression" dxfId="1104" priority="1065">
      <formula>$Z21="Informe 2"</formula>
    </cfRule>
    <cfRule type="expression" dxfId="1103" priority="1066">
      <formula>$Z21="Informe 1"</formula>
    </cfRule>
    <cfRule type="expression" dxfId="1102" priority="1067">
      <formula>$Z21="Gráfico 10"</formula>
    </cfRule>
    <cfRule type="expression" dxfId="1101" priority="1068">
      <formula>$Z21="Gráfico 25"</formula>
    </cfRule>
    <cfRule type="expression" dxfId="1100" priority="1069">
      <formula>$Z21="Gráfico 24"</formula>
    </cfRule>
    <cfRule type="expression" dxfId="1099" priority="1070">
      <formula>$Z21="Gráfico 23"</formula>
    </cfRule>
    <cfRule type="expression" dxfId="1098" priority="1071">
      <formula>$Z21="Gráfico 22"</formula>
    </cfRule>
    <cfRule type="expression" dxfId="1097" priority="1072">
      <formula>$Z21="Gráfico 21"</formula>
    </cfRule>
    <cfRule type="expression" dxfId="1096" priority="1073">
      <formula>$Z21="Gráfico 20"</formula>
    </cfRule>
    <cfRule type="expression" dxfId="1095" priority="1074">
      <formula>$Z21="Gráfico 18"</formula>
    </cfRule>
    <cfRule type="expression" dxfId="1094" priority="1075">
      <formula>$Z21="Gráfico 19"</formula>
    </cfRule>
    <cfRule type="expression" dxfId="1093" priority="1076">
      <formula>$Z21="Gráfico 17"</formula>
    </cfRule>
    <cfRule type="expression" dxfId="1092" priority="1077">
      <formula>$Z21="Gráfico 16"</formula>
    </cfRule>
    <cfRule type="expression" dxfId="1091" priority="1078">
      <formula>$Z21="Gráfico 15"</formula>
    </cfRule>
    <cfRule type="expression" dxfId="1090" priority="1079">
      <formula>$Z21="Gráfico 14"</formula>
    </cfRule>
    <cfRule type="expression" dxfId="1089" priority="1080">
      <formula>$Z21="Gráfico 12"</formula>
    </cfRule>
    <cfRule type="expression" dxfId="1088" priority="1081">
      <formula>$Z21="Gráfico 13"</formula>
    </cfRule>
    <cfRule type="expression" dxfId="1087" priority="1082">
      <formula>$Z21="Gráfico 11"</formula>
    </cfRule>
    <cfRule type="expression" dxfId="1086" priority="1083">
      <formula>$Z21="Gráfico 9"</formula>
    </cfRule>
    <cfRule type="expression" dxfId="1085" priority="1084">
      <formula>$Z21="Gráfico 8"</formula>
    </cfRule>
    <cfRule type="expression" dxfId="1084" priority="1085">
      <formula>$Z21="Gráfico 7"</formula>
    </cfRule>
    <cfRule type="expression" dxfId="1083" priority="1086">
      <formula>$Z21="Gráfico 6"</formula>
    </cfRule>
    <cfRule type="expression" dxfId="1082" priority="1087">
      <formula>$Z21="Gráfico 4"</formula>
    </cfRule>
    <cfRule type="expression" dxfId="1081" priority="1088">
      <formula>$Z21="Gráfico 3"</formula>
    </cfRule>
    <cfRule type="expression" dxfId="1080" priority="1089">
      <formula>$Z21="Gráfico 2"</formula>
    </cfRule>
    <cfRule type="expression" dxfId="1079" priority="1090">
      <formula>$Z21="Gráfico 1"</formula>
    </cfRule>
    <cfRule type="expression" dxfId="1078" priority="1091">
      <formula>$Z21="Gráfico 5"</formula>
    </cfRule>
  </conditionalFormatting>
  <conditionalFormatting sqref="S21">
    <cfRule type="expression" dxfId="1077" priority="1018">
      <formula>$Z21="Reporte 2"</formula>
    </cfRule>
    <cfRule type="expression" dxfId="1076" priority="1019">
      <formula>$Z21="Reporte 1"</formula>
    </cfRule>
    <cfRule type="expression" dxfId="1075" priority="1020">
      <formula>$Z21="Informe 10"</formula>
    </cfRule>
    <cfRule type="expression" dxfId="1074" priority="1021">
      <formula>$Z21="Informe 9"</formula>
    </cfRule>
    <cfRule type="expression" dxfId="1073" priority="1022">
      <formula>$Z21="Informe 8"</formula>
    </cfRule>
    <cfRule type="expression" dxfId="1072" priority="1023">
      <formula>$Z21="Informe 7"</formula>
    </cfRule>
    <cfRule type="expression" dxfId="1071" priority="1024">
      <formula>$Z21="Informe 6"</formula>
    </cfRule>
    <cfRule type="expression" dxfId="1070" priority="1025">
      <formula>$Z21="Informe 5"</formula>
    </cfRule>
    <cfRule type="expression" dxfId="1069" priority="1026">
      <formula>$Z21="Informe 4"</formula>
    </cfRule>
    <cfRule type="expression" dxfId="1068" priority="1027">
      <formula>$Z21="Informe 3"</formula>
    </cfRule>
    <cfRule type="expression" dxfId="1067" priority="1028">
      <formula>$Z21="Informe 2"</formula>
    </cfRule>
    <cfRule type="expression" dxfId="1066" priority="1029">
      <formula>$Z21="Informe 1"</formula>
    </cfRule>
    <cfRule type="expression" dxfId="1065" priority="1030">
      <formula>$Z21="Gráfico 10"</formula>
    </cfRule>
    <cfRule type="expression" dxfId="1064" priority="1031">
      <formula>$Z21="Gráfico 25"</formula>
    </cfRule>
    <cfRule type="expression" dxfId="1063" priority="1032">
      <formula>$Z21="Gráfico 24"</formula>
    </cfRule>
    <cfRule type="expression" dxfId="1062" priority="1033">
      <formula>$Z21="Gráfico 23"</formula>
    </cfRule>
    <cfRule type="expression" dxfId="1061" priority="1034">
      <formula>$Z21="Gráfico 22"</formula>
    </cfRule>
    <cfRule type="expression" dxfId="1060" priority="1035">
      <formula>$Z21="Gráfico 21"</formula>
    </cfRule>
    <cfRule type="expression" dxfId="1059" priority="1036">
      <formula>$Z21="Gráfico 20"</formula>
    </cfRule>
    <cfRule type="expression" dxfId="1058" priority="1037">
      <formula>$Z21="Gráfico 18"</formula>
    </cfRule>
    <cfRule type="expression" dxfId="1057" priority="1038">
      <formula>$Z21="Gráfico 19"</formula>
    </cfRule>
    <cfRule type="expression" dxfId="1056" priority="1039">
      <formula>$Z21="Gráfico 17"</formula>
    </cfRule>
    <cfRule type="expression" dxfId="1055" priority="1040">
      <formula>$Z21="Gráfico 16"</formula>
    </cfRule>
    <cfRule type="expression" dxfId="1054" priority="1041">
      <formula>$Z21="Gráfico 15"</formula>
    </cfRule>
    <cfRule type="expression" dxfId="1053" priority="1042">
      <formula>$Z21="Gráfico 14"</formula>
    </cfRule>
    <cfRule type="expression" dxfId="1052" priority="1043">
      <formula>$Z21="Gráfico 12"</formula>
    </cfRule>
    <cfRule type="expression" dxfId="1051" priority="1044">
      <formula>$Z21="Gráfico 13"</formula>
    </cfRule>
    <cfRule type="expression" dxfId="1050" priority="1045">
      <formula>$Z21="Gráfico 11"</formula>
    </cfRule>
    <cfRule type="expression" dxfId="1049" priority="1046">
      <formula>$Z21="Gráfico 9"</formula>
    </cfRule>
    <cfRule type="expression" dxfId="1048" priority="1047">
      <formula>$Z21="Gráfico 8"</formula>
    </cfRule>
    <cfRule type="expression" dxfId="1047" priority="1048">
      <formula>$Z21="Gráfico 7"</formula>
    </cfRule>
    <cfRule type="expression" dxfId="1046" priority="1049">
      <formula>$Z21="Gráfico 6"</formula>
    </cfRule>
    <cfRule type="expression" dxfId="1045" priority="1050">
      <formula>$Z21="Gráfico 4"</formula>
    </cfRule>
    <cfRule type="expression" dxfId="1044" priority="1051">
      <formula>$Z21="Gráfico 3"</formula>
    </cfRule>
    <cfRule type="expression" dxfId="1043" priority="1052">
      <formula>$Z21="Gráfico 2"</formula>
    </cfRule>
    <cfRule type="expression" dxfId="1042" priority="1053">
      <formula>$Z21="Gráfico 1"</formula>
    </cfRule>
    <cfRule type="expression" dxfId="1041" priority="1054">
      <formula>$Z21="Gráfico 5"</formula>
    </cfRule>
  </conditionalFormatting>
  <conditionalFormatting sqref="AL21">
    <cfRule type="expression" dxfId="1040" priority="981">
      <formula>$Z21="Reporte 2"</formula>
    </cfRule>
    <cfRule type="expression" dxfId="1039" priority="982">
      <formula>$Z21="Reporte 1"</formula>
    </cfRule>
    <cfRule type="expression" dxfId="1038" priority="983">
      <formula>$Z21="Informe 10"</formula>
    </cfRule>
    <cfRule type="expression" dxfId="1037" priority="984">
      <formula>$Z21="Informe 9"</formula>
    </cfRule>
    <cfRule type="expression" dxfId="1036" priority="985">
      <formula>$Z21="Informe 8"</formula>
    </cfRule>
    <cfRule type="expression" dxfId="1035" priority="986">
      <formula>$Z21="Informe 7"</formula>
    </cfRule>
    <cfRule type="expression" dxfId="1034" priority="987">
      <formula>$Z21="Informe 6"</formula>
    </cfRule>
    <cfRule type="expression" dxfId="1033" priority="988">
      <formula>$Z21="Informe 5"</formula>
    </cfRule>
    <cfRule type="expression" dxfId="1032" priority="989">
      <formula>$Z21="Informe 4"</formula>
    </cfRule>
    <cfRule type="expression" dxfId="1031" priority="990">
      <formula>$Z21="Informe 3"</formula>
    </cfRule>
    <cfRule type="expression" dxfId="1030" priority="991">
      <formula>$Z21="Informe 2"</formula>
    </cfRule>
    <cfRule type="expression" dxfId="1029" priority="992">
      <formula>$Z21="Informe 1"</formula>
    </cfRule>
    <cfRule type="expression" dxfId="1028" priority="993">
      <formula>$Z21="Gráfico 10"</formula>
    </cfRule>
    <cfRule type="expression" dxfId="1027" priority="994">
      <formula>$Z21="Gráfico 25"</formula>
    </cfRule>
    <cfRule type="expression" dxfId="1026" priority="995">
      <formula>$Z21="Gráfico 24"</formula>
    </cfRule>
    <cfRule type="expression" dxfId="1025" priority="996">
      <formula>$Z21="Gráfico 23"</formula>
    </cfRule>
    <cfRule type="expression" dxfId="1024" priority="997">
      <formula>$Z21="Gráfico 22"</formula>
    </cfRule>
    <cfRule type="expression" dxfId="1023" priority="998">
      <formula>$Z21="Gráfico 21"</formula>
    </cfRule>
    <cfRule type="expression" dxfId="1022" priority="999">
      <formula>$Z21="Gráfico 20"</formula>
    </cfRule>
    <cfRule type="expression" dxfId="1021" priority="1000">
      <formula>$Z21="Gráfico 18"</formula>
    </cfRule>
    <cfRule type="expression" dxfId="1020" priority="1001">
      <formula>$Z21="Gráfico 19"</formula>
    </cfRule>
    <cfRule type="expression" dxfId="1019" priority="1002">
      <formula>$Z21="Gráfico 17"</formula>
    </cfRule>
    <cfRule type="expression" dxfId="1018" priority="1003">
      <formula>$Z21="Gráfico 16"</formula>
    </cfRule>
    <cfRule type="expression" dxfId="1017" priority="1004">
      <formula>$Z21="Gráfico 15"</formula>
    </cfRule>
    <cfRule type="expression" dxfId="1016" priority="1005">
      <formula>$Z21="Gráfico 14"</formula>
    </cfRule>
    <cfRule type="expression" dxfId="1015" priority="1006">
      <formula>$Z21="Gráfico 12"</formula>
    </cfRule>
    <cfRule type="expression" dxfId="1014" priority="1007">
      <formula>$Z21="Gráfico 13"</formula>
    </cfRule>
    <cfRule type="expression" dxfId="1013" priority="1008">
      <formula>$Z21="Gráfico 11"</formula>
    </cfRule>
    <cfRule type="expression" dxfId="1012" priority="1009">
      <formula>$Z21="Gráfico 9"</formula>
    </cfRule>
    <cfRule type="expression" dxfId="1011" priority="1010">
      <formula>$Z21="Gráfico 8"</formula>
    </cfRule>
    <cfRule type="expression" dxfId="1010" priority="1011">
      <formula>$Z21="Gráfico 7"</formula>
    </cfRule>
    <cfRule type="expression" dxfId="1009" priority="1012">
      <formula>$Z21="Gráfico 6"</formula>
    </cfRule>
    <cfRule type="expression" dxfId="1008" priority="1013">
      <formula>$Z21="Gráfico 4"</formula>
    </cfRule>
    <cfRule type="expression" dxfId="1007" priority="1014">
      <formula>$Z21="Gráfico 3"</formula>
    </cfRule>
    <cfRule type="expression" dxfId="1006" priority="1015">
      <formula>$Z21="Gráfico 2"</formula>
    </cfRule>
    <cfRule type="expression" dxfId="1005" priority="1016">
      <formula>$Z21="Gráfico 1"</formula>
    </cfRule>
    <cfRule type="expression" dxfId="1004" priority="1017">
      <formula>$Z21="Gráfico 5"</formula>
    </cfRule>
  </conditionalFormatting>
  <conditionalFormatting sqref="K21:K23">
    <cfRule type="expression" dxfId="1003" priority="980">
      <formula>+LEFT(D21,2)="GR"</formula>
    </cfRule>
  </conditionalFormatting>
  <conditionalFormatting sqref="Z21">
    <cfRule type="expression" dxfId="1002" priority="942">
      <formula>$Z21="Reporte 2"</formula>
    </cfRule>
    <cfRule type="expression" dxfId="1001" priority="943">
      <formula>$Z21="Reporte 1"</formula>
    </cfRule>
    <cfRule type="expression" dxfId="1000" priority="944">
      <formula>$Z21="Informe 10"</formula>
    </cfRule>
    <cfRule type="expression" dxfId="999" priority="945">
      <formula>$Z21="Informe 9"</formula>
    </cfRule>
    <cfRule type="expression" dxfId="998" priority="946">
      <formula>$Z21="Informe 8"</formula>
    </cfRule>
    <cfRule type="expression" dxfId="997" priority="947">
      <formula>$Z21="Informe 7"</formula>
    </cfRule>
    <cfRule type="expression" dxfId="996" priority="948">
      <formula>$Z21="Informe 6"</formula>
    </cfRule>
    <cfRule type="expression" dxfId="995" priority="949">
      <formula>$Z21="Informe 5"</formula>
    </cfRule>
    <cfRule type="expression" dxfId="994" priority="950">
      <formula>$Z21="Informe 4"</formula>
    </cfRule>
    <cfRule type="expression" dxfId="993" priority="951">
      <formula>$Z21="Informe 3"</formula>
    </cfRule>
    <cfRule type="expression" dxfId="992" priority="952">
      <formula>$Z21="Informe 2"</formula>
    </cfRule>
    <cfRule type="expression" dxfId="991" priority="953">
      <formula>$Z21="Informe 1"</formula>
    </cfRule>
    <cfRule type="expression" dxfId="990" priority="954">
      <formula>$Z21="Gráfico 10"</formula>
    </cfRule>
    <cfRule type="expression" dxfId="989" priority="955">
      <formula>$Z21="Gráfico 25"</formula>
    </cfRule>
    <cfRule type="expression" dxfId="988" priority="956">
      <formula>$Z21="Gráfico 24"</formula>
    </cfRule>
    <cfRule type="expression" dxfId="987" priority="957">
      <formula>$Z21="Gráfico 23"</formula>
    </cfRule>
    <cfRule type="expression" dxfId="986" priority="958">
      <formula>$Z21="Gráfico 22"</formula>
    </cfRule>
    <cfRule type="expression" dxfId="985" priority="959">
      <formula>$Z21="Gráfico 21"</formula>
    </cfRule>
    <cfRule type="expression" dxfId="984" priority="960">
      <formula>$Z21="Gráfico 20"</formula>
    </cfRule>
    <cfRule type="expression" dxfId="983" priority="961">
      <formula>$Z21="Gráfico 18"</formula>
    </cfRule>
    <cfRule type="expression" dxfId="982" priority="962">
      <formula>$Z21="Gráfico 19"</formula>
    </cfRule>
    <cfRule type="expression" dxfId="981" priority="963">
      <formula>$Z21="Gráfico 17"</formula>
    </cfRule>
    <cfRule type="expression" dxfId="980" priority="964">
      <formula>$Z21="Gráfico 16"</formula>
    </cfRule>
    <cfRule type="expression" dxfId="979" priority="965">
      <formula>$Z21="Gráfico 15"</formula>
    </cfRule>
    <cfRule type="expression" dxfId="978" priority="966">
      <formula>$Z21="Gráfico 14"</formula>
    </cfRule>
    <cfRule type="expression" dxfId="977" priority="967">
      <formula>$Z21="Gráfico 12"</formula>
    </cfRule>
    <cfRule type="expression" dxfId="976" priority="968">
      <formula>$Z21="Gráfico 13"</formula>
    </cfRule>
    <cfRule type="expression" dxfId="975" priority="969">
      <formula>$Z21="Gráfico 11"</formula>
    </cfRule>
    <cfRule type="expression" dxfId="974" priority="970">
      <formula>$Z21="Gráfico 9"</formula>
    </cfRule>
    <cfRule type="expression" dxfId="973" priority="971">
      <formula>$Z21="Gráfico 8"</formula>
    </cfRule>
    <cfRule type="expression" dxfId="972" priority="972">
      <formula>$Z21="Gráfico 7"</formula>
    </cfRule>
    <cfRule type="expression" dxfId="971" priority="973">
      <formula>$Z21="Gráfico 6"</formula>
    </cfRule>
    <cfRule type="expression" dxfId="970" priority="974">
      <formula>$Z21="Gráfico 4"</formula>
    </cfRule>
    <cfRule type="expression" dxfId="969" priority="975">
      <formula>$Z21="Gráfico 3"</formula>
    </cfRule>
    <cfRule type="expression" dxfId="968" priority="976">
      <formula>$Z21="Gráfico 2"</formula>
    </cfRule>
    <cfRule type="expression" dxfId="967" priority="977">
      <formula>$Z21="Gráfico 1"</formula>
    </cfRule>
    <cfRule type="expression" dxfId="966" priority="978">
      <formula>$Z21="Gráfico 5"</formula>
    </cfRule>
  </conditionalFormatting>
  <conditionalFormatting sqref="P21">
    <cfRule type="expression" dxfId="965" priority="905">
      <formula>$Z21="Reporte 2"</formula>
    </cfRule>
    <cfRule type="expression" dxfId="964" priority="906">
      <formula>$Z21="Reporte 1"</formula>
    </cfRule>
    <cfRule type="expression" dxfId="963" priority="907">
      <formula>$Z21="Informe 10"</formula>
    </cfRule>
    <cfRule type="expression" dxfId="962" priority="908">
      <formula>$Z21="Informe 9"</formula>
    </cfRule>
    <cfRule type="expression" dxfId="961" priority="909">
      <formula>$Z21="Informe 8"</formula>
    </cfRule>
    <cfRule type="expression" dxfId="960" priority="910">
      <formula>$Z21="Informe 7"</formula>
    </cfRule>
    <cfRule type="expression" dxfId="959" priority="911">
      <formula>$Z21="Informe 6"</formula>
    </cfRule>
    <cfRule type="expression" dxfId="958" priority="912">
      <formula>$Z21="Informe 5"</formula>
    </cfRule>
    <cfRule type="expression" dxfId="957" priority="913">
      <formula>$Z21="Informe 4"</formula>
    </cfRule>
    <cfRule type="expression" dxfId="956" priority="914">
      <formula>$Z21="Informe 3"</formula>
    </cfRule>
    <cfRule type="expression" dxfId="955" priority="915">
      <formula>$Z21="Informe 2"</formula>
    </cfRule>
    <cfRule type="expression" dxfId="954" priority="916">
      <formula>$Z21="Informe 1"</formula>
    </cfRule>
    <cfRule type="expression" dxfId="953" priority="917">
      <formula>$Z21="Gráfico 10"</formula>
    </cfRule>
    <cfRule type="expression" dxfId="952" priority="918">
      <formula>$Z21="Gráfico 25"</formula>
    </cfRule>
    <cfRule type="expression" dxfId="951" priority="919">
      <formula>$Z21="Gráfico 24"</formula>
    </cfRule>
    <cfRule type="expression" dxfId="950" priority="920">
      <formula>$Z21="Gráfico 23"</formula>
    </cfRule>
    <cfRule type="expression" dxfId="949" priority="921">
      <formula>$Z21="Gráfico 22"</formula>
    </cfRule>
    <cfRule type="expression" dxfId="948" priority="922">
      <formula>$Z21="Gráfico 21"</formula>
    </cfRule>
    <cfRule type="expression" dxfId="947" priority="923">
      <formula>$Z21="Gráfico 20"</formula>
    </cfRule>
    <cfRule type="expression" dxfId="946" priority="924">
      <formula>$Z21="Gráfico 18"</formula>
    </cfRule>
    <cfRule type="expression" dxfId="945" priority="925">
      <formula>$Z21="Gráfico 19"</formula>
    </cfRule>
    <cfRule type="expression" dxfId="944" priority="926">
      <formula>$Z21="Gráfico 17"</formula>
    </cfRule>
    <cfRule type="expression" dxfId="943" priority="927">
      <formula>$Z21="Gráfico 16"</formula>
    </cfRule>
    <cfRule type="expression" dxfId="942" priority="928">
      <formula>$Z21="Gráfico 15"</formula>
    </cfRule>
    <cfRule type="expression" dxfId="941" priority="929">
      <formula>$Z21="Gráfico 14"</formula>
    </cfRule>
    <cfRule type="expression" dxfId="940" priority="930">
      <formula>$Z21="Gráfico 12"</formula>
    </cfRule>
    <cfRule type="expression" dxfId="939" priority="931">
      <formula>$Z21="Gráfico 13"</formula>
    </cfRule>
    <cfRule type="expression" dxfId="938" priority="932">
      <formula>$Z21="Gráfico 11"</formula>
    </cfRule>
    <cfRule type="expression" dxfId="937" priority="933">
      <formula>$Z21="Gráfico 9"</formula>
    </cfRule>
    <cfRule type="expression" dxfId="936" priority="934">
      <formula>$Z21="Gráfico 8"</formula>
    </cfRule>
    <cfRule type="expression" dxfId="935" priority="935">
      <formula>$Z21="Gráfico 7"</formula>
    </cfRule>
    <cfRule type="expression" dxfId="934" priority="936">
      <formula>$Z21="Gráfico 6"</formula>
    </cfRule>
    <cfRule type="expression" dxfId="933" priority="937">
      <formula>$Z21="Gráfico 4"</formula>
    </cfRule>
    <cfRule type="expression" dxfId="932" priority="938">
      <formula>$Z21="Gráfico 3"</formula>
    </cfRule>
    <cfRule type="expression" dxfId="931" priority="939">
      <formula>$Z21="Gráfico 2"</formula>
    </cfRule>
    <cfRule type="expression" dxfId="930" priority="940">
      <formula>$Z21="Gráfico 1"</formula>
    </cfRule>
    <cfRule type="expression" dxfId="929" priority="941">
      <formula>$Z21="Gráfico 5"</formula>
    </cfRule>
  </conditionalFormatting>
  <conditionalFormatting sqref="AL22 Y22 R22 W22 T22:U22 O22">
    <cfRule type="expression" dxfId="928" priority="831">
      <formula>$Z22="Reporte 2"</formula>
    </cfRule>
    <cfRule type="expression" dxfId="927" priority="832">
      <formula>$Z22="Reporte 1"</formula>
    </cfRule>
    <cfRule type="expression" dxfId="926" priority="833">
      <formula>$Z22="Informe 10"</formula>
    </cfRule>
    <cfRule type="expression" dxfId="925" priority="834">
      <formula>$Z22="Informe 9"</formula>
    </cfRule>
    <cfRule type="expression" dxfId="924" priority="835">
      <formula>$Z22="Informe 8"</formula>
    </cfRule>
    <cfRule type="expression" dxfId="923" priority="836">
      <formula>$Z22="Informe 7"</formula>
    </cfRule>
    <cfRule type="expression" dxfId="922" priority="837">
      <formula>$Z22="Informe 6"</formula>
    </cfRule>
    <cfRule type="expression" dxfId="921" priority="838">
      <formula>$Z22="Informe 5"</formula>
    </cfRule>
    <cfRule type="expression" dxfId="920" priority="839">
      <formula>$Z22="Informe 4"</formula>
    </cfRule>
    <cfRule type="expression" dxfId="919" priority="840">
      <formula>$Z22="Informe 3"</formula>
    </cfRule>
    <cfRule type="expression" dxfId="918" priority="841">
      <formula>$Z22="Informe 2"</formula>
    </cfRule>
    <cfRule type="expression" dxfId="917" priority="842">
      <formula>$Z22="Informe 1"</formula>
    </cfRule>
    <cfRule type="expression" dxfId="916" priority="843">
      <formula>$Z22="Gráfico 10"</formula>
    </cfRule>
    <cfRule type="expression" dxfId="915" priority="844">
      <formula>$Z22="Gráfico 25"</formula>
    </cfRule>
    <cfRule type="expression" dxfId="914" priority="845">
      <formula>$Z22="Gráfico 24"</formula>
    </cfRule>
    <cfRule type="expression" dxfId="913" priority="846">
      <formula>$Z22="Gráfico 23"</formula>
    </cfRule>
    <cfRule type="expression" dxfId="912" priority="847">
      <formula>$Z22="Gráfico 22"</formula>
    </cfRule>
    <cfRule type="expression" dxfId="911" priority="848">
      <formula>$Z22="Gráfico 21"</formula>
    </cfRule>
    <cfRule type="expression" dxfId="910" priority="849">
      <formula>$Z22="Gráfico 20"</formula>
    </cfRule>
    <cfRule type="expression" dxfId="909" priority="850">
      <formula>$Z22="Gráfico 18"</formula>
    </cfRule>
    <cfRule type="expression" dxfId="908" priority="851">
      <formula>$Z22="Gráfico 19"</formula>
    </cfRule>
    <cfRule type="expression" dxfId="907" priority="852">
      <formula>$Z22="Gráfico 17"</formula>
    </cfRule>
    <cfRule type="expression" dxfId="906" priority="853">
      <formula>$Z22="Gráfico 16"</formula>
    </cfRule>
    <cfRule type="expression" dxfId="905" priority="854">
      <formula>$Z22="Gráfico 15"</formula>
    </cfRule>
    <cfRule type="expression" dxfId="904" priority="855">
      <formula>$Z22="Gráfico 14"</formula>
    </cfRule>
    <cfRule type="expression" dxfId="903" priority="856">
      <formula>$Z22="Gráfico 12"</formula>
    </cfRule>
    <cfRule type="expression" dxfId="902" priority="857">
      <formula>$Z22="Gráfico 13"</formula>
    </cfRule>
    <cfRule type="expression" dxfId="901" priority="858">
      <formula>$Z22="Gráfico 11"</formula>
    </cfRule>
    <cfRule type="expression" dxfId="900" priority="859">
      <formula>$Z22="Gráfico 9"</formula>
    </cfRule>
    <cfRule type="expression" dxfId="899" priority="860">
      <formula>$Z22="Gráfico 8"</formula>
    </cfRule>
    <cfRule type="expression" dxfId="898" priority="861">
      <formula>$Z22="Gráfico 7"</formula>
    </cfRule>
    <cfRule type="expression" dxfId="897" priority="862">
      <formula>$Z22="Gráfico 6"</formula>
    </cfRule>
    <cfRule type="expression" dxfId="896" priority="863">
      <formula>$Z22="Gráfico 4"</formula>
    </cfRule>
    <cfRule type="expression" dxfId="895" priority="864">
      <formula>$Z22="Gráfico 3"</formula>
    </cfRule>
    <cfRule type="expression" dxfId="894" priority="865">
      <formula>$Z22="Gráfico 2"</formula>
    </cfRule>
    <cfRule type="expression" dxfId="893" priority="866">
      <formula>$Z22="Gráfico 1"</formula>
    </cfRule>
    <cfRule type="expression" dxfId="892" priority="867">
      <formula>$Z22="Gráfico 5"</formula>
    </cfRule>
  </conditionalFormatting>
  <conditionalFormatting sqref="S22">
    <cfRule type="expression" dxfId="891" priority="794">
      <formula>$Z22="Reporte 2"</formula>
    </cfRule>
    <cfRule type="expression" dxfId="890" priority="795">
      <formula>$Z22="Reporte 1"</formula>
    </cfRule>
    <cfRule type="expression" dxfId="889" priority="796">
      <formula>$Z22="Informe 10"</formula>
    </cfRule>
    <cfRule type="expression" dxfId="888" priority="797">
      <formula>$Z22="Informe 9"</formula>
    </cfRule>
    <cfRule type="expression" dxfId="887" priority="798">
      <formula>$Z22="Informe 8"</formula>
    </cfRule>
    <cfRule type="expression" dxfId="886" priority="799">
      <formula>$Z22="Informe 7"</formula>
    </cfRule>
    <cfRule type="expression" dxfId="885" priority="800">
      <formula>$Z22="Informe 6"</formula>
    </cfRule>
    <cfRule type="expression" dxfId="884" priority="801">
      <formula>$Z22="Informe 5"</formula>
    </cfRule>
    <cfRule type="expression" dxfId="883" priority="802">
      <formula>$Z22="Informe 4"</formula>
    </cfRule>
    <cfRule type="expression" dxfId="882" priority="803">
      <formula>$Z22="Informe 3"</formula>
    </cfRule>
    <cfRule type="expression" dxfId="881" priority="804">
      <formula>$Z22="Informe 2"</formula>
    </cfRule>
    <cfRule type="expression" dxfId="880" priority="805">
      <formula>$Z22="Informe 1"</formula>
    </cfRule>
    <cfRule type="expression" dxfId="879" priority="806">
      <formula>$Z22="Gráfico 10"</formula>
    </cfRule>
    <cfRule type="expression" dxfId="878" priority="807">
      <formula>$Z22="Gráfico 25"</formula>
    </cfRule>
    <cfRule type="expression" dxfId="877" priority="808">
      <formula>$Z22="Gráfico 24"</formula>
    </cfRule>
    <cfRule type="expression" dxfId="876" priority="809">
      <formula>$Z22="Gráfico 23"</formula>
    </cfRule>
    <cfRule type="expression" dxfId="875" priority="810">
      <formula>$Z22="Gráfico 22"</formula>
    </cfRule>
    <cfRule type="expression" dxfId="874" priority="811">
      <formula>$Z22="Gráfico 21"</formula>
    </cfRule>
    <cfRule type="expression" dxfId="873" priority="812">
      <formula>$Z22="Gráfico 20"</formula>
    </cfRule>
    <cfRule type="expression" dxfId="872" priority="813">
      <formula>$Z22="Gráfico 18"</formula>
    </cfRule>
    <cfRule type="expression" dxfId="871" priority="814">
      <formula>$Z22="Gráfico 19"</formula>
    </cfRule>
    <cfRule type="expression" dxfId="870" priority="815">
      <formula>$Z22="Gráfico 17"</formula>
    </cfRule>
    <cfRule type="expression" dxfId="869" priority="816">
      <formula>$Z22="Gráfico 16"</formula>
    </cfRule>
    <cfRule type="expression" dxfId="868" priority="817">
      <formula>$Z22="Gráfico 15"</formula>
    </cfRule>
    <cfRule type="expression" dxfId="867" priority="818">
      <formula>$Z22="Gráfico 14"</formula>
    </cfRule>
    <cfRule type="expression" dxfId="866" priority="819">
      <formula>$Z22="Gráfico 12"</formula>
    </cfRule>
    <cfRule type="expression" dxfId="865" priority="820">
      <formula>$Z22="Gráfico 13"</formula>
    </cfRule>
    <cfRule type="expression" dxfId="864" priority="821">
      <formula>$Z22="Gráfico 11"</formula>
    </cfRule>
    <cfRule type="expression" dxfId="863" priority="822">
      <formula>$Z22="Gráfico 9"</formula>
    </cfRule>
    <cfRule type="expression" dxfId="862" priority="823">
      <formula>$Z22="Gráfico 8"</formula>
    </cfRule>
    <cfRule type="expression" dxfId="861" priority="824">
      <formula>$Z22="Gráfico 7"</formula>
    </cfRule>
    <cfRule type="expression" dxfId="860" priority="825">
      <formula>$Z22="Gráfico 6"</formula>
    </cfRule>
    <cfRule type="expression" dxfId="859" priority="826">
      <formula>$Z22="Gráfico 4"</formula>
    </cfRule>
    <cfRule type="expression" dxfId="858" priority="827">
      <formula>$Z22="Gráfico 3"</formula>
    </cfRule>
    <cfRule type="expression" dxfId="857" priority="828">
      <formula>$Z22="Gráfico 2"</formula>
    </cfRule>
    <cfRule type="expression" dxfId="856" priority="829">
      <formula>$Z22="Gráfico 1"</formula>
    </cfRule>
    <cfRule type="expression" dxfId="855" priority="830">
      <formula>$Z22="Gráfico 5"</formula>
    </cfRule>
  </conditionalFormatting>
  <conditionalFormatting sqref="AL22">
    <cfRule type="expression" dxfId="854" priority="757">
      <formula>$Z22="Reporte 2"</formula>
    </cfRule>
    <cfRule type="expression" dxfId="853" priority="758">
      <formula>$Z22="Reporte 1"</formula>
    </cfRule>
    <cfRule type="expression" dxfId="852" priority="759">
      <formula>$Z22="Informe 10"</formula>
    </cfRule>
    <cfRule type="expression" dxfId="851" priority="760">
      <formula>$Z22="Informe 9"</formula>
    </cfRule>
    <cfRule type="expression" dxfId="850" priority="761">
      <formula>$Z22="Informe 8"</formula>
    </cfRule>
    <cfRule type="expression" dxfId="849" priority="762">
      <formula>$Z22="Informe 7"</formula>
    </cfRule>
    <cfRule type="expression" dxfId="848" priority="763">
      <formula>$Z22="Informe 6"</formula>
    </cfRule>
    <cfRule type="expression" dxfId="847" priority="764">
      <formula>$Z22="Informe 5"</formula>
    </cfRule>
    <cfRule type="expression" dxfId="846" priority="765">
      <formula>$Z22="Informe 4"</formula>
    </cfRule>
    <cfRule type="expression" dxfId="845" priority="766">
      <formula>$Z22="Informe 3"</formula>
    </cfRule>
    <cfRule type="expression" dxfId="844" priority="767">
      <formula>$Z22="Informe 2"</formula>
    </cfRule>
    <cfRule type="expression" dxfId="843" priority="768">
      <formula>$Z22="Informe 1"</formula>
    </cfRule>
    <cfRule type="expression" dxfId="842" priority="769">
      <formula>$Z22="Gráfico 10"</formula>
    </cfRule>
    <cfRule type="expression" dxfId="841" priority="770">
      <formula>$Z22="Gráfico 25"</formula>
    </cfRule>
    <cfRule type="expression" dxfId="840" priority="771">
      <formula>$Z22="Gráfico 24"</formula>
    </cfRule>
    <cfRule type="expression" dxfId="839" priority="772">
      <formula>$Z22="Gráfico 23"</formula>
    </cfRule>
    <cfRule type="expression" dxfId="838" priority="773">
      <formula>$Z22="Gráfico 22"</formula>
    </cfRule>
    <cfRule type="expression" dxfId="837" priority="774">
      <formula>$Z22="Gráfico 21"</formula>
    </cfRule>
    <cfRule type="expression" dxfId="836" priority="775">
      <formula>$Z22="Gráfico 20"</formula>
    </cfRule>
    <cfRule type="expression" dxfId="835" priority="776">
      <formula>$Z22="Gráfico 18"</formula>
    </cfRule>
    <cfRule type="expression" dxfId="834" priority="777">
      <formula>$Z22="Gráfico 19"</formula>
    </cfRule>
    <cfRule type="expression" dxfId="833" priority="778">
      <formula>$Z22="Gráfico 17"</formula>
    </cfRule>
    <cfRule type="expression" dxfId="832" priority="779">
      <formula>$Z22="Gráfico 16"</formula>
    </cfRule>
    <cfRule type="expression" dxfId="831" priority="780">
      <formula>$Z22="Gráfico 15"</formula>
    </cfRule>
    <cfRule type="expression" dxfId="830" priority="781">
      <formula>$Z22="Gráfico 14"</formula>
    </cfRule>
    <cfRule type="expression" dxfId="829" priority="782">
      <formula>$Z22="Gráfico 12"</formula>
    </cfRule>
    <cfRule type="expression" dxfId="828" priority="783">
      <formula>$Z22="Gráfico 13"</formula>
    </cfRule>
    <cfRule type="expression" dxfId="827" priority="784">
      <formula>$Z22="Gráfico 11"</formula>
    </cfRule>
    <cfRule type="expression" dxfId="826" priority="785">
      <formula>$Z22="Gráfico 9"</formula>
    </cfRule>
    <cfRule type="expression" dxfId="825" priority="786">
      <formula>$Z22="Gráfico 8"</formula>
    </cfRule>
    <cfRule type="expression" dxfId="824" priority="787">
      <formula>$Z22="Gráfico 7"</formula>
    </cfRule>
    <cfRule type="expression" dxfId="823" priority="788">
      <formula>$Z22="Gráfico 6"</formula>
    </cfRule>
    <cfRule type="expression" dxfId="822" priority="789">
      <formula>$Z22="Gráfico 4"</formula>
    </cfRule>
    <cfRule type="expression" dxfId="821" priority="790">
      <formula>$Z22="Gráfico 3"</formula>
    </cfRule>
    <cfRule type="expression" dxfId="820" priority="791">
      <formula>$Z22="Gráfico 2"</formula>
    </cfRule>
    <cfRule type="expression" dxfId="819" priority="792">
      <formula>$Z22="Gráfico 1"</formula>
    </cfRule>
    <cfRule type="expression" dxfId="818" priority="793">
      <formula>$Z22="Gráfico 5"</formula>
    </cfRule>
  </conditionalFormatting>
  <conditionalFormatting sqref="Z22:Z23">
    <cfRule type="expression" dxfId="817" priority="718">
      <formula>$Z22="Reporte 2"</formula>
    </cfRule>
    <cfRule type="expression" dxfId="816" priority="719">
      <formula>$Z22="Reporte 1"</formula>
    </cfRule>
    <cfRule type="expression" dxfId="815" priority="720">
      <formula>$Z22="Informe 10"</formula>
    </cfRule>
    <cfRule type="expression" dxfId="814" priority="721">
      <formula>$Z22="Informe 9"</formula>
    </cfRule>
    <cfRule type="expression" dxfId="813" priority="722">
      <formula>$Z22="Informe 8"</formula>
    </cfRule>
    <cfRule type="expression" dxfId="812" priority="723">
      <formula>$Z22="Informe 7"</formula>
    </cfRule>
    <cfRule type="expression" dxfId="811" priority="724">
      <formula>$Z22="Informe 6"</formula>
    </cfRule>
    <cfRule type="expression" dxfId="810" priority="725">
      <formula>$Z22="Informe 5"</formula>
    </cfRule>
    <cfRule type="expression" dxfId="809" priority="726">
      <formula>$Z22="Informe 4"</formula>
    </cfRule>
    <cfRule type="expression" dxfId="808" priority="727">
      <formula>$Z22="Informe 3"</formula>
    </cfRule>
    <cfRule type="expression" dxfId="807" priority="728">
      <formula>$Z22="Informe 2"</formula>
    </cfRule>
    <cfRule type="expression" dxfId="806" priority="729">
      <formula>$Z22="Informe 1"</formula>
    </cfRule>
    <cfRule type="expression" dxfId="805" priority="730">
      <formula>$Z22="Gráfico 10"</formula>
    </cfRule>
    <cfRule type="expression" dxfId="804" priority="731">
      <formula>$Z22="Gráfico 25"</formula>
    </cfRule>
    <cfRule type="expression" dxfId="803" priority="732">
      <formula>$Z22="Gráfico 24"</formula>
    </cfRule>
    <cfRule type="expression" dxfId="802" priority="733">
      <formula>$Z22="Gráfico 23"</formula>
    </cfRule>
    <cfRule type="expression" dxfId="801" priority="734">
      <formula>$Z22="Gráfico 22"</formula>
    </cfRule>
    <cfRule type="expression" dxfId="800" priority="735">
      <formula>$Z22="Gráfico 21"</formula>
    </cfRule>
    <cfRule type="expression" dxfId="799" priority="736">
      <formula>$Z22="Gráfico 20"</formula>
    </cfRule>
    <cfRule type="expression" dxfId="798" priority="737">
      <formula>$Z22="Gráfico 18"</formula>
    </cfRule>
    <cfRule type="expression" dxfId="797" priority="738">
      <formula>$Z22="Gráfico 19"</formula>
    </cfRule>
    <cfRule type="expression" dxfId="796" priority="739">
      <formula>$Z22="Gráfico 17"</formula>
    </cfRule>
    <cfRule type="expression" dxfId="795" priority="740">
      <formula>$Z22="Gráfico 16"</formula>
    </cfRule>
    <cfRule type="expression" dxfId="794" priority="741">
      <formula>$Z22="Gráfico 15"</formula>
    </cfRule>
    <cfRule type="expression" dxfId="793" priority="742">
      <formula>$Z22="Gráfico 14"</formula>
    </cfRule>
    <cfRule type="expression" dxfId="792" priority="743">
      <formula>$Z22="Gráfico 12"</formula>
    </cfRule>
    <cfRule type="expression" dxfId="791" priority="744">
      <formula>$Z22="Gráfico 13"</formula>
    </cfRule>
    <cfRule type="expression" dxfId="790" priority="745">
      <formula>$Z22="Gráfico 11"</formula>
    </cfRule>
    <cfRule type="expression" dxfId="789" priority="746">
      <formula>$Z22="Gráfico 9"</formula>
    </cfRule>
    <cfRule type="expression" dxfId="788" priority="747">
      <formula>$Z22="Gráfico 8"</formula>
    </cfRule>
    <cfRule type="expression" dxfId="787" priority="748">
      <formula>$Z22="Gráfico 7"</formula>
    </cfRule>
    <cfRule type="expression" dxfId="786" priority="749">
      <formula>$Z22="Gráfico 6"</formula>
    </cfRule>
    <cfRule type="expression" dxfId="785" priority="750">
      <formula>$Z22="Gráfico 4"</formula>
    </cfRule>
    <cfRule type="expression" dxfId="784" priority="751">
      <formula>$Z22="Gráfico 3"</formula>
    </cfRule>
    <cfRule type="expression" dxfId="783" priority="752">
      <formula>$Z22="Gráfico 2"</formula>
    </cfRule>
    <cfRule type="expression" dxfId="782" priority="753">
      <formula>$Z22="Gráfico 1"</formula>
    </cfRule>
    <cfRule type="expression" dxfId="781" priority="754">
      <formula>$Z22="Gráfico 5"</formula>
    </cfRule>
  </conditionalFormatting>
  <conditionalFormatting sqref="P22">
    <cfRule type="expression" dxfId="780" priority="681">
      <formula>$Z22="Reporte 2"</formula>
    </cfRule>
    <cfRule type="expression" dxfId="779" priority="682">
      <formula>$Z22="Reporte 1"</formula>
    </cfRule>
    <cfRule type="expression" dxfId="778" priority="683">
      <formula>$Z22="Informe 10"</formula>
    </cfRule>
    <cfRule type="expression" dxfId="777" priority="684">
      <formula>$Z22="Informe 9"</formula>
    </cfRule>
    <cfRule type="expression" dxfId="776" priority="685">
      <formula>$Z22="Informe 8"</formula>
    </cfRule>
    <cfRule type="expression" dxfId="775" priority="686">
      <formula>$Z22="Informe 7"</formula>
    </cfRule>
    <cfRule type="expression" dxfId="774" priority="687">
      <formula>$Z22="Informe 6"</formula>
    </cfRule>
    <cfRule type="expression" dxfId="773" priority="688">
      <formula>$Z22="Informe 5"</formula>
    </cfRule>
    <cfRule type="expression" dxfId="772" priority="689">
      <formula>$Z22="Informe 4"</formula>
    </cfRule>
    <cfRule type="expression" dxfId="771" priority="690">
      <formula>$Z22="Informe 3"</formula>
    </cfRule>
    <cfRule type="expression" dxfId="770" priority="691">
      <formula>$Z22="Informe 2"</formula>
    </cfRule>
    <cfRule type="expression" dxfId="769" priority="692">
      <formula>$Z22="Informe 1"</formula>
    </cfRule>
    <cfRule type="expression" dxfId="768" priority="693">
      <formula>$Z22="Gráfico 10"</formula>
    </cfRule>
    <cfRule type="expression" dxfId="767" priority="694">
      <formula>$Z22="Gráfico 25"</formula>
    </cfRule>
    <cfRule type="expression" dxfId="766" priority="695">
      <formula>$Z22="Gráfico 24"</formula>
    </cfRule>
    <cfRule type="expression" dxfId="765" priority="696">
      <formula>$Z22="Gráfico 23"</formula>
    </cfRule>
    <cfRule type="expression" dxfId="764" priority="697">
      <formula>$Z22="Gráfico 22"</formula>
    </cfRule>
    <cfRule type="expression" dxfId="763" priority="698">
      <formula>$Z22="Gráfico 21"</formula>
    </cfRule>
    <cfRule type="expression" dxfId="762" priority="699">
      <formula>$Z22="Gráfico 20"</formula>
    </cfRule>
    <cfRule type="expression" dxfId="761" priority="700">
      <formula>$Z22="Gráfico 18"</formula>
    </cfRule>
    <cfRule type="expression" dxfId="760" priority="701">
      <formula>$Z22="Gráfico 19"</formula>
    </cfRule>
    <cfRule type="expression" dxfId="759" priority="702">
      <formula>$Z22="Gráfico 17"</formula>
    </cfRule>
    <cfRule type="expression" dxfId="758" priority="703">
      <formula>$Z22="Gráfico 16"</formula>
    </cfRule>
    <cfRule type="expression" dxfId="757" priority="704">
      <formula>$Z22="Gráfico 15"</formula>
    </cfRule>
    <cfRule type="expression" dxfId="756" priority="705">
      <formula>$Z22="Gráfico 14"</formula>
    </cfRule>
    <cfRule type="expression" dxfId="755" priority="706">
      <formula>$Z22="Gráfico 12"</formula>
    </cfRule>
    <cfRule type="expression" dxfId="754" priority="707">
      <formula>$Z22="Gráfico 13"</formula>
    </cfRule>
    <cfRule type="expression" dxfId="753" priority="708">
      <formula>$Z22="Gráfico 11"</formula>
    </cfRule>
    <cfRule type="expression" dxfId="752" priority="709">
      <formula>$Z22="Gráfico 9"</formula>
    </cfRule>
    <cfRule type="expression" dxfId="751" priority="710">
      <formula>$Z22="Gráfico 8"</formula>
    </cfRule>
    <cfRule type="expression" dxfId="750" priority="711">
      <formula>$Z22="Gráfico 7"</formula>
    </cfRule>
    <cfRule type="expression" dxfId="749" priority="712">
      <formula>$Z22="Gráfico 6"</formula>
    </cfRule>
    <cfRule type="expression" dxfId="748" priority="713">
      <formula>$Z22="Gráfico 4"</formula>
    </cfRule>
    <cfRule type="expression" dxfId="747" priority="714">
      <formula>$Z22="Gráfico 3"</formula>
    </cfRule>
    <cfRule type="expression" dxfId="746" priority="715">
      <formula>$Z22="Gráfico 2"</formula>
    </cfRule>
    <cfRule type="expression" dxfId="745" priority="716">
      <formula>$Z22="Gráfico 1"</formula>
    </cfRule>
    <cfRule type="expression" dxfId="744" priority="717">
      <formula>$Z22="Gráfico 5"</formula>
    </cfRule>
  </conditionalFormatting>
  <conditionalFormatting sqref="V22">
    <cfRule type="expression" dxfId="743" priority="644">
      <formula>$Z22="Reporte 2"</formula>
    </cfRule>
    <cfRule type="expression" dxfId="742" priority="645">
      <formula>$Z22="Reporte 1"</formula>
    </cfRule>
    <cfRule type="expression" dxfId="741" priority="646">
      <formula>$Z22="Informe 10"</formula>
    </cfRule>
    <cfRule type="expression" dxfId="740" priority="647">
      <formula>$Z22="Informe 9"</formula>
    </cfRule>
    <cfRule type="expression" dxfId="739" priority="648">
      <formula>$Z22="Informe 8"</formula>
    </cfRule>
    <cfRule type="expression" dxfId="738" priority="649">
      <formula>$Z22="Informe 7"</formula>
    </cfRule>
    <cfRule type="expression" dxfId="737" priority="650">
      <formula>$Z22="Informe 6"</formula>
    </cfRule>
    <cfRule type="expression" dxfId="736" priority="651">
      <formula>$Z22="Informe 5"</formula>
    </cfRule>
    <cfRule type="expression" dxfId="735" priority="652">
      <formula>$Z22="Informe 4"</formula>
    </cfRule>
    <cfRule type="expression" dxfId="734" priority="653">
      <formula>$Z22="Informe 3"</formula>
    </cfRule>
    <cfRule type="expression" dxfId="733" priority="654">
      <formula>$Z22="Informe 2"</formula>
    </cfRule>
    <cfRule type="expression" dxfId="732" priority="655">
      <formula>$Z22="Informe 1"</formula>
    </cfRule>
    <cfRule type="expression" dxfId="731" priority="656">
      <formula>$Z22="Gráfico 10"</formula>
    </cfRule>
    <cfRule type="expression" dxfId="730" priority="657">
      <formula>$Z22="Gráfico 25"</formula>
    </cfRule>
    <cfRule type="expression" dxfId="729" priority="658">
      <formula>$Z22="Gráfico 24"</formula>
    </cfRule>
    <cfRule type="expression" dxfId="728" priority="659">
      <formula>$Z22="Gráfico 23"</formula>
    </cfRule>
    <cfRule type="expression" dxfId="727" priority="660">
      <formula>$Z22="Gráfico 22"</formula>
    </cfRule>
    <cfRule type="expression" dxfId="726" priority="661">
      <formula>$Z22="Gráfico 21"</formula>
    </cfRule>
    <cfRule type="expression" dxfId="725" priority="662">
      <formula>$Z22="Gráfico 20"</formula>
    </cfRule>
    <cfRule type="expression" dxfId="724" priority="663">
      <formula>$Z22="Gráfico 18"</formula>
    </cfRule>
    <cfRule type="expression" dxfId="723" priority="664">
      <formula>$Z22="Gráfico 19"</formula>
    </cfRule>
    <cfRule type="expression" dxfId="722" priority="665">
      <formula>$Z22="Gráfico 17"</formula>
    </cfRule>
    <cfRule type="expression" dxfId="721" priority="666">
      <formula>$Z22="Gráfico 16"</formula>
    </cfRule>
    <cfRule type="expression" dxfId="720" priority="667">
      <formula>$Z22="Gráfico 15"</formula>
    </cfRule>
    <cfRule type="expression" dxfId="719" priority="668">
      <formula>$Z22="Gráfico 14"</formula>
    </cfRule>
    <cfRule type="expression" dxfId="718" priority="669">
      <formula>$Z22="Gráfico 12"</formula>
    </cfRule>
    <cfRule type="expression" dxfId="717" priority="670">
      <formula>$Z22="Gráfico 13"</formula>
    </cfRule>
    <cfRule type="expression" dxfId="716" priority="671">
      <formula>$Z22="Gráfico 11"</formula>
    </cfRule>
    <cfRule type="expression" dxfId="715" priority="672">
      <formula>$Z22="Gráfico 9"</formula>
    </cfRule>
    <cfRule type="expression" dxfId="714" priority="673">
      <formula>$Z22="Gráfico 8"</formula>
    </cfRule>
    <cfRule type="expression" dxfId="713" priority="674">
      <formula>$Z22="Gráfico 7"</formula>
    </cfRule>
    <cfRule type="expression" dxfId="712" priority="675">
      <formula>$Z22="Gráfico 6"</formula>
    </cfRule>
    <cfRule type="expression" dxfId="711" priority="676">
      <formula>$Z22="Gráfico 4"</formula>
    </cfRule>
    <cfRule type="expression" dxfId="710" priority="677">
      <formula>$Z22="Gráfico 3"</formula>
    </cfRule>
    <cfRule type="expression" dxfId="709" priority="678">
      <formula>$Z22="Gráfico 2"</formula>
    </cfRule>
    <cfRule type="expression" dxfId="708" priority="679">
      <formula>$Z22="Gráfico 1"</formula>
    </cfRule>
    <cfRule type="expression" dxfId="707" priority="680">
      <formula>$Z22="Gráfico 5"</formula>
    </cfRule>
  </conditionalFormatting>
  <conditionalFormatting sqref="AL23 Y23 R23 W23 T23:U23 O23">
    <cfRule type="expression" dxfId="706" priority="607">
      <formula>$Z23="Reporte 2"</formula>
    </cfRule>
    <cfRule type="expression" dxfId="705" priority="608">
      <formula>$Z23="Reporte 1"</formula>
    </cfRule>
    <cfRule type="expression" dxfId="704" priority="609">
      <formula>$Z23="Informe 10"</formula>
    </cfRule>
    <cfRule type="expression" dxfId="703" priority="610">
      <formula>$Z23="Informe 9"</formula>
    </cfRule>
    <cfRule type="expression" dxfId="702" priority="611">
      <formula>$Z23="Informe 8"</formula>
    </cfRule>
    <cfRule type="expression" dxfId="701" priority="612">
      <formula>$Z23="Informe 7"</formula>
    </cfRule>
    <cfRule type="expression" dxfId="700" priority="613">
      <formula>$Z23="Informe 6"</formula>
    </cfRule>
    <cfRule type="expression" dxfId="699" priority="614">
      <formula>$Z23="Informe 5"</formula>
    </cfRule>
    <cfRule type="expression" dxfId="698" priority="615">
      <formula>$Z23="Informe 4"</formula>
    </cfRule>
    <cfRule type="expression" dxfId="697" priority="616">
      <formula>$Z23="Informe 3"</formula>
    </cfRule>
    <cfRule type="expression" dxfId="696" priority="617">
      <formula>$Z23="Informe 2"</formula>
    </cfRule>
    <cfRule type="expression" dxfId="695" priority="618">
      <formula>$Z23="Informe 1"</formula>
    </cfRule>
    <cfRule type="expression" dxfId="694" priority="619">
      <formula>$Z23="Gráfico 10"</formula>
    </cfRule>
    <cfRule type="expression" dxfId="693" priority="620">
      <formula>$Z23="Gráfico 25"</formula>
    </cfRule>
    <cfRule type="expression" dxfId="692" priority="621">
      <formula>$Z23="Gráfico 24"</formula>
    </cfRule>
    <cfRule type="expression" dxfId="691" priority="622">
      <formula>$Z23="Gráfico 23"</formula>
    </cfRule>
    <cfRule type="expression" dxfId="690" priority="623">
      <formula>$Z23="Gráfico 22"</formula>
    </cfRule>
    <cfRule type="expression" dxfId="689" priority="624">
      <formula>$Z23="Gráfico 21"</formula>
    </cfRule>
    <cfRule type="expression" dxfId="688" priority="625">
      <formula>$Z23="Gráfico 20"</formula>
    </cfRule>
    <cfRule type="expression" dxfId="687" priority="626">
      <formula>$Z23="Gráfico 18"</formula>
    </cfRule>
    <cfRule type="expression" dxfId="686" priority="627">
      <formula>$Z23="Gráfico 19"</formula>
    </cfRule>
    <cfRule type="expression" dxfId="685" priority="628">
      <formula>$Z23="Gráfico 17"</formula>
    </cfRule>
    <cfRule type="expression" dxfId="684" priority="629">
      <formula>$Z23="Gráfico 16"</formula>
    </cfRule>
    <cfRule type="expression" dxfId="683" priority="630">
      <formula>$Z23="Gráfico 15"</formula>
    </cfRule>
    <cfRule type="expression" dxfId="682" priority="631">
      <formula>$Z23="Gráfico 14"</formula>
    </cfRule>
    <cfRule type="expression" dxfId="681" priority="632">
      <formula>$Z23="Gráfico 12"</formula>
    </cfRule>
    <cfRule type="expression" dxfId="680" priority="633">
      <formula>$Z23="Gráfico 13"</formula>
    </cfRule>
    <cfRule type="expression" dxfId="679" priority="634">
      <formula>$Z23="Gráfico 11"</formula>
    </cfRule>
    <cfRule type="expression" dxfId="678" priority="635">
      <formula>$Z23="Gráfico 9"</formula>
    </cfRule>
    <cfRule type="expression" dxfId="677" priority="636">
      <formula>$Z23="Gráfico 8"</formula>
    </cfRule>
    <cfRule type="expression" dxfId="676" priority="637">
      <formula>$Z23="Gráfico 7"</formula>
    </cfRule>
    <cfRule type="expression" dxfId="675" priority="638">
      <formula>$Z23="Gráfico 6"</formula>
    </cfRule>
    <cfRule type="expression" dxfId="674" priority="639">
      <formula>$Z23="Gráfico 4"</formula>
    </cfRule>
    <cfRule type="expression" dxfId="673" priority="640">
      <formula>$Z23="Gráfico 3"</formula>
    </cfRule>
    <cfRule type="expression" dxfId="672" priority="641">
      <formula>$Z23="Gráfico 2"</formula>
    </cfRule>
    <cfRule type="expression" dxfId="671" priority="642">
      <formula>$Z23="Gráfico 1"</formula>
    </cfRule>
    <cfRule type="expression" dxfId="670" priority="643">
      <formula>$Z23="Gráfico 5"</formula>
    </cfRule>
  </conditionalFormatting>
  <conditionalFormatting sqref="S23">
    <cfRule type="expression" dxfId="669" priority="570">
      <formula>$Z23="Reporte 2"</formula>
    </cfRule>
    <cfRule type="expression" dxfId="668" priority="571">
      <formula>$Z23="Reporte 1"</formula>
    </cfRule>
    <cfRule type="expression" dxfId="667" priority="572">
      <formula>$Z23="Informe 10"</formula>
    </cfRule>
    <cfRule type="expression" dxfId="666" priority="573">
      <formula>$Z23="Informe 9"</formula>
    </cfRule>
    <cfRule type="expression" dxfId="665" priority="574">
      <formula>$Z23="Informe 8"</formula>
    </cfRule>
    <cfRule type="expression" dxfId="664" priority="575">
      <formula>$Z23="Informe 7"</formula>
    </cfRule>
    <cfRule type="expression" dxfId="663" priority="576">
      <formula>$Z23="Informe 6"</formula>
    </cfRule>
    <cfRule type="expression" dxfId="662" priority="577">
      <formula>$Z23="Informe 5"</formula>
    </cfRule>
    <cfRule type="expression" dxfId="661" priority="578">
      <formula>$Z23="Informe 4"</formula>
    </cfRule>
    <cfRule type="expression" dxfId="660" priority="579">
      <formula>$Z23="Informe 3"</formula>
    </cfRule>
    <cfRule type="expression" dxfId="659" priority="580">
      <formula>$Z23="Informe 2"</formula>
    </cfRule>
    <cfRule type="expression" dxfId="658" priority="581">
      <formula>$Z23="Informe 1"</formula>
    </cfRule>
    <cfRule type="expression" dxfId="657" priority="582">
      <formula>$Z23="Gráfico 10"</formula>
    </cfRule>
    <cfRule type="expression" dxfId="656" priority="583">
      <formula>$Z23="Gráfico 25"</formula>
    </cfRule>
    <cfRule type="expression" dxfId="655" priority="584">
      <formula>$Z23="Gráfico 24"</formula>
    </cfRule>
    <cfRule type="expression" dxfId="654" priority="585">
      <formula>$Z23="Gráfico 23"</formula>
    </cfRule>
    <cfRule type="expression" dxfId="653" priority="586">
      <formula>$Z23="Gráfico 22"</formula>
    </cfRule>
    <cfRule type="expression" dxfId="652" priority="587">
      <formula>$Z23="Gráfico 21"</formula>
    </cfRule>
    <cfRule type="expression" dxfId="651" priority="588">
      <formula>$Z23="Gráfico 20"</formula>
    </cfRule>
    <cfRule type="expression" dxfId="650" priority="589">
      <formula>$Z23="Gráfico 18"</formula>
    </cfRule>
    <cfRule type="expression" dxfId="649" priority="590">
      <formula>$Z23="Gráfico 19"</formula>
    </cfRule>
    <cfRule type="expression" dxfId="648" priority="591">
      <formula>$Z23="Gráfico 17"</formula>
    </cfRule>
    <cfRule type="expression" dxfId="647" priority="592">
      <formula>$Z23="Gráfico 16"</formula>
    </cfRule>
    <cfRule type="expression" dxfId="646" priority="593">
      <formula>$Z23="Gráfico 15"</formula>
    </cfRule>
    <cfRule type="expression" dxfId="645" priority="594">
      <formula>$Z23="Gráfico 14"</formula>
    </cfRule>
    <cfRule type="expression" dxfId="644" priority="595">
      <formula>$Z23="Gráfico 12"</formula>
    </cfRule>
    <cfRule type="expression" dxfId="643" priority="596">
      <formula>$Z23="Gráfico 13"</formula>
    </cfRule>
    <cfRule type="expression" dxfId="642" priority="597">
      <formula>$Z23="Gráfico 11"</formula>
    </cfRule>
    <cfRule type="expression" dxfId="641" priority="598">
      <formula>$Z23="Gráfico 9"</formula>
    </cfRule>
    <cfRule type="expression" dxfId="640" priority="599">
      <formula>$Z23="Gráfico 8"</formula>
    </cfRule>
    <cfRule type="expression" dxfId="639" priority="600">
      <formula>$Z23="Gráfico 7"</formula>
    </cfRule>
    <cfRule type="expression" dxfId="638" priority="601">
      <formula>$Z23="Gráfico 6"</formula>
    </cfRule>
    <cfRule type="expression" dxfId="637" priority="602">
      <formula>$Z23="Gráfico 4"</formula>
    </cfRule>
    <cfRule type="expression" dxfId="636" priority="603">
      <formula>$Z23="Gráfico 3"</formula>
    </cfRule>
    <cfRule type="expression" dxfId="635" priority="604">
      <formula>$Z23="Gráfico 2"</formula>
    </cfRule>
    <cfRule type="expression" dxfId="634" priority="605">
      <formula>$Z23="Gráfico 1"</formula>
    </cfRule>
    <cfRule type="expression" dxfId="633" priority="606">
      <formula>$Z23="Gráfico 5"</formula>
    </cfRule>
  </conditionalFormatting>
  <conditionalFormatting sqref="AL23">
    <cfRule type="expression" dxfId="632" priority="533">
      <formula>$Z23="Reporte 2"</formula>
    </cfRule>
    <cfRule type="expression" dxfId="631" priority="534">
      <formula>$Z23="Reporte 1"</formula>
    </cfRule>
    <cfRule type="expression" dxfId="630" priority="535">
      <formula>$Z23="Informe 10"</formula>
    </cfRule>
    <cfRule type="expression" dxfId="629" priority="536">
      <formula>$Z23="Informe 9"</formula>
    </cfRule>
    <cfRule type="expression" dxfId="628" priority="537">
      <formula>$Z23="Informe 8"</formula>
    </cfRule>
    <cfRule type="expression" dxfId="627" priority="538">
      <formula>$Z23="Informe 7"</formula>
    </cfRule>
    <cfRule type="expression" dxfId="626" priority="539">
      <formula>$Z23="Informe 6"</formula>
    </cfRule>
    <cfRule type="expression" dxfId="625" priority="540">
      <formula>$Z23="Informe 5"</formula>
    </cfRule>
    <cfRule type="expression" dxfId="624" priority="541">
      <formula>$Z23="Informe 4"</formula>
    </cfRule>
    <cfRule type="expression" dxfId="623" priority="542">
      <formula>$Z23="Informe 3"</formula>
    </cfRule>
    <cfRule type="expression" dxfId="622" priority="543">
      <formula>$Z23="Informe 2"</formula>
    </cfRule>
    <cfRule type="expression" dxfId="621" priority="544">
      <formula>$Z23="Informe 1"</formula>
    </cfRule>
    <cfRule type="expression" dxfId="620" priority="545">
      <formula>$Z23="Gráfico 10"</formula>
    </cfRule>
    <cfRule type="expression" dxfId="619" priority="546">
      <formula>$Z23="Gráfico 25"</formula>
    </cfRule>
    <cfRule type="expression" dxfId="618" priority="547">
      <formula>$Z23="Gráfico 24"</formula>
    </cfRule>
    <cfRule type="expression" dxfId="617" priority="548">
      <formula>$Z23="Gráfico 23"</formula>
    </cfRule>
    <cfRule type="expression" dxfId="616" priority="549">
      <formula>$Z23="Gráfico 22"</formula>
    </cfRule>
    <cfRule type="expression" dxfId="615" priority="550">
      <formula>$Z23="Gráfico 21"</formula>
    </cfRule>
    <cfRule type="expression" dxfId="614" priority="551">
      <formula>$Z23="Gráfico 20"</formula>
    </cfRule>
    <cfRule type="expression" dxfId="613" priority="552">
      <formula>$Z23="Gráfico 18"</formula>
    </cfRule>
    <cfRule type="expression" dxfId="612" priority="553">
      <formula>$Z23="Gráfico 19"</formula>
    </cfRule>
    <cfRule type="expression" dxfId="611" priority="554">
      <formula>$Z23="Gráfico 17"</formula>
    </cfRule>
    <cfRule type="expression" dxfId="610" priority="555">
      <formula>$Z23="Gráfico 16"</formula>
    </cfRule>
    <cfRule type="expression" dxfId="609" priority="556">
      <formula>$Z23="Gráfico 15"</formula>
    </cfRule>
    <cfRule type="expression" dxfId="608" priority="557">
      <formula>$Z23="Gráfico 14"</formula>
    </cfRule>
    <cfRule type="expression" dxfId="607" priority="558">
      <formula>$Z23="Gráfico 12"</formula>
    </cfRule>
    <cfRule type="expression" dxfId="606" priority="559">
      <formula>$Z23="Gráfico 13"</formula>
    </cfRule>
    <cfRule type="expression" dxfId="605" priority="560">
      <formula>$Z23="Gráfico 11"</formula>
    </cfRule>
    <cfRule type="expression" dxfId="604" priority="561">
      <formula>$Z23="Gráfico 9"</formula>
    </cfRule>
    <cfRule type="expression" dxfId="603" priority="562">
      <formula>$Z23="Gráfico 8"</formula>
    </cfRule>
    <cfRule type="expression" dxfId="602" priority="563">
      <formula>$Z23="Gráfico 7"</formula>
    </cfRule>
    <cfRule type="expression" dxfId="601" priority="564">
      <formula>$Z23="Gráfico 6"</formula>
    </cfRule>
    <cfRule type="expression" dxfId="600" priority="565">
      <formula>$Z23="Gráfico 4"</formula>
    </cfRule>
    <cfRule type="expression" dxfId="599" priority="566">
      <formula>$Z23="Gráfico 3"</formula>
    </cfRule>
    <cfRule type="expression" dxfId="598" priority="567">
      <formula>$Z23="Gráfico 2"</formula>
    </cfRule>
    <cfRule type="expression" dxfId="597" priority="568">
      <formula>$Z23="Gráfico 1"</formula>
    </cfRule>
    <cfRule type="expression" dxfId="596" priority="569">
      <formula>$Z23="Gráfico 5"</formula>
    </cfRule>
  </conditionalFormatting>
  <conditionalFormatting sqref="P23">
    <cfRule type="expression" dxfId="558" priority="457">
      <formula>$Z23="Reporte 2"</formula>
    </cfRule>
    <cfRule type="expression" dxfId="557" priority="458">
      <formula>$Z23="Reporte 1"</formula>
    </cfRule>
    <cfRule type="expression" dxfId="556" priority="459">
      <formula>$Z23="Informe 10"</formula>
    </cfRule>
    <cfRule type="expression" dxfId="555" priority="460">
      <formula>$Z23="Informe 9"</formula>
    </cfRule>
    <cfRule type="expression" dxfId="554" priority="461">
      <formula>$Z23="Informe 8"</formula>
    </cfRule>
    <cfRule type="expression" dxfId="553" priority="462">
      <formula>$Z23="Informe 7"</formula>
    </cfRule>
    <cfRule type="expression" dxfId="552" priority="463">
      <formula>$Z23="Informe 6"</formula>
    </cfRule>
    <cfRule type="expression" dxfId="551" priority="464">
      <formula>$Z23="Informe 5"</formula>
    </cfRule>
    <cfRule type="expression" dxfId="550" priority="465">
      <formula>$Z23="Informe 4"</formula>
    </cfRule>
    <cfRule type="expression" dxfId="549" priority="466">
      <formula>$Z23="Informe 3"</formula>
    </cfRule>
    <cfRule type="expression" dxfId="548" priority="467">
      <formula>$Z23="Informe 2"</formula>
    </cfRule>
    <cfRule type="expression" dxfId="547" priority="468">
      <formula>$Z23="Informe 1"</formula>
    </cfRule>
    <cfRule type="expression" dxfId="546" priority="469">
      <formula>$Z23="Gráfico 10"</formula>
    </cfRule>
    <cfRule type="expression" dxfId="545" priority="470">
      <formula>$Z23="Gráfico 25"</formula>
    </cfRule>
    <cfRule type="expression" dxfId="544" priority="471">
      <formula>$Z23="Gráfico 24"</formula>
    </cfRule>
    <cfRule type="expression" dxfId="543" priority="472">
      <formula>$Z23="Gráfico 23"</formula>
    </cfRule>
    <cfRule type="expression" dxfId="542" priority="473">
      <formula>$Z23="Gráfico 22"</formula>
    </cfRule>
    <cfRule type="expression" dxfId="541" priority="474">
      <formula>$Z23="Gráfico 21"</formula>
    </cfRule>
    <cfRule type="expression" dxfId="540" priority="475">
      <formula>$Z23="Gráfico 20"</formula>
    </cfRule>
    <cfRule type="expression" dxfId="539" priority="476">
      <formula>$Z23="Gráfico 18"</formula>
    </cfRule>
    <cfRule type="expression" dxfId="538" priority="477">
      <formula>$Z23="Gráfico 19"</formula>
    </cfRule>
    <cfRule type="expression" dxfId="537" priority="478">
      <formula>$Z23="Gráfico 17"</formula>
    </cfRule>
    <cfRule type="expression" dxfId="536" priority="479">
      <formula>$Z23="Gráfico 16"</formula>
    </cfRule>
    <cfRule type="expression" dxfId="535" priority="480">
      <formula>$Z23="Gráfico 15"</formula>
    </cfRule>
    <cfRule type="expression" dxfId="534" priority="481">
      <formula>$Z23="Gráfico 14"</formula>
    </cfRule>
    <cfRule type="expression" dxfId="533" priority="482">
      <formula>$Z23="Gráfico 12"</formula>
    </cfRule>
    <cfRule type="expression" dxfId="532" priority="483">
      <formula>$Z23="Gráfico 13"</formula>
    </cfRule>
    <cfRule type="expression" dxfId="531" priority="484">
      <formula>$Z23="Gráfico 11"</formula>
    </cfRule>
    <cfRule type="expression" dxfId="530" priority="485">
      <formula>$Z23="Gráfico 9"</formula>
    </cfRule>
    <cfRule type="expression" dxfId="529" priority="486">
      <formula>$Z23="Gráfico 8"</formula>
    </cfRule>
    <cfRule type="expression" dxfId="528" priority="487">
      <formula>$Z23="Gráfico 7"</formula>
    </cfRule>
    <cfRule type="expression" dxfId="527" priority="488">
      <formula>$Z23="Gráfico 6"</formula>
    </cfRule>
    <cfRule type="expression" dxfId="526" priority="489">
      <formula>$Z23="Gráfico 4"</formula>
    </cfRule>
    <cfRule type="expression" dxfId="525" priority="490">
      <formula>$Z23="Gráfico 3"</formula>
    </cfRule>
    <cfRule type="expression" dxfId="524" priority="491">
      <formula>$Z23="Gráfico 2"</formula>
    </cfRule>
    <cfRule type="expression" dxfId="523" priority="492">
      <formula>$Z23="Gráfico 1"</formula>
    </cfRule>
    <cfRule type="expression" dxfId="522" priority="493">
      <formula>$Z23="Gráfico 5"</formula>
    </cfRule>
  </conditionalFormatting>
  <conditionalFormatting sqref="V23">
    <cfRule type="expression" dxfId="521" priority="420">
      <formula>$Z23="Reporte 2"</formula>
    </cfRule>
    <cfRule type="expression" dxfId="520" priority="421">
      <formula>$Z23="Reporte 1"</formula>
    </cfRule>
    <cfRule type="expression" dxfId="519" priority="422">
      <formula>$Z23="Informe 10"</formula>
    </cfRule>
    <cfRule type="expression" dxfId="518" priority="423">
      <formula>$Z23="Informe 9"</formula>
    </cfRule>
    <cfRule type="expression" dxfId="517" priority="424">
      <formula>$Z23="Informe 8"</formula>
    </cfRule>
    <cfRule type="expression" dxfId="516" priority="425">
      <formula>$Z23="Informe 7"</formula>
    </cfRule>
    <cfRule type="expression" dxfId="515" priority="426">
      <formula>$Z23="Informe 6"</formula>
    </cfRule>
    <cfRule type="expression" dxfId="514" priority="427">
      <formula>$Z23="Informe 5"</formula>
    </cfRule>
    <cfRule type="expression" dxfId="513" priority="428">
      <formula>$Z23="Informe 4"</formula>
    </cfRule>
    <cfRule type="expression" dxfId="512" priority="429">
      <formula>$Z23="Informe 3"</formula>
    </cfRule>
    <cfRule type="expression" dxfId="511" priority="430">
      <formula>$Z23="Informe 2"</formula>
    </cfRule>
    <cfRule type="expression" dxfId="510" priority="431">
      <formula>$Z23="Informe 1"</formula>
    </cfRule>
    <cfRule type="expression" dxfId="509" priority="432">
      <formula>$Z23="Gráfico 10"</formula>
    </cfRule>
    <cfRule type="expression" dxfId="508" priority="433">
      <formula>$Z23="Gráfico 25"</formula>
    </cfRule>
    <cfRule type="expression" dxfId="507" priority="434">
      <formula>$Z23="Gráfico 24"</formula>
    </cfRule>
    <cfRule type="expression" dxfId="506" priority="435">
      <formula>$Z23="Gráfico 23"</formula>
    </cfRule>
    <cfRule type="expression" dxfId="505" priority="436">
      <formula>$Z23="Gráfico 22"</formula>
    </cfRule>
    <cfRule type="expression" dxfId="504" priority="437">
      <formula>$Z23="Gráfico 21"</formula>
    </cfRule>
    <cfRule type="expression" dxfId="503" priority="438">
      <formula>$Z23="Gráfico 20"</formula>
    </cfRule>
    <cfRule type="expression" dxfId="502" priority="439">
      <formula>$Z23="Gráfico 18"</formula>
    </cfRule>
    <cfRule type="expression" dxfId="501" priority="440">
      <formula>$Z23="Gráfico 19"</formula>
    </cfRule>
    <cfRule type="expression" dxfId="500" priority="441">
      <formula>$Z23="Gráfico 17"</formula>
    </cfRule>
    <cfRule type="expression" dxfId="499" priority="442">
      <formula>$Z23="Gráfico 16"</formula>
    </cfRule>
    <cfRule type="expression" dxfId="498" priority="443">
      <formula>$Z23="Gráfico 15"</formula>
    </cfRule>
    <cfRule type="expression" dxfId="497" priority="444">
      <formula>$Z23="Gráfico 14"</formula>
    </cfRule>
    <cfRule type="expression" dxfId="496" priority="445">
      <formula>$Z23="Gráfico 12"</formula>
    </cfRule>
    <cfRule type="expression" dxfId="495" priority="446">
      <formula>$Z23="Gráfico 13"</formula>
    </cfRule>
    <cfRule type="expression" dxfId="494" priority="447">
      <formula>$Z23="Gráfico 11"</formula>
    </cfRule>
    <cfRule type="expression" dxfId="493" priority="448">
      <formula>$Z23="Gráfico 9"</formula>
    </cfRule>
    <cfRule type="expression" dxfId="492" priority="449">
      <formula>$Z23="Gráfico 8"</formula>
    </cfRule>
    <cfRule type="expression" dxfId="491" priority="450">
      <formula>$Z23="Gráfico 7"</formula>
    </cfRule>
    <cfRule type="expression" dxfId="490" priority="451">
      <formula>$Z23="Gráfico 6"</formula>
    </cfRule>
    <cfRule type="expression" dxfId="489" priority="452">
      <formula>$Z23="Gráfico 4"</formula>
    </cfRule>
    <cfRule type="expression" dxfId="488" priority="453">
      <formula>$Z23="Gráfico 3"</formula>
    </cfRule>
    <cfRule type="expression" dxfId="487" priority="454">
      <formula>$Z23="Gráfico 2"</formula>
    </cfRule>
    <cfRule type="expression" dxfId="486" priority="455">
      <formula>$Z23="Gráfico 1"</formula>
    </cfRule>
    <cfRule type="expression" dxfId="485" priority="456">
      <formula>$Z23="Gráfico 5"</formula>
    </cfRule>
  </conditionalFormatting>
  <conditionalFormatting sqref="AL24 Y24 R24 W24 T24:U24 N24:O24">
    <cfRule type="expression" dxfId="484" priority="383">
      <formula>$Z24="Reporte 2"</formula>
    </cfRule>
    <cfRule type="expression" dxfId="483" priority="384">
      <formula>$Z24="Reporte 1"</formula>
    </cfRule>
    <cfRule type="expression" dxfId="482" priority="385">
      <formula>$Z24="Informe 10"</formula>
    </cfRule>
    <cfRule type="expression" dxfId="481" priority="386">
      <formula>$Z24="Informe 9"</formula>
    </cfRule>
    <cfRule type="expression" dxfId="480" priority="387">
      <formula>$Z24="Informe 8"</formula>
    </cfRule>
    <cfRule type="expression" dxfId="479" priority="388">
      <formula>$Z24="Informe 7"</formula>
    </cfRule>
    <cfRule type="expression" dxfId="478" priority="389">
      <formula>$Z24="Informe 6"</formula>
    </cfRule>
    <cfRule type="expression" dxfId="477" priority="390">
      <formula>$Z24="Informe 5"</formula>
    </cfRule>
    <cfRule type="expression" dxfId="476" priority="391">
      <formula>$Z24="Informe 4"</formula>
    </cfRule>
    <cfRule type="expression" dxfId="475" priority="392">
      <formula>$Z24="Informe 3"</formula>
    </cfRule>
    <cfRule type="expression" dxfId="474" priority="393">
      <formula>$Z24="Informe 2"</formula>
    </cfRule>
    <cfRule type="expression" dxfId="473" priority="394">
      <formula>$Z24="Informe 1"</formula>
    </cfRule>
    <cfRule type="expression" dxfId="472" priority="395">
      <formula>$Z24="Gráfico 10"</formula>
    </cfRule>
    <cfRule type="expression" dxfId="471" priority="396">
      <formula>$Z24="Gráfico 25"</formula>
    </cfRule>
    <cfRule type="expression" dxfId="470" priority="397">
      <formula>$Z24="Gráfico 24"</formula>
    </cfRule>
    <cfRule type="expression" dxfId="469" priority="398">
      <formula>$Z24="Gráfico 23"</formula>
    </cfRule>
    <cfRule type="expression" dxfId="468" priority="399">
      <formula>$Z24="Gráfico 22"</formula>
    </cfRule>
    <cfRule type="expression" dxfId="467" priority="400">
      <formula>$Z24="Gráfico 21"</formula>
    </cfRule>
    <cfRule type="expression" dxfId="466" priority="401">
      <formula>$Z24="Gráfico 20"</formula>
    </cfRule>
    <cfRule type="expression" dxfId="465" priority="402">
      <formula>$Z24="Gráfico 18"</formula>
    </cfRule>
    <cfRule type="expression" dxfId="464" priority="403">
      <formula>$Z24="Gráfico 19"</formula>
    </cfRule>
    <cfRule type="expression" dxfId="463" priority="404">
      <formula>$Z24="Gráfico 17"</formula>
    </cfRule>
    <cfRule type="expression" dxfId="462" priority="405">
      <formula>$Z24="Gráfico 16"</formula>
    </cfRule>
    <cfRule type="expression" dxfId="461" priority="406">
      <formula>$Z24="Gráfico 15"</formula>
    </cfRule>
    <cfRule type="expression" dxfId="460" priority="407">
      <formula>$Z24="Gráfico 14"</formula>
    </cfRule>
    <cfRule type="expression" dxfId="459" priority="408">
      <formula>$Z24="Gráfico 12"</formula>
    </cfRule>
    <cfRule type="expression" dxfId="458" priority="409">
      <formula>$Z24="Gráfico 13"</formula>
    </cfRule>
    <cfRule type="expression" dxfId="457" priority="410">
      <formula>$Z24="Gráfico 11"</formula>
    </cfRule>
    <cfRule type="expression" dxfId="456" priority="411">
      <formula>$Z24="Gráfico 9"</formula>
    </cfRule>
    <cfRule type="expression" dxfId="455" priority="412">
      <formula>$Z24="Gráfico 8"</formula>
    </cfRule>
    <cfRule type="expression" dxfId="454" priority="413">
      <formula>$Z24="Gráfico 7"</formula>
    </cfRule>
    <cfRule type="expression" dxfId="453" priority="414">
      <formula>$Z24="Gráfico 6"</formula>
    </cfRule>
    <cfRule type="expression" dxfId="452" priority="415">
      <formula>$Z24="Gráfico 4"</formula>
    </cfRule>
    <cfRule type="expression" dxfId="451" priority="416">
      <formula>$Z24="Gráfico 3"</formula>
    </cfRule>
    <cfRule type="expression" dxfId="450" priority="417">
      <formula>$Z24="Gráfico 2"</formula>
    </cfRule>
    <cfRule type="expression" dxfId="449" priority="418">
      <formula>$Z24="Gráfico 1"</formula>
    </cfRule>
    <cfRule type="expression" dxfId="448" priority="419">
      <formula>$Z24="Gráfico 5"</formula>
    </cfRule>
  </conditionalFormatting>
  <conditionalFormatting sqref="S24">
    <cfRule type="expression" dxfId="447" priority="346">
      <formula>$Z24="Reporte 2"</formula>
    </cfRule>
    <cfRule type="expression" dxfId="446" priority="347">
      <formula>$Z24="Reporte 1"</formula>
    </cfRule>
    <cfRule type="expression" dxfId="445" priority="348">
      <formula>$Z24="Informe 10"</formula>
    </cfRule>
    <cfRule type="expression" dxfId="444" priority="349">
      <formula>$Z24="Informe 9"</formula>
    </cfRule>
    <cfRule type="expression" dxfId="443" priority="350">
      <formula>$Z24="Informe 8"</formula>
    </cfRule>
    <cfRule type="expression" dxfId="442" priority="351">
      <formula>$Z24="Informe 7"</formula>
    </cfRule>
    <cfRule type="expression" dxfId="441" priority="352">
      <formula>$Z24="Informe 6"</formula>
    </cfRule>
    <cfRule type="expression" dxfId="440" priority="353">
      <formula>$Z24="Informe 5"</formula>
    </cfRule>
    <cfRule type="expression" dxfId="439" priority="354">
      <formula>$Z24="Informe 4"</formula>
    </cfRule>
    <cfRule type="expression" dxfId="438" priority="355">
      <formula>$Z24="Informe 3"</formula>
    </cfRule>
    <cfRule type="expression" dxfId="437" priority="356">
      <formula>$Z24="Informe 2"</formula>
    </cfRule>
    <cfRule type="expression" dxfId="436" priority="357">
      <formula>$Z24="Informe 1"</formula>
    </cfRule>
    <cfRule type="expression" dxfId="435" priority="358">
      <formula>$Z24="Gráfico 10"</formula>
    </cfRule>
    <cfRule type="expression" dxfId="434" priority="359">
      <formula>$Z24="Gráfico 25"</formula>
    </cfRule>
    <cfRule type="expression" dxfId="433" priority="360">
      <formula>$Z24="Gráfico 24"</formula>
    </cfRule>
    <cfRule type="expression" dxfId="432" priority="361">
      <formula>$Z24="Gráfico 23"</formula>
    </cfRule>
    <cfRule type="expression" dxfId="431" priority="362">
      <formula>$Z24="Gráfico 22"</formula>
    </cfRule>
    <cfRule type="expression" dxfId="430" priority="363">
      <formula>$Z24="Gráfico 21"</formula>
    </cfRule>
    <cfRule type="expression" dxfId="429" priority="364">
      <formula>$Z24="Gráfico 20"</formula>
    </cfRule>
    <cfRule type="expression" dxfId="428" priority="365">
      <formula>$Z24="Gráfico 18"</formula>
    </cfRule>
    <cfRule type="expression" dxfId="427" priority="366">
      <formula>$Z24="Gráfico 19"</formula>
    </cfRule>
    <cfRule type="expression" dxfId="426" priority="367">
      <formula>$Z24="Gráfico 17"</formula>
    </cfRule>
    <cfRule type="expression" dxfId="425" priority="368">
      <formula>$Z24="Gráfico 16"</formula>
    </cfRule>
    <cfRule type="expression" dxfId="424" priority="369">
      <formula>$Z24="Gráfico 15"</formula>
    </cfRule>
    <cfRule type="expression" dxfId="423" priority="370">
      <formula>$Z24="Gráfico 14"</formula>
    </cfRule>
    <cfRule type="expression" dxfId="422" priority="371">
      <formula>$Z24="Gráfico 12"</formula>
    </cfRule>
    <cfRule type="expression" dxfId="421" priority="372">
      <formula>$Z24="Gráfico 13"</formula>
    </cfRule>
    <cfRule type="expression" dxfId="420" priority="373">
      <formula>$Z24="Gráfico 11"</formula>
    </cfRule>
    <cfRule type="expression" dxfId="419" priority="374">
      <formula>$Z24="Gráfico 9"</formula>
    </cfRule>
    <cfRule type="expression" dxfId="418" priority="375">
      <formula>$Z24="Gráfico 8"</formula>
    </cfRule>
    <cfRule type="expression" dxfId="417" priority="376">
      <formula>$Z24="Gráfico 7"</formula>
    </cfRule>
    <cfRule type="expression" dxfId="416" priority="377">
      <formula>$Z24="Gráfico 6"</formula>
    </cfRule>
    <cfRule type="expression" dxfId="415" priority="378">
      <formula>$Z24="Gráfico 4"</formula>
    </cfRule>
    <cfRule type="expression" dxfId="414" priority="379">
      <formula>$Z24="Gráfico 3"</formula>
    </cfRule>
    <cfRule type="expression" dxfId="413" priority="380">
      <formula>$Z24="Gráfico 2"</formula>
    </cfRule>
    <cfRule type="expression" dxfId="412" priority="381">
      <formula>$Z24="Gráfico 1"</formula>
    </cfRule>
    <cfRule type="expression" dxfId="411" priority="382">
      <formula>$Z24="Gráfico 5"</formula>
    </cfRule>
  </conditionalFormatting>
  <conditionalFormatting sqref="AL24">
    <cfRule type="expression" dxfId="410" priority="309">
      <formula>$Z24="Reporte 2"</formula>
    </cfRule>
    <cfRule type="expression" dxfId="409" priority="310">
      <formula>$Z24="Reporte 1"</formula>
    </cfRule>
    <cfRule type="expression" dxfId="408" priority="311">
      <formula>$Z24="Informe 10"</formula>
    </cfRule>
    <cfRule type="expression" dxfId="407" priority="312">
      <formula>$Z24="Informe 9"</formula>
    </cfRule>
    <cfRule type="expression" dxfId="406" priority="313">
      <formula>$Z24="Informe 8"</formula>
    </cfRule>
    <cfRule type="expression" dxfId="405" priority="314">
      <formula>$Z24="Informe 7"</formula>
    </cfRule>
    <cfRule type="expression" dxfId="404" priority="315">
      <formula>$Z24="Informe 6"</formula>
    </cfRule>
    <cfRule type="expression" dxfId="403" priority="316">
      <formula>$Z24="Informe 5"</formula>
    </cfRule>
    <cfRule type="expression" dxfId="402" priority="317">
      <formula>$Z24="Informe 4"</formula>
    </cfRule>
    <cfRule type="expression" dxfId="401" priority="318">
      <formula>$Z24="Informe 3"</formula>
    </cfRule>
    <cfRule type="expression" dxfId="400" priority="319">
      <formula>$Z24="Informe 2"</formula>
    </cfRule>
    <cfRule type="expression" dxfId="399" priority="320">
      <formula>$Z24="Informe 1"</formula>
    </cfRule>
    <cfRule type="expression" dxfId="398" priority="321">
      <formula>$Z24="Gráfico 10"</formula>
    </cfRule>
    <cfRule type="expression" dxfId="397" priority="322">
      <formula>$Z24="Gráfico 25"</formula>
    </cfRule>
    <cfRule type="expression" dxfId="396" priority="323">
      <formula>$Z24="Gráfico 24"</formula>
    </cfRule>
    <cfRule type="expression" dxfId="395" priority="324">
      <formula>$Z24="Gráfico 23"</formula>
    </cfRule>
    <cfRule type="expression" dxfId="394" priority="325">
      <formula>$Z24="Gráfico 22"</formula>
    </cfRule>
    <cfRule type="expression" dxfId="393" priority="326">
      <formula>$Z24="Gráfico 21"</formula>
    </cfRule>
    <cfRule type="expression" dxfId="392" priority="327">
      <formula>$Z24="Gráfico 20"</formula>
    </cfRule>
    <cfRule type="expression" dxfId="391" priority="328">
      <formula>$Z24="Gráfico 18"</formula>
    </cfRule>
    <cfRule type="expression" dxfId="390" priority="329">
      <formula>$Z24="Gráfico 19"</formula>
    </cfRule>
    <cfRule type="expression" dxfId="389" priority="330">
      <formula>$Z24="Gráfico 17"</formula>
    </cfRule>
    <cfRule type="expression" dxfId="388" priority="331">
      <formula>$Z24="Gráfico 16"</formula>
    </cfRule>
    <cfRule type="expression" dxfId="387" priority="332">
      <formula>$Z24="Gráfico 15"</formula>
    </cfRule>
    <cfRule type="expression" dxfId="386" priority="333">
      <formula>$Z24="Gráfico 14"</formula>
    </cfRule>
    <cfRule type="expression" dxfId="385" priority="334">
      <formula>$Z24="Gráfico 12"</formula>
    </cfRule>
    <cfRule type="expression" dxfId="384" priority="335">
      <formula>$Z24="Gráfico 13"</formula>
    </cfRule>
    <cfRule type="expression" dxfId="383" priority="336">
      <formula>$Z24="Gráfico 11"</formula>
    </cfRule>
    <cfRule type="expression" dxfId="382" priority="337">
      <formula>$Z24="Gráfico 9"</formula>
    </cfRule>
    <cfRule type="expression" dxfId="381" priority="338">
      <formula>$Z24="Gráfico 8"</formula>
    </cfRule>
    <cfRule type="expression" dxfId="380" priority="339">
      <formula>$Z24="Gráfico 7"</formula>
    </cfRule>
    <cfRule type="expression" dxfId="379" priority="340">
      <formula>$Z24="Gráfico 6"</formula>
    </cfRule>
    <cfRule type="expression" dxfId="378" priority="341">
      <formula>$Z24="Gráfico 4"</formula>
    </cfRule>
    <cfRule type="expression" dxfId="377" priority="342">
      <formula>$Z24="Gráfico 3"</formula>
    </cfRule>
    <cfRule type="expression" dxfId="376" priority="343">
      <formula>$Z24="Gráfico 2"</formula>
    </cfRule>
    <cfRule type="expression" dxfId="375" priority="344">
      <formula>$Z24="Gráfico 1"</formula>
    </cfRule>
    <cfRule type="expression" dxfId="374" priority="345">
      <formula>$Z24="Gráfico 5"</formula>
    </cfRule>
  </conditionalFormatting>
  <conditionalFormatting sqref="Z24">
    <cfRule type="expression" dxfId="373" priority="270">
      <formula>$Z24="Reporte 2"</formula>
    </cfRule>
    <cfRule type="expression" dxfId="372" priority="271">
      <formula>$Z24="Reporte 1"</formula>
    </cfRule>
    <cfRule type="expression" dxfId="371" priority="272">
      <formula>$Z24="Informe 10"</formula>
    </cfRule>
    <cfRule type="expression" dxfId="370" priority="273">
      <formula>$Z24="Informe 9"</formula>
    </cfRule>
    <cfRule type="expression" dxfId="369" priority="274">
      <formula>$Z24="Informe 8"</formula>
    </cfRule>
    <cfRule type="expression" dxfId="368" priority="275">
      <formula>$Z24="Informe 7"</formula>
    </cfRule>
    <cfRule type="expression" dxfId="367" priority="276">
      <formula>$Z24="Informe 6"</formula>
    </cfRule>
    <cfRule type="expression" dxfId="366" priority="277">
      <formula>$Z24="Informe 5"</formula>
    </cfRule>
    <cfRule type="expression" dxfId="365" priority="278">
      <formula>$Z24="Informe 4"</formula>
    </cfRule>
    <cfRule type="expression" dxfId="364" priority="279">
      <formula>$Z24="Informe 3"</formula>
    </cfRule>
    <cfRule type="expression" dxfId="363" priority="280">
      <formula>$Z24="Informe 2"</formula>
    </cfRule>
    <cfRule type="expression" dxfId="362" priority="281">
      <formula>$Z24="Informe 1"</formula>
    </cfRule>
    <cfRule type="expression" dxfId="361" priority="282">
      <formula>$Z24="Gráfico 10"</formula>
    </cfRule>
    <cfRule type="expression" dxfId="360" priority="283">
      <formula>$Z24="Gráfico 25"</formula>
    </cfRule>
    <cfRule type="expression" dxfId="359" priority="284">
      <formula>$Z24="Gráfico 24"</formula>
    </cfRule>
    <cfRule type="expression" dxfId="358" priority="285">
      <formula>$Z24="Gráfico 23"</formula>
    </cfRule>
    <cfRule type="expression" dxfId="357" priority="286">
      <formula>$Z24="Gráfico 22"</formula>
    </cfRule>
    <cfRule type="expression" dxfId="356" priority="287">
      <formula>$Z24="Gráfico 21"</formula>
    </cfRule>
    <cfRule type="expression" dxfId="355" priority="288">
      <formula>$Z24="Gráfico 20"</formula>
    </cfRule>
    <cfRule type="expression" dxfId="354" priority="289">
      <formula>$Z24="Gráfico 18"</formula>
    </cfRule>
    <cfRule type="expression" dxfId="353" priority="290">
      <formula>$Z24="Gráfico 19"</formula>
    </cfRule>
    <cfRule type="expression" dxfId="352" priority="291">
      <formula>$Z24="Gráfico 17"</formula>
    </cfRule>
    <cfRule type="expression" dxfId="351" priority="292">
      <formula>$Z24="Gráfico 16"</formula>
    </cfRule>
    <cfRule type="expression" dxfId="350" priority="293">
      <formula>$Z24="Gráfico 15"</formula>
    </cfRule>
    <cfRule type="expression" dxfId="349" priority="294">
      <formula>$Z24="Gráfico 14"</formula>
    </cfRule>
    <cfRule type="expression" dxfId="348" priority="295">
      <formula>$Z24="Gráfico 12"</formula>
    </cfRule>
    <cfRule type="expression" dxfId="347" priority="296">
      <formula>$Z24="Gráfico 13"</formula>
    </cfRule>
    <cfRule type="expression" dxfId="346" priority="297">
      <formula>$Z24="Gráfico 11"</formula>
    </cfRule>
    <cfRule type="expression" dxfId="345" priority="298">
      <formula>$Z24="Gráfico 9"</formula>
    </cfRule>
    <cfRule type="expression" dxfId="344" priority="299">
      <formula>$Z24="Gráfico 8"</formula>
    </cfRule>
    <cfRule type="expression" dxfId="343" priority="300">
      <formula>$Z24="Gráfico 7"</formula>
    </cfRule>
    <cfRule type="expression" dxfId="342" priority="301">
      <formula>$Z24="Gráfico 6"</formula>
    </cfRule>
    <cfRule type="expression" dxfId="341" priority="302">
      <formula>$Z24="Gráfico 4"</formula>
    </cfRule>
    <cfRule type="expression" dxfId="340" priority="303">
      <formula>$Z24="Gráfico 3"</formula>
    </cfRule>
    <cfRule type="expression" dxfId="339" priority="304">
      <formula>$Z24="Gráfico 2"</formula>
    </cfRule>
    <cfRule type="expression" dxfId="338" priority="305">
      <formula>$Z24="Gráfico 1"</formula>
    </cfRule>
    <cfRule type="expression" dxfId="337" priority="306">
      <formula>$Z24="Gráfico 5"</formula>
    </cfRule>
  </conditionalFormatting>
  <conditionalFormatting sqref="P24">
    <cfRule type="expression" dxfId="336" priority="233">
      <formula>$Z24="Reporte 2"</formula>
    </cfRule>
    <cfRule type="expression" dxfId="335" priority="234">
      <formula>$Z24="Reporte 1"</formula>
    </cfRule>
    <cfRule type="expression" dxfId="334" priority="235">
      <formula>$Z24="Informe 10"</formula>
    </cfRule>
    <cfRule type="expression" dxfId="333" priority="236">
      <formula>$Z24="Informe 9"</formula>
    </cfRule>
    <cfRule type="expression" dxfId="332" priority="237">
      <formula>$Z24="Informe 8"</formula>
    </cfRule>
    <cfRule type="expression" dxfId="331" priority="238">
      <formula>$Z24="Informe 7"</formula>
    </cfRule>
    <cfRule type="expression" dxfId="330" priority="239">
      <formula>$Z24="Informe 6"</formula>
    </cfRule>
    <cfRule type="expression" dxfId="329" priority="240">
      <formula>$Z24="Informe 5"</formula>
    </cfRule>
    <cfRule type="expression" dxfId="328" priority="241">
      <formula>$Z24="Informe 4"</formula>
    </cfRule>
    <cfRule type="expression" dxfId="327" priority="242">
      <formula>$Z24="Informe 3"</formula>
    </cfRule>
    <cfRule type="expression" dxfId="326" priority="243">
      <formula>$Z24="Informe 2"</formula>
    </cfRule>
    <cfRule type="expression" dxfId="325" priority="244">
      <formula>$Z24="Informe 1"</formula>
    </cfRule>
    <cfRule type="expression" dxfId="324" priority="245">
      <formula>$Z24="Gráfico 10"</formula>
    </cfRule>
    <cfRule type="expression" dxfId="323" priority="246">
      <formula>$Z24="Gráfico 25"</formula>
    </cfRule>
    <cfRule type="expression" dxfId="322" priority="247">
      <formula>$Z24="Gráfico 24"</formula>
    </cfRule>
    <cfRule type="expression" dxfId="321" priority="248">
      <formula>$Z24="Gráfico 23"</formula>
    </cfRule>
    <cfRule type="expression" dxfId="320" priority="249">
      <formula>$Z24="Gráfico 22"</formula>
    </cfRule>
    <cfRule type="expression" dxfId="319" priority="250">
      <formula>$Z24="Gráfico 21"</formula>
    </cfRule>
    <cfRule type="expression" dxfId="318" priority="251">
      <formula>$Z24="Gráfico 20"</formula>
    </cfRule>
    <cfRule type="expression" dxfId="317" priority="252">
      <formula>$Z24="Gráfico 18"</formula>
    </cfRule>
    <cfRule type="expression" dxfId="316" priority="253">
      <formula>$Z24="Gráfico 19"</formula>
    </cfRule>
    <cfRule type="expression" dxfId="315" priority="254">
      <formula>$Z24="Gráfico 17"</formula>
    </cfRule>
    <cfRule type="expression" dxfId="314" priority="255">
      <formula>$Z24="Gráfico 16"</formula>
    </cfRule>
    <cfRule type="expression" dxfId="313" priority="256">
      <formula>$Z24="Gráfico 15"</formula>
    </cfRule>
    <cfRule type="expression" dxfId="312" priority="257">
      <formula>$Z24="Gráfico 14"</formula>
    </cfRule>
    <cfRule type="expression" dxfId="311" priority="258">
      <formula>$Z24="Gráfico 12"</formula>
    </cfRule>
    <cfRule type="expression" dxfId="310" priority="259">
      <formula>$Z24="Gráfico 13"</formula>
    </cfRule>
    <cfRule type="expression" dxfId="309" priority="260">
      <formula>$Z24="Gráfico 11"</formula>
    </cfRule>
    <cfRule type="expression" dxfId="308" priority="261">
      <formula>$Z24="Gráfico 9"</formula>
    </cfRule>
    <cfRule type="expression" dxfId="307" priority="262">
      <formula>$Z24="Gráfico 8"</formula>
    </cfRule>
    <cfRule type="expression" dxfId="306" priority="263">
      <formula>$Z24="Gráfico 7"</formula>
    </cfRule>
    <cfRule type="expression" dxfId="305" priority="264">
      <formula>$Z24="Gráfico 6"</formula>
    </cfRule>
    <cfRule type="expression" dxfId="304" priority="265">
      <formula>$Z24="Gráfico 4"</formula>
    </cfRule>
    <cfRule type="expression" dxfId="303" priority="266">
      <formula>$Z24="Gráfico 3"</formula>
    </cfRule>
    <cfRule type="expression" dxfId="302" priority="267">
      <formula>$Z24="Gráfico 2"</formula>
    </cfRule>
    <cfRule type="expression" dxfId="301" priority="268">
      <formula>$Z24="Gráfico 1"</formula>
    </cfRule>
    <cfRule type="expression" dxfId="300" priority="269">
      <formula>$Z24="Gráfico 5"</formula>
    </cfRule>
  </conditionalFormatting>
  <conditionalFormatting sqref="V24">
    <cfRule type="expression" dxfId="299" priority="196">
      <formula>$Z24="Reporte 2"</formula>
    </cfRule>
    <cfRule type="expression" dxfId="298" priority="197">
      <formula>$Z24="Reporte 1"</formula>
    </cfRule>
    <cfRule type="expression" dxfId="297" priority="198">
      <formula>$Z24="Informe 10"</formula>
    </cfRule>
    <cfRule type="expression" dxfId="296" priority="199">
      <formula>$Z24="Informe 9"</formula>
    </cfRule>
    <cfRule type="expression" dxfId="295" priority="200">
      <formula>$Z24="Informe 8"</formula>
    </cfRule>
    <cfRule type="expression" dxfId="294" priority="201">
      <formula>$Z24="Informe 7"</formula>
    </cfRule>
    <cfRule type="expression" dxfId="293" priority="202">
      <formula>$Z24="Informe 6"</formula>
    </cfRule>
    <cfRule type="expression" dxfId="292" priority="203">
      <formula>$Z24="Informe 5"</formula>
    </cfRule>
    <cfRule type="expression" dxfId="291" priority="204">
      <formula>$Z24="Informe 4"</formula>
    </cfRule>
    <cfRule type="expression" dxfId="290" priority="205">
      <formula>$Z24="Informe 3"</formula>
    </cfRule>
    <cfRule type="expression" dxfId="289" priority="206">
      <formula>$Z24="Informe 2"</formula>
    </cfRule>
    <cfRule type="expression" dxfId="288" priority="207">
      <formula>$Z24="Informe 1"</formula>
    </cfRule>
    <cfRule type="expression" dxfId="287" priority="208">
      <formula>$Z24="Gráfico 10"</formula>
    </cfRule>
    <cfRule type="expression" dxfId="286" priority="209">
      <formula>$Z24="Gráfico 25"</formula>
    </cfRule>
    <cfRule type="expression" dxfId="285" priority="210">
      <formula>$Z24="Gráfico 24"</formula>
    </cfRule>
    <cfRule type="expression" dxfId="284" priority="211">
      <formula>$Z24="Gráfico 23"</formula>
    </cfRule>
    <cfRule type="expression" dxfId="283" priority="212">
      <formula>$Z24="Gráfico 22"</formula>
    </cfRule>
    <cfRule type="expression" dxfId="282" priority="213">
      <formula>$Z24="Gráfico 21"</formula>
    </cfRule>
    <cfRule type="expression" dxfId="281" priority="214">
      <formula>$Z24="Gráfico 20"</formula>
    </cfRule>
    <cfRule type="expression" dxfId="280" priority="215">
      <formula>$Z24="Gráfico 18"</formula>
    </cfRule>
    <cfRule type="expression" dxfId="279" priority="216">
      <formula>$Z24="Gráfico 19"</formula>
    </cfRule>
    <cfRule type="expression" dxfId="278" priority="217">
      <formula>$Z24="Gráfico 17"</formula>
    </cfRule>
    <cfRule type="expression" dxfId="277" priority="218">
      <formula>$Z24="Gráfico 16"</formula>
    </cfRule>
    <cfRule type="expression" dxfId="276" priority="219">
      <formula>$Z24="Gráfico 15"</formula>
    </cfRule>
    <cfRule type="expression" dxfId="275" priority="220">
      <formula>$Z24="Gráfico 14"</formula>
    </cfRule>
    <cfRule type="expression" dxfId="274" priority="221">
      <formula>$Z24="Gráfico 12"</formula>
    </cfRule>
    <cfRule type="expression" dxfId="273" priority="222">
      <formula>$Z24="Gráfico 13"</formula>
    </cfRule>
    <cfRule type="expression" dxfId="272" priority="223">
      <formula>$Z24="Gráfico 11"</formula>
    </cfRule>
    <cfRule type="expression" dxfId="271" priority="224">
      <formula>$Z24="Gráfico 9"</formula>
    </cfRule>
    <cfRule type="expression" dxfId="270" priority="225">
      <formula>$Z24="Gráfico 8"</formula>
    </cfRule>
    <cfRule type="expression" dxfId="269" priority="226">
      <formula>$Z24="Gráfico 7"</formula>
    </cfRule>
    <cfRule type="expression" dxfId="268" priority="227">
      <formula>$Z24="Gráfico 6"</formula>
    </cfRule>
    <cfRule type="expression" dxfId="267" priority="228">
      <formula>$Z24="Gráfico 4"</formula>
    </cfRule>
    <cfRule type="expression" dxfId="266" priority="229">
      <formula>$Z24="Gráfico 3"</formula>
    </cfRule>
    <cfRule type="expression" dxfId="265" priority="230">
      <formula>$Z24="Gráfico 2"</formula>
    </cfRule>
    <cfRule type="expression" dxfId="264" priority="231">
      <formula>$Z24="Gráfico 1"</formula>
    </cfRule>
    <cfRule type="expression" dxfId="263" priority="232">
      <formula>$Z24="Gráfico 5"</formula>
    </cfRule>
  </conditionalFormatting>
  <conditionalFormatting sqref="L24">
    <cfRule type="expression" dxfId="262" priority="195">
      <formula>+LEFT(E24,2)="GR"</formula>
    </cfRule>
  </conditionalFormatting>
  <conditionalFormatting sqref="L24">
    <cfRule type="expression" dxfId="261" priority="194">
      <formula>+LEFT(E24,2)="GR"</formula>
    </cfRule>
  </conditionalFormatting>
  <conditionalFormatting sqref="L21">
    <cfRule type="expression" dxfId="260" priority="193">
      <formula>+LEFT(E21,2)="GR"</formula>
    </cfRule>
  </conditionalFormatting>
  <conditionalFormatting sqref="L21">
    <cfRule type="expression" dxfId="259" priority="192">
      <formula>+LEFT(E21,2)="GR"</formula>
    </cfRule>
  </conditionalFormatting>
  <conditionalFormatting sqref="L22">
    <cfRule type="expression" dxfId="258" priority="191">
      <formula>+LEFT(E22,2)="GR"</formula>
    </cfRule>
  </conditionalFormatting>
  <conditionalFormatting sqref="L22">
    <cfRule type="expression" dxfId="257" priority="190">
      <formula>+LEFT(E22,2)="GR"</formula>
    </cfRule>
  </conditionalFormatting>
  <conditionalFormatting sqref="L23">
    <cfRule type="expression" dxfId="256" priority="189">
      <formula>+LEFT(E23,2)="GR"</formula>
    </cfRule>
  </conditionalFormatting>
  <conditionalFormatting sqref="L23">
    <cfRule type="expression" dxfId="255" priority="188">
      <formula>+LEFT(E23,2)="GR"</formula>
    </cfRule>
  </conditionalFormatting>
  <conditionalFormatting sqref="K24">
    <cfRule type="expression" dxfId="254" priority="187">
      <formula>+LEFT(D24,2)="GR"</formula>
    </cfRule>
  </conditionalFormatting>
  <conditionalFormatting sqref="K24">
    <cfRule type="expression" dxfId="253" priority="186">
      <formula>+LEFT(D24,2)="GR"</formula>
    </cfRule>
  </conditionalFormatting>
  <conditionalFormatting sqref="N21">
    <cfRule type="expression" dxfId="252" priority="149">
      <formula>$Z21="Reporte 2"</formula>
    </cfRule>
    <cfRule type="expression" dxfId="251" priority="150">
      <formula>$Z21="Reporte 1"</formula>
    </cfRule>
    <cfRule type="expression" dxfId="250" priority="151">
      <formula>$Z21="Informe 10"</formula>
    </cfRule>
    <cfRule type="expression" dxfId="249" priority="152">
      <formula>$Z21="Informe 9"</formula>
    </cfRule>
    <cfRule type="expression" dxfId="248" priority="153">
      <formula>$Z21="Informe 8"</formula>
    </cfRule>
    <cfRule type="expression" dxfId="247" priority="154">
      <formula>$Z21="Informe 7"</formula>
    </cfRule>
    <cfRule type="expression" dxfId="246" priority="155">
      <formula>$Z21="Informe 6"</formula>
    </cfRule>
    <cfRule type="expression" dxfId="245" priority="156">
      <formula>$Z21="Informe 5"</formula>
    </cfRule>
    <cfRule type="expression" dxfId="244" priority="157">
      <formula>$Z21="Informe 4"</formula>
    </cfRule>
    <cfRule type="expression" dxfId="243" priority="158">
      <formula>$Z21="Informe 3"</formula>
    </cfRule>
    <cfRule type="expression" dxfId="242" priority="159">
      <formula>$Z21="Informe 2"</formula>
    </cfRule>
    <cfRule type="expression" dxfId="241" priority="160">
      <formula>$Z21="Informe 1"</formula>
    </cfRule>
    <cfRule type="expression" dxfId="240" priority="161">
      <formula>$Z21="Gráfico 10"</formula>
    </cfRule>
    <cfRule type="expression" dxfId="239" priority="162">
      <formula>$Z21="Gráfico 25"</formula>
    </cfRule>
    <cfRule type="expression" dxfId="238" priority="163">
      <formula>$Z21="Gráfico 24"</formula>
    </cfRule>
    <cfRule type="expression" dxfId="237" priority="164">
      <formula>$Z21="Gráfico 23"</formula>
    </cfRule>
    <cfRule type="expression" dxfId="236" priority="165">
      <formula>$Z21="Gráfico 22"</formula>
    </cfRule>
    <cfRule type="expression" dxfId="235" priority="166">
      <formula>$Z21="Gráfico 21"</formula>
    </cfRule>
    <cfRule type="expression" dxfId="234" priority="167">
      <formula>$Z21="Gráfico 20"</formula>
    </cfRule>
    <cfRule type="expression" dxfId="233" priority="168">
      <formula>$Z21="Gráfico 18"</formula>
    </cfRule>
    <cfRule type="expression" dxfId="232" priority="169">
      <formula>$Z21="Gráfico 19"</formula>
    </cfRule>
    <cfRule type="expression" dxfId="231" priority="170">
      <formula>$Z21="Gráfico 17"</formula>
    </cfRule>
    <cfRule type="expression" dxfId="230" priority="171">
      <formula>$Z21="Gráfico 16"</formula>
    </cfRule>
    <cfRule type="expression" dxfId="229" priority="172">
      <formula>$Z21="Gráfico 15"</formula>
    </cfRule>
    <cfRule type="expression" dxfId="228" priority="173">
      <formula>$Z21="Gráfico 14"</formula>
    </cfRule>
    <cfRule type="expression" dxfId="227" priority="174">
      <formula>$Z21="Gráfico 12"</formula>
    </cfRule>
    <cfRule type="expression" dxfId="226" priority="175">
      <formula>$Z21="Gráfico 13"</formula>
    </cfRule>
    <cfRule type="expression" dxfId="225" priority="176">
      <formula>$Z21="Gráfico 11"</formula>
    </cfRule>
    <cfRule type="expression" dxfId="224" priority="177">
      <formula>$Z21="Gráfico 9"</formula>
    </cfRule>
    <cfRule type="expression" dxfId="223" priority="178">
      <formula>$Z21="Gráfico 8"</formula>
    </cfRule>
    <cfRule type="expression" dxfId="222" priority="179">
      <formula>$Z21="Gráfico 7"</formula>
    </cfRule>
    <cfRule type="expression" dxfId="221" priority="180">
      <formula>$Z21="Gráfico 6"</formula>
    </cfRule>
    <cfRule type="expression" dxfId="220" priority="181">
      <formula>$Z21="Gráfico 4"</formula>
    </cfRule>
    <cfRule type="expression" dxfId="219" priority="182">
      <formula>$Z21="Gráfico 3"</formula>
    </cfRule>
    <cfRule type="expression" dxfId="218" priority="183">
      <formula>$Z21="Gráfico 2"</formula>
    </cfRule>
    <cfRule type="expression" dxfId="217" priority="184">
      <formula>$Z21="Gráfico 1"</formula>
    </cfRule>
    <cfRule type="expression" dxfId="216" priority="185">
      <formula>$Z21="Gráfico 5"</formula>
    </cfRule>
  </conditionalFormatting>
  <conditionalFormatting sqref="N23">
    <cfRule type="expression" dxfId="215" priority="112">
      <formula>$Z23="Reporte 2"</formula>
    </cfRule>
    <cfRule type="expression" dxfId="214" priority="113">
      <formula>$Z23="Reporte 1"</formula>
    </cfRule>
    <cfRule type="expression" dxfId="213" priority="114">
      <formula>$Z23="Informe 10"</formula>
    </cfRule>
    <cfRule type="expression" dxfId="212" priority="115">
      <formula>$Z23="Informe 9"</formula>
    </cfRule>
    <cfRule type="expression" dxfId="211" priority="116">
      <formula>$Z23="Informe 8"</formula>
    </cfRule>
    <cfRule type="expression" dxfId="210" priority="117">
      <formula>$Z23="Informe 7"</formula>
    </cfRule>
    <cfRule type="expression" dxfId="209" priority="118">
      <formula>$Z23="Informe 6"</formula>
    </cfRule>
    <cfRule type="expression" dxfId="208" priority="119">
      <formula>$Z23="Informe 5"</formula>
    </cfRule>
    <cfRule type="expression" dxfId="207" priority="120">
      <formula>$Z23="Informe 4"</formula>
    </cfRule>
    <cfRule type="expression" dxfId="206" priority="121">
      <formula>$Z23="Informe 3"</formula>
    </cfRule>
    <cfRule type="expression" dxfId="205" priority="122">
      <formula>$Z23="Informe 2"</formula>
    </cfRule>
    <cfRule type="expression" dxfId="204" priority="123">
      <formula>$Z23="Informe 1"</formula>
    </cfRule>
    <cfRule type="expression" dxfId="203" priority="124">
      <formula>$Z23="Gráfico 10"</formula>
    </cfRule>
    <cfRule type="expression" dxfId="202" priority="125">
      <formula>$Z23="Gráfico 25"</formula>
    </cfRule>
    <cfRule type="expression" dxfId="201" priority="126">
      <formula>$Z23="Gráfico 24"</formula>
    </cfRule>
    <cfRule type="expression" dxfId="200" priority="127">
      <formula>$Z23="Gráfico 23"</formula>
    </cfRule>
    <cfRule type="expression" dxfId="199" priority="128">
      <formula>$Z23="Gráfico 22"</formula>
    </cfRule>
    <cfRule type="expression" dxfId="198" priority="129">
      <formula>$Z23="Gráfico 21"</formula>
    </cfRule>
    <cfRule type="expression" dxfId="197" priority="130">
      <formula>$Z23="Gráfico 20"</formula>
    </cfRule>
    <cfRule type="expression" dxfId="196" priority="131">
      <formula>$Z23="Gráfico 18"</formula>
    </cfRule>
    <cfRule type="expression" dxfId="195" priority="132">
      <formula>$Z23="Gráfico 19"</formula>
    </cfRule>
    <cfRule type="expression" dxfId="194" priority="133">
      <formula>$Z23="Gráfico 17"</formula>
    </cfRule>
    <cfRule type="expression" dxfId="193" priority="134">
      <formula>$Z23="Gráfico 16"</formula>
    </cfRule>
    <cfRule type="expression" dxfId="192" priority="135">
      <formula>$Z23="Gráfico 15"</formula>
    </cfRule>
    <cfRule type="expression" dxfId="191" priority="136">
      <formula>$Z23="Gráfico 14"</formula>
    </cfRule>
    <cfRule type="expression" dxfId="190" priority="137">
      <formula>$Z23="Gráfico 12"</formula>
    </cfRule>
    <cfRule type="expression" dxfId="189" priority="138">
      <formula>$Z23="Gráfico 13"</formula>
    </cfRule>
    <cfRule type="expression" dxfId="188" priority="139">
      <formula>$Z23="Gráfico 11"</formula>
    </cfRule>
    <cfRule type="expression" dxfId="187" priority="140">
      <formula>$Z23="Gráfico 9"</formula>
    </cfRule>
    <cfRule type="expression" dxfId="186" priority="141">
      <formula>$Z23="Gráfico 8"</formula>
    </cfRule>
    <cfRule type="expression" dxfId="185" priority="142">
      <formula>$Z23="Gráfico 7"</formula>
    </cfRule>
    <cfRule type="expression" dxfId="184" priority="143">
      <formula>$Z23="Gráfico 6"</formula>
    </cfRule>
    <cfRule type="expression" dxfId="183" priority="144">
      <formula>$Z23="Gráfico 4"</formula>
    </cfRule>
    <cfRule type="expression" dxfId="182" priority="145">
      <formula>$Z23="Gráfico 3"</formula>
    </cfRule>
    <cfRule type="expression" dxfId="181" priority="146">
      <formula>$Z23="Gráfico 2"</formula>
    </cfRule>
    <cfRule type="expression" dxfId="180" priority="147">
      <formula>$Z23="Gráfico 1"</formula>
    </cfRule>
    <cfRule type="expression" dxfId="179" priority="148">
      <formula>$Z23="Gráfico 5"</formula>
    </cfRule>
  </conditionalFormatting>
  <conditionalFormatting sqref="N23">
    <cfRule type="expression" dxfId="178" priority="75">
      <formula>$Z23="Reporte 2"</formula>
    </cfRule>
    <cfRule type="expression" dxfId="177" priority="76">
      <formula>$Z23="Reporte 1"</formula>
    </cfRule>
    <cfRule type="expression" dxfId="176" priority="77">
      <formula>$Z23="Informe 10"</formula>
    </cfRule>
    <cfRule type="expression" dxfId="175" priority="78">
      <formula>$Z23="Informe 9"</formula>
    </cfRule>
    <cfRule type="expression" dxfId="174" priority="79">
      <formula>$Z23="Informe 8"</formula>
    </cfRule>
    <cfRule type="expression" dxfId="173" priority="80">
      <formula>$Z23="Informe 7"</formula>
    </cfRule>
    <cfRule type="expression" dxfId="172" priority="81">
      <formula>$Z23="Informe 6"</formula>
    </cfRule>
    <cfRule type="expression" dxfId="171" priority="82">
      <formula>$Z23="Informe 5"</formula>
    </cfRule>
    <cfRule type="expression" dxfId="170" priority="83">
      <formula>$Z23="Informe 4"</formula>
    </cfRule>
    <cfRule type="expression" dxfId="169" priority="84">
      <formula>$Z23="Informe 3"</formula>
    </cfRule>
    <cfRule type="expression" dxfId="168" priority="85">
      <formula>$Z23="Informe 2"</formula>
    </cfRule>
    <cfRule type="expression" dxfId="167" priority="86">
      <formula>$Z23="Informe 1"</formula>
    </cfRule>
    <cfRule type="expression" dxfId="166" priority="87">
      <formula>$Z23="Gráfico 10"</formula>
    </cfRule>
    <cfRule type="expression" dxfId="165" priority="88">
      <formula>$Z23="Gráfico 25"</formula>
    </cfRule>
    <cfRule type="expression" dxfId="164" priority="89">
      <formula>$Z23="Gráfico 24"</formula>
    </cfRule>
    <cfRule type="expression" dxfId="163" priority="90">
      <formula>$Z23="Gráfico 23"</formula>
    </cfRule>
    <cfRule type="expression" dxfId="162" priority="91">
      <formula>$Z23="Gráfico 22"</formula>
    </cfRule>
    <cfRule type="expression" dxfId="161" priority="92">
      <formula>$Z23="Gráfico 21"</formula>
    </cfRule>
    <cfRule type="expression" dxfId="160" priority="93">
      <formula>$Z23="Gráfico 20"</formula>
    </cfRule>
    <cfRule type="expression" dxfId="159" priority="94">
      <formula>$Z23="Gráfico 18"</formula>
    </cfRule>
    <cfRule type="expression" dxfId="158" priority="95">
      <formula>$Z23="Gráfico 19"</formula>
    </cfRule>
    <cfRule type="expression" dxfId="157" priority="96">
      <formula>$Z23="Gráfico 17"</formula>
    </cfRule>
    <cfRule type="expression" dxfId="156" priority="97">
      <formula>$Z23="Gráfico 16"</formula>
    </cfRule>
    <cfRule type="expression" dxfId="155" priority="98">
      <formula>$Z23="Gráfico 15"</formula>
    </cfRule>
    <cfRule type="expression" dxfId="154" priority="99">
      <formula>$Z23="Gráfico 14"</formula>
    </cfRule>
    <cfRule type="expression" dxfId="153" priority="100">
      <formula>$Z23="Gráfico 12"</formula>
    </cfRule>
    <cfRule type="expression" dxfId="152" priority="101">
      <formula>$Z23="Gráfico 13"</formula>
    </cfRule>
    <cfRule type="expression" dxfId="151" priority="102">
      <formula>$Z23="Gráfico 11"</formula>
    </cfRule>
    <cfRule type="expression" dxfId="150" priority="103">
      <formula>$Z23="Gráfico 9"</formula>
    </cfRule>
    <cfRule type="expression" dxfId="149" priority="104">
      <formula>$Z23="Gráfico 8"</formula>
    </cfRule>
    <cfRule type="expression" dxfId="148" priority="105">
      <formula>$Z23="Gráfico 7"</formula>
    </cfRule>
    <cfRule type="expression" dxfId="147" priority="106">
      <formula>$Z23="Gráfico 6"</formula>
    </cfRule>
    <cfRule type="expression" dxfId="146" priority="107">
      <formula>$Z23="Gráfico 4"</formula>
    </cfRule>
    <cfRule type="expression" dxfId="145" priority="108">
      <formula>$Z23="Gráfico 3"</formula>
    </cfRule>
    <cfRule type="expression" dxfId="144" priority="109">
      <formula>$Z23="Gráfico 2"</formula>
    </cfRule>
    <cfRule type="expression" dxfId="143" priority="110">
      <formula>$Z23="Gráfico 1"</formula>
    </cfRule>
    <cfRule type="expression" dxfId="142" priority="111">
      <formula>$Z23="Gráfico 5"</formula>
    </cfRule>
  </conditionalFormatting>
  <conditionalFormatting sqref="N22">
    <cfRule type="expression" dxfId="141" priority="38">
      <formula>$Z22="Reporte 2"</formula>
    </cfRule>
    <cfRule type="expression" dxfId="140" priority="39">
      <formula>$Z22="Reporte 1"</formula>
    </cfRule>
    <cfRule type="expression" dxfId="139" priority="40">
      <formula>$Z22="Informe 10"</formula>
    </cfRule>
    <cfRule type="expression" dxfId="138" priority="41">
      <formula>$Z22="Informe 9"</formula>
    </cfRule>
    <cfRule type="expression" dxfId="137" priority="42">
      <formula>$Z22="Informe 8"</formula>
    </cfRule>
    <cfRule type="expression" dxfId="136" priority="43">
      <formula>$Z22="Informe 7"</formula>
    </cfRule>
    <cfRule type="expression" dxfId="135" priority="44">
      <formula>$Z22="Informe 6"</formula>
    </cfRule>
    <cfRule type="expression" dxfId="134" priority="45">
      <formula>$Z22="Informe 5"</formula>
    </cfRule>
    <cfRule type="expression" dxfId="133" priority="46">
      <formula>$Z22="Informe 4"</formula>
    </cfRule>
    <cfRule type="expression" dxfId="132" priority="47">
      <formula>$Z22="Informe 3"</formula>
    </cfRule>
    <cfRule type="expression" dxfId="131" priority="48">
      <formula>$Z22="Informe 2"</formula>
    </cfRule>
    <cfRule type="expression" dxfId="130" priority="49">
      <formula>$Z22="Informe 1"</formula>
    </cfRule>
    <cfRule type="expression" dxfId="129" priority="50">
      <formula>$Z22="Gráfico 10"</formula>
    </cfRule>
    <cfRule type="expression" dxfId="128" priority="51">
      <formula>$Z22="Gráfico 25"</formula>
    </cfRule>
    <cfRule type="expression" dxfId="127" priority="52">
      <formula>$Z22="Gráfico 24"</formula>
    </cfRule>
    <cfRule type="expression" dxfId="126" priority="53">
      <formula>$Z22="Gráfico 23"</formula>
    </cfRule>
    <cfRule type="expression" dxfId="125" priority="54">
      <formula>$Z22="Gráfico 22"</formula>
    </cfRule>
    <cfRule type="expression" dxfId="124" priority="55">
      <formula>$Z22="Gráfico 21"</formula>
    </cfRule>
    <cfRule type="expression" dxfId="123" priority="56">
      <formula>$Z22="Gráfico 20"</formula>
    </cfRule>
    <cfRule type="expression" dxfId="122" priority="57">
      <formula>$Z22="Gráfico 18"</formula>
    </cfRule>
    <cfRule type="expression" dxfId="121" priority="58">
      <formula>$Z22="Gráfico 19"</formula>
    </cfRule>
    <cfRule type="expression" dxfId="120" priority="59">
      <formula>$Z22="Gráfico 17"</formula>
    </cfRule>
    <cfRule type="expression" dxfId="119" priority="60">
      <formula>$Z22="Gráfico 16"</formula>
    </cfRule>
    <cfRule type="expression" dxfId="118" priority="61">
      <formula>$Z22="Gráfico 15"</formula>
    </cfRule>
    <cfRule type="expression" dxfId="117" priority="62">
      <formula>$Z22="Gráfico 14"</formula>
    </cfRule>
    <cfRule type="expression" dxfId="116" priority="63">
      <formula>$Z22="Gráfico 12"</formula>
    </cfRule>
    <cfRule type="expression" dxfId="115" priority="64">
      <formula>$Z22="Gráfico 13"</formula>
    </cfRule>
    <cfRule type="expression" dxfId="114" priority="65">
      <formula>$Z22="Gráfico 11"</formula>
    </cfRule>
    <cfRule type="expression" dxfId="113" priority="66">
      <formula>$Z22="Gráfico 9"</formula>
    </cfRule>
    <cfRule type="expression" dxfId="112" priority="67">
      <formula>$Z22="Gráfico 8"</formula>
    </cfRule>
    <cfRule type="expression" dxfId="111" priority="68">
      <formula>$Z22="Gráfico 7"</formula>
    </cfRule>
    <cfRule type="expression" dxfId="110" priority="69">
      <formula>$Z22="Gráfico 6"</formula>
    </cfRule>
    <cfRule type="expression" dxfId="109" priority="70">
      <formula>$Z22="Gráfico 4"</formula>
    </cfRule>
    <cfRule type="expression" dxfId="108" priority="71">
      <formula>$Z22="Gráfico 3"</formula>
    </cfRule>
    <cfRule type="expression" dxfId="107" priority="72">
      <formula>$Z22="Gráfico 2"</formula>
    </cfRule>
    <cfRule type="expression" dxfId="106" priority="73">
      <formula>$Z22="Gráfico 1"</formula>
    </cfRule>
    <cfRule type="expression" dxfId="105" priority="74">
      <formula>$Z22="Gráfico 5"</formula>
    </cfRule>
  </conditionalFormatting>
  <conditionalFormatting sqref="N22">
    <cfRule type="expression" dxfId="104" priority="1">
      <formula>$Z22="Reporte 2"</formula>
    </cfRule>
    <cfRule type="expression" dxfId="103" priority="2">
      <formula>$Z22="Reporte 1"</formula>
    </cfRule>
    <cfRule type="expression" dxfId="102" priority="3">
      <formula>$Z22="Informe 10"</formula>
    </cfRule>
    <cfRule type="expression" dxfId="101" priority="4">
      <formula>$Z22="Informe 9"</formula>
    </cfRule>
    <cfRule type="expression" dxfId="100" priority="5">
      <formula>$Z22="Informe 8"</formula>
    </cfRule>
    <cfRule type="expression" dxfId="99" priority="6">
      <formula>$Z22="Informe 7"</formula>
    </cfRule>
    <cfRule type="expression" dxfId="98" priority="7">
      <formula>$Z22="Informe 6"</formula>
    </cfRule>
    <cfRule type="expression" dxfId="97" priority="8">
      <formula>$Z22="Informe 5"</formula>
    </cfRule>
    <cfRule type="expression" dxfId="96" priority="9">
      <formula>$Z22="Informe 4"</formula>
    </cfRule>
    <cfRule type="expression" dxfId="95" priority="10">
      <formula>$Z22="Informe 3"</formula>
    </cfRule>
    <cfRule type="expression" dxfId="94" priority="11">
      <formula>$Z22="Informe 2"</formula>
    </cfRule>
    <cfRule type="expression" dxfId="93" priority="12">
      <formula>$Z22="Informe 1"</formula>
    </cfRule>
    <cfRule type="expression" dxfId="92" priority="13">
      <formula>$Z22="Gráfico 10"</formula>
    </cfRule>
    <cfRule type="expression" dxfId="91" priority="14">
      <formula>$Z22="Gráfico 25"</formula>
    </cfRule>
    <cfRule type="expression" dxfId="90" priority="15">
      <formula>$Z22="Gráfico 24"</formula>
    </cfRule>
    <cfRule type="expression" dxfId="89" priority="16">
      <formula>$Z22="Gráfico 23"</formula>
    </cfRule>
    <cfRule type="expression" dxfId="88" priority="17">
      <formula>$Z22="Gráfico 22"</formula>
    </cfRule>
    <cfRule type="expression" dxfId="87" priority="18">
      <formula>$Z22="Gráfico 21"</formula>
    </cfRule>
    <cfRule type="expression" dxfId="86" priority="19">
      <formula>$Z22="Gráfico 20"</formula>
    </cfRule>
    <cfRule type="expression" dxfId="85" priority="20">
      <formula>$Z22="Gráfico 18"</formula>
    </cfRule>
    <cfRule type="expression" dxfId="84" priority="21">
      <formula>$Z22="Gráfico 19"</formula>
    </cfRule>
    <cfRule type="expression" dxfId="83" priority="22">
      <formula>$Z22="Gráfico 17"</formula>
    </cfRule>
    <cfRule type="expression" dxfId="82" priority="23">
      <formula>$Z22="Gráfico 16"</formula>
    </cfRule>
    <cfRule type="expression" dxfId="81" priority="24">
      <formula>$Z22="Gráfico 15"</formula>
    </cfRule>
    <cfRule type="expression" dxfId="80" priority="25">
      <formula>$Z22="Gráfico 14"</formula>
    </cfRule>
    <cfRule type="expression" dxfId="79" priority="26">
      <formula>$Z22="Gráfico 12"</formula>
    </cfRule>
    <cfRule type="expression" dxfId="78" priority="27">
      <formula>$Z22="Gráfico 13"</formula>
    </cfRule>
    <cfRule type="expression" dxfId="77" priority="28">
      <formula>$Z22="Gráfico 11"</formula>
    </cfRule>
    <cfRule type="expression" dxfId="76" priority="29">
      <formula>$Z22="Gráfico 9"</formula>
    </cfRule>
    <cfRule type="expression" dxfId="75" priority="30">
      <formula>$Z22="Gráfico 8"</formula>
    </cfRule>
    <cfRule type="expression" dxfId="74" priority="31">
      <formula>$Z22="Gráfico 7"</formula>
    </cfRule>
    <cfRule type="expression" dxfId="73" priority="32">
      <formula>$Z22="Gráfico 6"</formula>
    </cfRule>
    <cfRule type="expression" dxfId="72" priority="33">
      <formula>$Z22="Gráfico 4"</formula>
    </cfRule>
    <cfRule type="expression" dxfId="71" priority="34">
      <formula>$Z22="Gráfico 3"</formula>
    </cfRule>
    <cfRule type="expression" dxfId="70" priority="35">
      <formula>$Z22="Gráfico 2"</formula>
    </cfRule>
    <cfRule type="expression" dxfId="69" priority="36">
      <formula>$Z22="Gráfico 1"</formula>
    </cfRule>
    <cfRule type="expression" dxfId="68" priority="37">
      <formula>$Z22="Gráfico 5"</formula>
    </cfRule>
  </conditionalFormatting>
  <hyperlinks>
    <hyperlink ref="B22" r:id="rId1" display="https://analytics.zoho.com/open-view/2395394000007076703" xr:uid="{64790D45-C6D6-476A-8A94-5A0C770FFD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N19"/>
  <sheetViews>
    <sheetView topLeftCell="C1" workbookViewId="0">
      <selection activeCell="K22" sqref="K22"/>
    </sheetView>
  </sheetViews>
  <sheetFormatPr baseColWidth="10" defaultRowHeight="14.4" x14ac:dyDescent="0.3"/>
  <cols>
    <col min="1" max="1" width="10.88671875" bestFit="1" customWidth="1"/>
    <col min="2" max="2" width="26.109375" bestFit="1" customWidth="1"/>
    <col min="3" max="3" width="14.6640625" bestFit="1" customWidth="1"/>
    <col min="4" max="4" width="15" bestFit="1" customWidth="1"/>
    <col min="5" max="5" width="14.109375" bestFit="1" customWidth="1"/>
    <col min="6" max="6" width="15.109375" bestFit="1" customWidth="1"/>
    <col min="7" max="7" width="14.77734375" bestFit="1" customWidth="1"/>
    <col min="8" max="8" width="14.21875" bestFit="1" customWidth="1"/>
    <col min="9" max="9" width="13.5546875" bestFit="1" customWidth="1"/>
    <col min="10" max="11" width="14.21875" bestFit="1" customWidth="1"/>
    <col min="12" max="12" width="14.5546875" bestFit="1" customWidth="1"/>
    <col min="13" max="13" width="13.88671875" bestFit="1" customWidth="1"/>
    <col min="14" max="14" width="14.5546875" bestFit="1" customWidth="1"/>
  </cols>
  <sheetData>
    <row r="3" spans="1:14" x14ac:dyDescent="0.3">
      <c r="A3" s="4" t="s">
        <v>10528</v>
      </c>
      <c r="B3" s="4" t="s">
        <v>516</v>
      </c>
      <c r="C3" t="s">
        <v>14134</v>
      </c>
      <c r="D3" t="s">
        <v>14136</v>
      </c>
      <c r="E3" t="s">
        <v>14135</v>
      </c>
      <c r="F3" t="s">
        <v>14133</v>
      </c>
      <c r="G3" t="s">
        <v>14132</v>
      </c>
      <c r="H3" t="s">
        <v>14131</v>
      </c>
      <c r="I3" t="s">
        <v>14130</v>
      </c>
      <c r="J3" t="s">
        <v>14129</v>
      </c>
      <c r="K3" t="s">
        <v>14125</v>
      </c>
      <c r="L3" t="s">
        <v>14126</v>
      </c>
      <c r="M3" t="s">
        <v>14127</v>
      </c>
      <c r="N3" t="s">
        <v>14128</v>
      </c>
    </row>
    <row r="4" spans="1:14" x14ac:dyDescent="0.3">
      <c r="A4" s="3">
        <v>1</v>
      </c>
      <c r="B4" t="s">
        <v>540</v>
      </c>
      <c r="C4" s="1">
        <v>2</v>
      </c>
      <c r="D4" s="1">
        <v>0</v>
      </c>
      <c r="E4" s="1">
        <v>3</v>
      </c>
      <c r="F4" s="1">
        <v>6</v>
      </c>
      <c r="G4" s="1">
        <v>1</v>
      </c>
      <c r="H4" s="1">
        <v>5</v>
      </c>
      <c r="I4" s="1">
        <v>3</v>
      </c>
      <c r="J4" s="1">
        <v>2</v>
      </c>
      <c r="K4" s="1">
        <v>5</v>
      </c>
      <c r="L4" s="1">
        <v>3</v>
      </c>
      <c r="M4" s="1">
        <v>1</v>
      </c>
      <c r="N4" s="1">
        <v>2</v>
      </c>
    </row>
    <row r="5" spans="1:14" x14ac:dyDescent="0.3">
      <c r="A5" s="3">
        <v>2</v>
      </c>
      <c r="B5" t="s">
        <v>517</v>
      </c>
      <c r="C5" s="1">
        <v>2</v>
      </c>
      <c r="D5" s="1">
        <v>4</v>
      </c>
      <c r="E5" s="1">
        <v>1</v>
      </c>
      <c r="F5" s="1">
        <v>8</v>
      </c>
      <c r="G5" s="1">
        <v>0</v>
      </c>
      <c r="H5" s="1">
        <v>6</v>
      </c>
      <c r="I5" s="1">
        <v>7</v>
      </c>
      <c r="J5" s="1">
        <v>5</v>
      </c>
      <c r="K5" s="1">
        <v>0</v>
      </c>
      <c r="L5" s="1">
        <v>5</v>
      </c>
      <c r="M5" s="1">
        <v>4</v>
      </c>
      <c r="N5" s="1">
        <v>4</v>
      </c>
    </row>
    <row r="6" spans="1:14" x14ac:dyDescent="0.3">
      <c r="A6" s="3">
        <v>3</v>
      </c>
      <c r="B6" t="s">
        <v>523</v>
      </c>
      <c r="C6" s="1">
        <v>3</v>
      </c>
      <c r="D6" s="1">
        <v>3</v>
      </c>
      <c r="E6" s="1">
        <v>3</v>
      </c>
      <c r="F6" s="1">
        <v>5</v>
      </c>
      <c r="G6" s="1">
        <v>1</v>
      </c>
      <c r="H6" s="1">
        <v>1</v>
      </c>
      <c r="I6" s="1">
        <v>5</v>
      </c>
      <c r="J6" s="1">
        <v>3</v>
      </c>
      <c r="K6" s="1">
        <v>2</v>
      </c>
      <c r="L6" s="1">
        <v>2</v>
      </c>
      <c r="M6" s="1">
        <v>2</v>
      </c>
      <c r="N6" s="1">
        <v>6</v>
      </c>
    </row>
    <row r="7" spans="1:14" x14ac:dyDescent="0.3">
      <c r="A7" s="3">
        <v>4</v>
      </c>
      <c r="B7" t="s">
        <v>527</v>
      </c>
      <c r="C7" s="1">
        <v>3</v>
      </c>
      <c r="D7" s="1">
        <v>4</v>
      </c>
      <c r="E7" s="1">
        <v>7</v>
      </c>
      <c r="F7" s="1">
        <v>5</v>
      </c>
      <c r="G7" s="1">
        <v>1</v>
      </c>
      <c r="H7" s="1">
        <v>8</v>
      </c>
      <c r="I7" s="1">
        <v>5</v>
      </c>
      <c r="J7" s="1">
        <v>3</v>
      </c>
      <c r="K7" s="1">
        <v>6</v>
      </c>
      <c r="L7" s="1">
        <v>8</v>
      </c>
      <c r="M7" s="1">
        <v>7</v>
      </c>
      <c r="N7" s="1">
        <v>7</v>
      </c>
    </row>
    <row r="8" spans="1:14" x14ac:dyDescent="0.3">
      <c r="A8" s="3">
        <v>5</v>
      </c>
      <c r="B8" t="s">
        <v>542</v>
      </c>
      <c r="C8" s="1">
        <v>23</v>
      </c>
      <c r="D8" s="1">
        <v>14</v>
      </c>
      <c r="E8" s="1">
        <v>24</v>
      </c>
      <c r="F8" s="1">
        <v>13</v>
      </c>
      <c r="G8" s="1">
        <v>10</v>
      </c>
      <c r="H8" s="1">
        <v>11</v>
      </c>
      <c r="I8" s="1">
        <v>21</v>
      </c>
      <c r="J8" s="1">
        <v>6</v>
      </c>
      <c r="K8" s="1">
        <v>8</v>
      </c>
      <c r="L8" s="1">
        <v>23</v>
      </c>
      <c r="M8" s="1">
        <v>12</v>
      </c>
      <c r="N8" s="1">
        <v>15</v>
      </c>
    </row>
    <row r="9" spans="1:14" x14ac:dyDescent="0.3">
      <c r="A9" s="3">
        <v>6</v>
      </c>
      <c r="B9" t="s">
        <v>1193</v>
      </c>
      <c r="C9" s="1">
        <v>14</v>
      </c>
      <c r="D9" s="1">
        <v>13</v>
      </c>
      <c r="E9" s="1">
        <v>15</v>
      </c>
      <c r="F9" s="1">
        <v>12</v>
      </c>
      <c r="G9" s="1">
        <v>11</v>
      </c>
      <c r="H9" s="1">
        <v>12</v>
      </c>
      <c r="I9" s="1">
        <v>11</v>
      </c>
      <c r="J9" s="1">
        <v>8</v>
      </c>
      <c r="K9" s="1">
        <v>12</v>
      </c>
      <c r="L9" s="1">
        <v>7</v>
      </c>
      <c r="M9" s="1">
        <v>17</v>
      </c>
      <c r="N9" s="1">
        <v>13</v>
      </c>
    </row>
    <row r="10" spans="1:14" x14ac:dyDescent="0.3">
      <c r="A10" s="3">
        <v>7</v>
      </c>
      <c r="B10" t="s">
        <v>535</v>
      </c>
      <c r="C10" s="1">
        <v>12</v>
      </c>
      <c r="D10" s="1">
        <v>7</v>
      </c>
      <c r="E10" s="1">
        <v>10</v>
      </c>
      <c r="F10" s="1">
        <v>11</v>
      </c>
      <c r="G10" s="1">
        <v>8</v>
      </c>
      <c r="H10" s="1">
        <v>7</v>
      </c>
      <c r="I10" s="1">
        <v>7</v>
      </c>
      <c r="J10" s="1">
        <v>13</v>
      </c>
      <c r="K10" s="1">
        <v>15</v>
      </c>
      <c r="L10" s="1">
        <v>10</v>
      </c>
      <c r="M10" s="1">
        <v>11</v>
      </c>
      <c r="N10" s="1">
        <v>11</v>
      </c>
    </row>
    <row r="11" spans="1:14" x14ac:dyDescent="0.3">
      <c r="A11" s="3">
        <v>8</v>
      </c>
      <c r="B11" t="s">
        <v>525</v>
      </c>
      <c r="C11" s="1">
        <v>8</v>
      </c>
      <c r="D11" s="1">
        <v>3</v>
      </c>
      <c r="E11" s="1">
        <v>11</v>
      </c>
      <c r="F11" s="1">
        <v>7</v>
      </c>
      <c r="G11" s="1">
        <v>12</v>
      </c>
      <c r="H11" s="1">
        <v>8</v>
      </c>
      <c r="I11" s="1">
        <v>12</v>
      </c>
      <c r="J11" s="1">
        <v>6</v>
      </c>
      <c r="K11" s="1">
        <v>12</v>
      </c>
      <c r="L11" s="1">
        <v>9</v>
      </c>
      <c r="M11" s="1">
        <v>13</v>
      </c>
      <c r="N11" s="1">
        <v>9</v>
      </c>
    </row>
    <row r="12" spans="1:14" x14ac:dyDescent="0.3">
      <c r="A12" s="3">
        <v>9</v>
      </c>
      <c r="B12" t="s">
        <v>521</v>
      </c>
      <c r="C12" s="1">
        <v>6</v>
      </c>
      <c r="D12" s="1">
        <v>8</v>
      </c>
      <c r="E12" s="1">
        <v>13</v>
      </c>
      <c r="F12" s="1">
        <v>9</v>
      </c>
      <c r="G12" s="1">
        <v>10</v>
      </c>
      <c r="H12" s="1">
        <v>8</v>
      </c>
      <c r="I12" s="1">
        <v>9</v>
      </c>
      <c r="J12" s="1">
        <v>11</v>
      </c>
      <c r="K12" s="1">
        <v>12</v>
      </c>
      <c r="L12" s="1">
        <v>10</v>
      </c>
      <c r="M12" s="1">
        <v>15</v>
      </c>
      <c r="N12" s="1">
        <v>6</v>
      </c>
    </row>
    <row r="13" spans="1:14" x14ac:dyDescent="0.3">
      <c r="A13" s="3">
        <v>10</v>
      </c>
      <c r="B13" t="s">
        <v>530</v>
      </c>
      <c r="C13" s="1">
        <v>7</v>
      </c>
      <c r="D13" s="1">
        <v>5</v>
      </c>
      <c r="E13" s="1">
        <v>8</v>
      </c>
      <c r="F13" s="1">
        <v>10</v>
      </c>
      <c r="G13" s="1">
        <v>12</v>
      </c>
      <c r="H13" s="1">
        <v>9</v>
      </c>
      <c r="I13" s="1">
        <v>9</v>
      </c>
      <c r="J13" s="1">
        <v>4</v>
      </c>
      <c r="K13" s="1">
        <v>12</v>
      </c>
      <c r="L13" s="1">
        <v>9</v>
      </c>
      <c r="M13" s="1">
        <v>15</v>
      </c>
      <c r="N13" s="1">
        <v>8</v>
      </c>
    </row>
    <row r="14" spans="1:14" x14ac:dyDescent="0.3">
      <c r="A14" s="3">
        <v>11</v>
      </c>
      <c r="B14" t="s">
        <v>7611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3</v>
      </c>
      <c r="N14" s="1">
        <v>5</v>
      </c>
    </row>
    <row r="15" spans="1:14" x14ac:dyDescent="0.3">
      <c r="A15" s="3">
        <v>12</v>
      </c>
      <c r="B15" t="s">
        <v>10640</v>
      </c>
      <c r="C15" s="1">
        <v>0</v>
      </c>
      <c r="D15" s="1">
        <v>3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5</v>
      </c>
      <c r="N15" s="1">
        <v>2</v>
      </c>
    </row>
    <row r="16" spans="1:14" x14ac:dyDescent="0.3">
      <c r="A16" s="3">
        <v>13</v>
      </c>
      <c r="B16" t="s">
        <v>7580</v>
      </c>
      <c r="C16" s="1">
        <v>51</v>
      </c>
      <c r="D16" s="1">
        <v>39</v>
      </c>
      <c r="E16" s="1">
        <v>38</v>
      </c>
      <c r="F16" s="1">
        <v>43</v>
      </c>
      <c r="G16" s="1">
        <v>35</v>
      </c>
      <c r="H16" s="1">
        <v>53</v>
      </c>
      <c r="I16" s="1">
        <v>50</v>
      </c>
      <c r="J16" s="1">
        <v>41</v>
      </c>
      <c r="K16" s="1">
        <v>56</v>
      </c>
      <c r="L16" s="1">
        <v>44</v>
      </c>
      <c r="M16" s="1">
        <v>51</v>
      </c>
      <c r="N16" s="1">
        <v>45</v>
      </c>
    </row>
    <row r="17" spans="1:14" x14ac:dyDescent="0.3">
      <c r="A17" s="3">
        <v>14</v>
      </c>
      <c r="B17" t="s">
        <v>532</v>
      </c>
      <c r="C17" s="1">
        <v>2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2</v>
      </c>
      <c r="J17" s="1">
        <v>3</v>
      </c>
      <c r="K17" s="1">
        <v>3</v>
      </c>
      <c r="L17" s="1">
        <v>2</v>
      </c>
      <c r="M17" s="1">
        <v>2</v>
      </c>
      <c r="N17" s="1">
        <v>3</v>
      </c>
    </row>
    <row r="18" spans="1:14" x14ac:dyDescent="0.3">
      <c r="A18" s="3">
        <v>15</v>
      </c>
      <c r="B18" t="s">
        <v>519</v>
      </c>
      <c r="C18" s="1">
        <v>0</v>
      </c>
      <c r="D18" s="1">
        <v>2</v>
      </c>
      <c r="E18" s="1">
        <v>2</v>
      </c>
      <c r="F18" s="1">
        <v>2</v>
      </c>
      <c r="G18" s="1">
        <v>4</v>
      </c>
      <c r="H18" s="1">
        <v>2</v>
      </c>
      <c r="I18" s="1">
        <v>6</v>
      </c>
      <c r="J18" s="1">
        <v>3</v>
      </c>
      <c r="K18" s="1">
        <v>1</v>
      </c>
      <c r="L18" s="1">
        <v>1</v>
      </c>
      <c r="M18" s="1">
        <v>1</v>
      </c>
      <c r="N18" s="1">
        <v>2</v>
      </c>
    </row>
    <row r="19" spans="1:14" x14ac:dyDescent="0.3">
      <c r="A19" s="3">
        <v>16</v>
      </c>
      <c r="B19" t="s">
        <v>537</v>
      </c>
      <c r="C19" s="1">
        <v>8</v>
      </c>
      <c r="D19" s="1">
        <v>2</v>
      </c>
      <c r="E19" s="1">
        <v>9</v>
      </c>
      <c r="F19" s="1">
        <v>7</v>
      </c>
      <c r="G19" s="1">
        <v>2</v>
      </c>
      <c r="H19" s="1">
        <v>2</v>
      </c>
      <c r="I19" s="1">
        <v>1</v>
      </c>
      <c r="J19" s="1">
        <v>6</v>
      </c>
      <c r="K19" s="1">
        <v>4</v>
      </c>
      <c r="L19" s="1">
        <v>1</v>
      </c>
      <c r="M19" s="1">
        <v>2</v>
      </c>
      <c r="N19" s="1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9"/>
  <sheetViews>
    <sheetView showGridLines="0" workbookViewId="0">
      <pane ySplit="10" topLeftCell="A71" activePane="bottomLeft" state="frozen"/>
      <selection pane="bottomLeft" activeCell="D126" sqref="D126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64.6640625" bestFit="1" customWidth="1"/>
    <col min="6" max="6" width="11.77734375" bestFit="1" customWidth="1"/>
  </cols>
  <sheetData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3">
      <c r="A11">
        <v>1</v>
      </c>
      <c r="B11" s="1" t="s">
        <v>6219</v>
      </c>
      <c r="D11" s="1" t="s">
        <v>6220</v>
      </c>
      <c r="E11" s="1" t="s">
        <v>10149</v>
      </c>
      <c r="F11" s="1">
        <f>+Parametros[[#This Row],[id]]</f>
        <v>1</v>
      </c>
    </row>
    <row r="12" spans="1:6" x14ac:dyDescent="0.3">
      <c r="A12">
        <v>116</v>
      </c>
      <c r="B12" s="1" t="s">
        <v>10547</v>
      </c>
      <c r="D12" s="1" t="s">
        <v>6251</v>
      </c>
      <c r="E12" s="1" t="s">
        <v>14119</v>
      </c>
      <c r="F12" s="1">
        <f>+Parametros[[#This Row],[id]]</f>
        <v>116</v>
      </c>
    </row>
    <row r="13" spans="1:6" x14ac:dyDescent="0.3">
      <c r="A13">
        <v>2</v>
      </c>
      <c r="B13" s="1" t="s">
        <v>6221</v>
      </c>
      <c r="D13" s="1" t="s">
        <v>6222</v>
      </c>
      <c r="E13" s="1" t="s">
        <v>10150</v>
      </c>
      <c r="F13" s="1">
        <f>+Parametros[[#This Row],[id]]</f>
        <v>2</v>
      </c>
    </row>
    <row r="14" spans="1:6" x14ac:dyDescent="0.3">
      <c r="A14">
        <v>3</v>
      </c>
      <c r="B14" s="1" t="s">
        <v>6223</v>
      </c>
      <c r="D14" s="1" t="s">
        <v>6224</v>
      </c>
      <c r="E14" s="1" t="s">
        <v>10151</v>
      </c>
      <c r="F14" s="1">
        <f>+Parametros[[#This Row],[id]]</f>
        <v>3</v>
      </c>
    </row>
    <row r="15" spans="1:6" x14ac:dyDescent="0.3">
      <c r="A15">
        <v>4</v>
      </c>
      <c r="B15" s="1" t="s">
        <v>6225</v>
      </c>
      <c r="D15" s="1" t="s">
        <v>6220</v>
      </c>
      <c r="E15" s="1" t="s">
        <v>10152</v>
      </c>
      <c r="F15" s="1">
        <f>+Parametros[[#This Row],[id]]</f>
        <v>4</v>
      </c>
    </row>
    <row r="16" spans="1:6" x14ac:dyDescent="0.3">
      <c r="A16">
        <v>5</v>
      </c>
      <c r="B16" s="1" t="s">
        <v>6226</v>
      </c>
      <c r="D16" s="1" t="s">
        <v>22</v>
      </c>
      <c r="E16" s="1" t="s">
        <v>10153</v>
      </c>
      <c r="F16" s="1">
        <f>+Parametros[[#This Row],[id]]</f>
        <v>5</v>
      </c>
    </row>
    <row r="17" spans="1:6" x14ac:dyDescent="0.3">
      <c r="A17">
        <v>6</v>
      </c>
      <c r="B17" s="1" t="s">
        <v>6227</v>
      </c>
      <c r="D17" s="1" t="s">
        <v>22</v>
      </c>
      <c r="E17" s="1" t="s">
        <v>10154</v>
      </c>
      <c r="F17" s="1">
        <f>+Parametros[[#This Row],[id]]</f>
        <v>6</v>
      </c>
    </row>
    <row r="18" spans="1:6" x14ac:dyDescent="0.3">
      <c r="A18">
        <v>7</v>
      </c>
      <c r="B18" s="1" t="s">
        <v>6228</v>
      </c>
      <c r="D18" s="1" t="s">
        <v>6229</v>
      </c>
      <c r="E18" s="1" t="s">
        <v>10155</v>
      </c>
      <c r="F18" s="1">
        <f>+Parametros[[#This Row],[id]]</f>
        <v>7</v>
      </c>
    </row>
    <row r="19" spans="1:6" x14ac:dyDescent="0.3">
      <c r="A19">
        <v>8</v>
      </c>
      <c r="B19" s="1" t="s">
        <v>6230</v>
      </c>
      <c r="D19" s="1" t="s">
        <v>22</v>
      </c>
      <c r="E19" s="1" t="s">
        <v>10156</v>
      </c>
      <c r="F19" s="1">
        <f>+Parametros[[#This Row],[id]]</f>
        <v>8</v>
      </c>
    </row>
    <row r="20" spans="1:6" x14ac:dyDescent="0.3">
      <c r="A20">
        <v>9</v>
      </c>
      <c r="B20" s="1" t="s">
        <v>6231</v>
      </c>
      <c r="D20" s="1" t="s">
        <v>6232</v>
      </c>
      <c r="E20" s="1" t="s">
        <v>10157</v>
      </c>
      <c r="F20" s="1">
        <f>+Parametros[[#This Row],[id]]</f>
        <v>9</v>
      </c>
    </row>
    <row r="21" spans="1:6" x14ac:dyDescent="0.3">
      <c r="A21">
        <v>10</v>
      </c>
      <c r="B21" s="1" t="s">
        <v>6233</v>
      </c>
      <c r="D21" s="1" t="s">
        <v>6222</v>
      </c>
      <c r="E21" s="1" t="s">
        <v>10158</v>
      </c>
      <c r="F21" s="1">
        <f>+Parametros[[#This Row],[id]]</f>
        <v>10</v>
      </c>
    </row>
    <row r="22" spans="1:6" x14ac:dyDescent="0.3">
      <c r="A22">
        <v>11</v>
      </c>
      <c r="B22" s="1" t="s">
        <v>6234</v>
      </c>
      <c r="D22" s="1" t="s">
        <v>3369</v>
      </c>
      <c r="E22" s="1" t="s">
        <v>10159</v>
      </c>
      <c r="F22" s="1">
        <f>+Parametros[[#This Row],[id]]</f>
        <v>11</v>
      </c>
    </row>
    <row r="23" spans="1:6" x14ac:dyDescent="0.3">
      <c r="A23">
        <v>112</v>
      </c>
      <c r="B23" s="1" t="s">
        <v>6234</v>
      </c>
      <c r="D23" s="1" t="s">
        <v>6251</v>
      </c>
      <c r="E23" s="1" t="s">
        <v>10262</v>
      </c>
      <c r="F23" s="1">
        <f>+Parametros[[#This Row],[id]]</f>
        <v>112</v>
      </c>
    </row>
    <row r="24" spans="1:6" x14ac:dyDescent="0.3">
      <c r="A24">
        <v>119</v>
      </c>
      <c r="B24" s="1" t="s">
        <v>10531</v>
      </c>
      <c r="D24" s="1" t="s">
        <v>6251</v>
      </c>
      <c r="E24" s="1" t="s">
        <v>14122</v>
      </c>
      <c r="F24" s="1">
        <f>+Parametros[[#This Row],[id]]</f>
        <v>119</v>
      </c>
    </row>
    <row r="25" spans="1:6" x14ac:dyDescent="0.3">
      <c r="A25">
        <v>12</v>
      </c>
      <c r="B25" s="1" t="s">
        <v>6235</v>
      </c>
      <c r="D25" s="1" t="s">
        <v>22</v>
      </c>
      <c r="E25" s="1" t="s">
        <v>10160</v>
      </c>
      <c r="F25" s="1">
        <f>+Parametros[[#This Row],[id]]</f>
        <v>12</v>
      </c>
    </row>
    <row r="26" spans="1:6" x14ac:dyDescent="0.3">
      <c r="A26">
        <v>13</v>
      </c>
      <c r="B26" s="1" t="s">
        <v>6236</v>
      </c>
      <c r="D26" s="1" t="s">
        <v>22</v>
      </c>
      <c r="E26" s="1" t="s">
        <v>10161</v>
      </c>
      <c r="F26" s="1">
        <f>+Parametros[[#This Row],[id]]</f>
        <v>13</v>
      </c>
    </row>
    <row r="27" spans="1:6" x14ac:dyDescent="0.3">
      <c r="A27">
        <v>14</v>
      </c>
      <c r="B27" s="1" t="s">
        <v>6237</v>
      </c>
      <c r="D27" s="1" t="s">
        <v>22</v>
      </c>
      <c r="E27" s="1" t="s">
        <v>10162</v>
      </c>
      <c r="F27" s="1">
        <f>+Parametros[[#This Row],[id]]</f>
        <v>14</v>
      </c>
    </row>
    <row r="28" spans="1:6" x14ac:dyDescent="0.3">
      <c r="A28">
        <v>15</v>
      </c>
      <c r="B28" s="1" t="s">
        <v>6238</v>
      </c>
      <c r="D28" s="1" t="s">
        <v>6232</v>
      </c>
      <c r="E28" s="1" t="s">
        <v>10163</v>
      </c>
      <c r="F28" s="1">
        <f>+Parametros[[#This Row],[id]]</f>
        <v>15</v>
      </c>
    </row>
    <row r="29" spans="1:6" x14ac:dyDescent="0.3">
      <c r="A29">
        <v>16</v>
      </c>
      <c r="B29" s="1" t="s">
        <v>6239</v>
      </c>
      <c r="D29" s="1" t="s">
        <v>6232</v>
      </c>
      <c r="E29" s="1" t="s">
        <v>10164</v>
      </c>
      <c r="F29" s="1">
        <f>+Parametros[[#This Row],[id]]</f>
        <v>16</v>
      </c>
    </row>
    <row r="30" spans="1:6" x14ac:dyDescent="0.3">
      <c r="A30">
        <v>17</v>
      </c>
      <c r="B30" s="1" t="s">
        <v>6240</v>
      </c>
      <c r="D30" s="1" t="s">
        <v>6232</v>
      </c>
      <c r="E30" s="1" t="s">
        <v>10165</v>
      </c>
      <c r="F30" s="1">
        <f>+Parametros[[#This Row],[id]]</f>
        <v>17</v>
      </c>
    </row>
    <row r="31" spans="1:6" x14ac:dyDescent="0.3">
      <c r="A31">
        <v>18</v>
      </c>
      <c r="B31" s="1" t="s">
        <v>6241</v>
      </c>
      <c r="D31" s="1" t="s">
        <v>6242</v>
      </c>
      <c r="E31" s="1" t="s">
        <v>10166</v>
      </c>
      <c r="F31" s="1">
        <f>+Parametros[[#This Row],[id]]</f>
        <v>18</v>
      </c>
    </row>
    <row r="32" spans="1:6" x14ac:dyDescent="0.3">
      <c r="A32">
        <v>19</v>
      </c>
      <c r="B32" s="1" t="s">
        <v>6243</v>
      </c>
      <c r="D32" s="1" t="s">
        <v>6232</v>
      </c>
      <c r="E32" s="1" t="s">
        <v>10167</v>
      </c>
      <c r="F32" s="1">
        <f>+Parametros[[#This Row],[id]]</f>
        <v>19</v>
      </c>
    </row>
    <row r="33" spans="1:6" x14ac:dyDescent="0.3">
      <c r="A33">
        <v>20</v>
      </c>
      <c r="B33" s="1" t="s">
        <v>6244</v>
      </c>
      <c r="D33" s="1" t="s">
        <v>6245</v>
      </c>
      <c r="E33" s="1" t="s">
        <v>10168</v>
      </c>
      <c r="F33" s="1">
        <f>+Parametros[[#This Row],[id]]</f>
        <v>20</v>
      </c>
    </row>
    <row r="34" spans="1:6" x14ac:dyDescent="0.3">
      <c r="A34">
        <v>21</v>
      </c>
      <c r="B34" s="1" t="s">
        <v>6246</v>
      </c>
      <c r="D34" s="1" t="s">
        <v>6220</v>
      </c>
      <c r="E34" s="1" t="s">
        <v>10169</v>
      </c>
      <c r="F34" s="1">
        <f>+Parametros[[#This Row],[id]]</f>
        <v>21</v>
      </c>
    </row>
    <row r="35" spans="1:6" x14ac:dyDescent="0.3">
      <c r="A35">
        <v>22</v>
      </c>
      <c r="B35" s="1" t="s">
        <v>6247</v>
      </c>
      <c r="D35" s="1" t="s">
        <v>6232</v>
      </c>
      <c r="E35" s="1" t="s">
        <v>10170</v>
      </c>
      <c r="F35" s="1">
        <f>+Parametros[[#This Row],[id]]</f>
        <v>22</v>
      </c>
    </row>
    <row r="36" spans="1:6" x14ac:dyDescent="0.3">
      <c r="A36">
        <v>23</v>
      </c>
      <c r="B36" s="1" t="s">
        <v>6248</v>
      </c>
      <c r="D36" s="1" t="s">
        <v>6232</v>
      </c>
      <c r="E36" s="1" t="s">
        <v>10171</v>
      </c>
      <c r="F36" s="1">
        <f>+Parametros[[#This Row],[id]]</f>
        <v>23</v>
      </c>
    </row>
    <row r="37" spans="1:6" x14ac:dyDescent="0.3">
      <c r="A37">
        <v>24</v>
      </c>
      <c r="B37" s="1" t="s">
        <v>6249</v>
      </c>
      <c r="D37" s="1" t="s">
        <v>6232</v>
      </c>
      <c r="E37" s="1" t="s">
        <v>10172</v>
      </c>
      <c r="F37" s="1">
        <f>+Parametros[[#This Row],[id]]</f>
        <v>24</v>
      </c>
    </row>
    <row r="38" spans="1:6" x14ac:dyDescent="0.3">
      <c r="A38">
        <v>25</v>
      </c>
      <c r="B38" s="1" t="s">
        <v>6250</v>
      </c>
      <c r="D38" s="1" t="s">
        <v>6251</v>
      </c>
      <c r="E38" s="1" t="s">
        <v>10173</v>
      </c>
      <c r="F38" s="1">
        <f>+Parametros[[#This Row],[id]]</f>
        <v>25</v>
      </c>
    </row>
    <row r="39" spans="1:6" x14ac:dyDescent="0.3">
      <c r="A39">
        <v>114</v>
      </c>
      <c r="B39" s="1" t="s">
        <v>10264</v>
      </c>
      <c r="D39" s="1" t="s">
        <v>6251</v>
      </c>
      <c r="E39" s="1" t="s">
        <v>10265</v>
      </c>
      <c r="F39" s="1">
        <f>+Parametros[[#This Row],[id]]</f>
        <v>114</v>
      </c>
    </row>
    <row r="40" spans="1:6" x14ac:dyDescent="0.3">
      <c r="A40">
        <v>26</v>
      </c>
      <c r="B40" s="1" t="s">
        <v>6252</v>
      </c>
      <c r="D40" s="1" t="s">
        <v>22</v>
      </c>
      <c r="E40" s="1" t="s">
        <v>10174</v>
      </c>
      <c r="F40" s="1">
        <f>+Parametros[[#This Row],[id]]</f>
        <v>26</v>
      </c>
    </row>
    <row r="41" spans="1:6" x14ac:dyDescent="0.3">
      <c r="A41">
        <v>27</v>
      </c>
      <c r="B41" s="1" t="s">
        <v>6253</v>
      </c>
      <c r="D41" s="1" t="s">
        <v>6254</v>
      </c>
      <c r="E41" s="1" t="s">
        <v>10175</v>
      </c>
      <c r="F41" s="1">
        <f>+Parametros[[#This Row],[id]]</f>
        <v>27</v>
      </c>
    </row>
    <row r="42" spans="1:6" x14ac:dyDescent="0.3">
      <c r="A42">
        <v>28</v>
      </c>
      <c r="B42" s="1" t="s">
        <v>6255</v>
      </c>
      <c r="D42" s="1" t="s">
        <v>6256</v>
      </c>
      <c r="E42" s="1" t="s">
        <v>10176</v>
      </c>
      <c r="F42" s="1">
        <f>+Parametros[[#This Row],[id]]</f>
        <v>28</v>
      </c>
    </row>
    <row r="43" spans="1:6" x14ac:dyDescent="0.3">
      <c r="A43">
        <v>115</v>
      </c>
      <c r="B43" s="1" t="s">
        <v>10266</v>
      </c>
      <c r="D43" s="1" t="s">
        <v>6251</v>
      </c>
      <c r="E43" s="1" t="s">
        <v>10267</v>
      </c>
      <c r="F43" s="1">
        <f>+Parametros[[#This Row],[id]]</f>
        <v>115</v>
      </c>
    </row>
    <row r="44" spans="1:6" x14ac:dyDescent="0.3">
      <c r="A44">
        <v>29</v>
      </c>
      <c r="B44" s="1" t="s">
        <v>6257</v>
      </c>
      <c r="D44" s="1" t="s">
        <v>6222</v>
      </c>
      <c r="E44" s="1" t="s">
        <v>10177</v>
      </c>
      <c r="F44" s="1">
        <f>+Parametros[[#This Row],[id]]</f>
        <v>29</v>
      </c>
    </row>
    <row r="45" spans="1:6" x14ac:dyDescent="0.3">
      <c r="A45">
        <v>30</v>
      </c>
      <c r="B45" s="1" t="s">
        <v>6258</v>
      </c>
      <c r="D45" s="1" t="s">
        <v>6245</v>
      </c>
      <c r="E45" s="1" t="s">
        <v>10178</v>
      </c>
      <c r="F45" s="1">
        <f>+Parametros[[#This Row],[id]]</f>
        <v>30</v>
      </c>
    </row>
    <row r="46" spans="1:6" x14ac:dyDescent="0.3">
      <c r="A46">
        <v>31</v>
      </c>
      <c r="B46" s="1" t="s">
        <v>6259</v>
      </c>
      <c r="D46" s="1" t="s">
        <v>6245</v>
      </c>
      <c r="E46" s="1" t="s">
        <v>10179</v>
      </c>
      <c r="F46" s="1">
        <f>+Parametros[[#This Row],[id]]</f>
        <v>31</v>
      </c>
    </row>
    <row r="47" spans="1:6" x14ac:dyDescent="0.3">
      <c r="A47">
        <v>32</v>
      </c>
      <c r="B47" s="1" t="s">
        <v>6260</v>
      </c>
      <c r="D47" s="1" t="s">
        <v>6220</v>
      </c>
      <c r="E47" s="1" t="s">
        <v>10180</v>
      </c>
      <c r="F47" s="1">
        <f>+Parametros[[#This Row],[id]]</f>
        <v>32</v>
      </c>
    </row>
    <row r="48" spans="1:6" x14ac:dyDescent="0.3">
      <c r="A48">
        <v>33</v>
      </c>
      <c r="B48" s="1" t="s">
        <v>6261</v>
      </c>
      <c r="D48" s="1" t="s">
        <v>22</v>
      </c>
      <c r="E48" s="1" t="s">
        <v>10181</v>
      </c>
      <c r="F48" s="1">
        <f>+Parametros[[#This Row],[id]]</f>
        <v>33</v>
      </c>
    </row>
    <row r="49" spans="1:6" x14ac:dyDescent="0.3">
      <c r="A49">
        <v>34</v>
      </c>
      <c r="B49" s="1" t="s">
        <v>6262</v>
      </c>
      <c r="D49" s="1" t="s">
        <v>22</v>
      </c>
      <c r="E49" s="1" t="s">
        <v>10182</v>
      </c>
      <c r="F49" s="1">
        <f>+Parametros[[#This Row],[id]]</f>
        <v>34</v>
      </c>
    </row>
    <row r="50" spans="1:6" x14ac:dyDescent="0.3">
      <c r="A50">
        <v>35</v>
      </c>
      <c r="B50" s="1" t="s">
        <v>6263</v>
      </c>
      <c r="D50" s="1" t="s">
        <v>6264</v>
      </c>
      <c r="E50" s="1" t="s">
        <v>10183</v>
      </c>
      <c r="F50" s="1">
        <f>+Parametros[[#This Row],[id]]</f>
        <v>35</v>
      </c>
    </row>
    <row r="51" spans="1:6" x14ac:dyDescent="0.3">
      <c r="A51">
        <v>36</v>
      </c>
      <c r="B51" s="1" t="s">
        <v>6265</v>
      </c>
      <c r="D51" s="1" t="s">
        <v>6222</v>
      </c>
      <c r="E51" s="1" t="s">
        <v>10184</v>
      </c>
      <c r="F51" s="1">
        <f>+Parametros[[#This Row],[id]]</f>
        <v>36</v>
      </c>
    </row>
    <row r="52" spans="1:6" x14ac:dyDescent="0.3">
      <c r="A52">
        <v>37</v>
      </c>
      <c r="B52" s="1" t="s">
        <v>6266</v>
      </c>
      <c r="D52" s="1" t="s">
        <v>22</v>
      </c>
      <c r="E52" s="1" t="s">
        <v>10185</v>
      </c>
      <c r="F52" s="1">
        <f>+Parametros[[#This Row],[id]]</f>
        <v>37</v>
      </c>
    </row>
    <row r="53" spans="1:6" x14ac:dyDescent="0.3">
      <c r="A53">
        <v>38</v>
      </c>
      <c r="B53" s="1" t="s">
        <v>6267</v>
      </c>
      <c r="D53" s="1" t="s">
        <v>6232</v>
      </c>
      <c r="E53" s="1" t="s">
        <v>10186</v>
      </c>
      <c r="F53" s="1">
        <f>+Parametros[[#This Row],[id]]</f>
        <v>38</v>
      </c>
    </row>
    <row r="54" spans="1:6" x14ac:dyDescent="0.3">
      <c r="A54">
        <v>39</v>
      </c>
      <c r="B54" s="1" t="s">
        <v>6268</v>
      </c>
      <c r="D54" s="1" t="s">
        <v>6232</v>
      </c>
      <c r="E54" s="1" t="s">
        <v>10187</v>
      </c>
      <c r="F54" s="1">
        <f>+Parametros[[#This Row],[id]]</f>
        <v>39</v>
      </c>
    </row>
    <row r="55" spans="1:6" x14ac:dyDescent="0.3">
      <c r="A55">
        <v>113</v>
      </c>
      <c r="B55" s="1" t="s">
        <v>7608</v>
      </c>
      <c r="D55" s="1" t="s">
        <v>6251</v>
      </c>
      <c r="E55" s="1" t="s">
        <v>10263</v>
      </c>
      <c r="F55" s="1">
        <f>+Parametros[[#This Row],[id]]</f>
        <v>113</v>
      </c>
    </row>
    <row r="56" spans="1:6" x14ac:dyDescent="0.3">
      <c r="A56">
        <v>40</v>
      </c>
      <c r="B56" s="1" t="s">
        <v>6269</v>
      </c>
      <c r="D56" s="1" t="s">
        <v>22</v>
      </c>
      <c r="E56" s="1" t="s">
        <v>10188</v>
      </c>
      <c r="F56" s="1">
        <f>+Parametros[[#This Row],[id]]</f>
        <v>40</v>
      </c>
    </row>
    <row r="57" spans="1:6" x14ac:dyDescent="0.3">
      <c r="A57">
        <v>41</v>
      </c>
      <c r="B57" s="1" t="s">
        <v>6270</v>
      </c>
      <c r="D57" s="1" t="s">
        <v>6220</v>
      </c>
      <c r="E57" s="1" t="s">
        <v>10189</v>
      </c>
      <c r="F57" s="1">
        <f>+Parametros[[#This Row],[id]]</f>
        <v>41</v>
      </c>
    </row>
    <row r="58" spans="1:6" x14ac:dyDescent="0.3">
      <c r="A58">
        <v>42</v>
      </c>
      <c r="B58" s="1" t="s">
        <v>6271</v>
      </c>
      <c r="D58" s="1" t="s">
        <v>6220</v>
      </c>
      <c r="E58" s="1" t="s">
        <v>10190</v>
      </c>
      <c r="F58" s="1">
        <f>+Parametros[[#This Row],[id]]</f>
        <v>42</v>
      </c>
    </row>
    <row r="59" spans="1:6" x14ac:dyDescent="0.3">
      <c r="A59">
        <v>43</v>
      </c>
      <c r="B59" s="1" t="s">
        <v>6272</v>
      </c>
      <c r="D59" s="1" t="s">
        <v>6264</v>
      </c>
      <c r="E59" s="1" t="s">
        <v>10191</v>
      </c>
      <c r="F59" s="1">
        <f>+Parametros[[#This Row],[id]]</f>
        <v>43</v>
      </c>
    </row>
    <row r="60" spans="1:6" x14ac:dyDescent="0.3">
      <c r="A60">
        <v>44</v>
      </c>
      <c r="B60" s="1" t="s">
        <v>6273</v>
      </c>
      <c r="D60" s="1" t="s">
        <v>6232</v>
      </c>
      <c r="E60" s="1" t="s">
        <v>10192</v>
      </c>
      <c r="F60" s="1">
        <f>+Parametros[[#This Row],[id]]</f>
        <v>44</v>
      </c>
    </row>
    <row r="61" spans="1:6" x14ac:dyDescent="0.3">
      <c r="A61">
        <v>45</v>
      </c>
      <c r="B61" s="1" t="s">
        <v>6274</v>
      </c>
      <c r="D61" s="1" t="s">
        <v>22</v>
      </c>
      <c r="E61" s="1" t="s">
        <v>10193</v>
      </c>
      <c r="F61" s="1">
        <f>+Parametros[[#This Row],[id]]</f>
        <v>45</v>
      </c>
    </row>
    <row r="62" spans="1:6" x14ac:dyDescent="0.3">
      <c r="A62">
        <v>46</v>
      </c>
      <c r="B62" s="1" t="s">
        <v>6275</v>
      </c>
      <c r="D62" s="1" t="s">
        <v>6276</v>
      </c>
      <c r="E62" s="1" t="s">
        <v>10194</v>
      </c>
      <c r="F62" s="1">
        <f>+Parametros[[#This Row],[id]]</f>
        <v>46</v>
      </c>
    </row>
    <row r="63" spans="1:6" x14ac:dyDescent="0.3">
      <c r="A63">
        <v>47</v>
      </c>
      <c r="B63" s="1" t="s">
        <v>6277</v>
      </c>
      <c r="D63" s="1" t="s">
        <v>6276</v>
      </c>
      <c r="E63" s="1" t="s">
        <v>10195</v>
      </c>
      <c r="F63" s="1">
        <f>+Parametros[[#This Row],[id]]</f>
        <v>47</v>
      </c>
    </row>
    <row r="64" spans="1:6" x14ac:dyDescent="0.3">
      <c r="A64">
        <v>48</v>
      </c>
      <c r="B64" s="1" t="s">
        <v>6278</v>
      </c>
      <c r="D64" s="1" t="s">
        <v>6279</v>
      </c>
      <c r="E64" s="1" t="s">
        <v>10196</v>
      </c>
      <c r="F64" s="1">
        <f>+Parametros[[#This Row],[id]]</f>
        <v>48</v>
      </c>
    </row>
    <row r="65" spans="1:6" x14ac:dyDescent="0.3">
      <c r="A65">
        <v>49</v>
      </c>
      <c r="B65" s="1" t="s">
        <v>6280</v>
      </c>
      <c r="D65" s="1" t="s">
        <v>6232</v>
      </c>
      <c r="E65" s="1" t="s">
        <v>10197</v>
      </c>
      <c r="F65" s="1">
        <f>+Parametros[[#This Row],[id]]</f>
        <v>49</v>
      </c>
    </row>
    <row r="66" spans="1:6" x14ac:dyDescent="0.3">
      <c r="A66">
        <v>50</v>
      </c>
      <c r="B66" s="1" t="s">
        <v>6281</v>
      </c>
      <c r="D66" s="1" t="s">
        <v>22</v>
      </c>
      <c r="E66" s="1" t="s">
        <v>10198</v>
      </c>
      <c r="F66" s="1">
        <f>+Parametros[[#This Row],[id]]</f>
        <v>50</v>
      </c>
    </row>
    <row r="67" spans="1:6" x14ac:dyDescent="0.3">
      <c r="A67">
        <v>51</v>
      </c>
      <c r="B67" s="1" t="s">
        <v>6282</v>
      </c>
      <c r="D67" s="1" t="s">
        <v>22</v>
      </c>
      <c r="E67" s="1" t="s">
        <v>10199</v>
      </c>
      <c r="F67" s="1">
        <f>+Parametros[[#This Row],[id]]</f>
        <v>51</v>
      </c>
    </row>
    <row r="68" spans="1:6" x14ac:dyDescent="0.3">
      <c r="A68">
        <v>52</v>
      </c>
      <c r="B68" s="1" t="s">
        <v>6283</v>
      </c>
      <c r="D68" s="1" t="s">
        <v>6232</v>
      </c>
      <c r="E68" s="1" t="s">
        <v>10200</v>
      </c>
      <c r="F68" s="1">
        <f>+Parametros[[#This Row],[id]]</f>
        <v>52</v>
      </c>
    </row>
    <row r="69" spans="1:6" x14ac:dyDescent="0.3">
      <c r="A69">
        <v>53</v>
      </c>
      <c r="B69" s="1" t="s">
        <v>6284</v>
      </c>
      <c r="D69" s="1" t="s">
        <v>6264</v>
      </c>
      <c r="E69" s="1" t="s">
        <v>10201</v>
      </c>
      <c r="F69" s="1">
        <f>+Parametros[[#This Row],[id]]</f>
        <v>53</v>
      </c>
    </row>
    <row r="70" spans="1:6" x14ac:dyDescent="0.3">
      <c r="A70">
        <v>54</v>
      </c>
      <c r="B70" s="1" t="s">
        <v>6285</v>
      </c>
      <c r="D70" s="1" t="s">
        <v>6279</v>
      </c>
      <c r="E70" s="1" t="s">
        <v>10202</v>
      </c>
      <c r="F70" s="1">
        <f>+Parametros[[#This Row],[id]]</f>
        <v>54</v>
      </c>
    </row>
    <row r="71" spans="1:6" x14ac:dyDescent="0.3">
      <c r="A71">
        <v>55</v>
      </c>
      <c r="B71" s="1" t="s">
        <v>6286</v>
      </c>
      <c r="D71" s="1" t="s">
        <v>6276</v>
      </c>
      <c r="E71" s="1" t="s">
        <v>10203</v>
      </c>
      <c r="F71" s="1">
        <f>+Parametros[[#This Row],[id]]</f>
        <v>55</v>
      </c>
    </row>
    <row r="72" spans="1:6" x14ac:dyDescent="0.3">
      <c r="A72">
        <v>56</v>
      </c>
      <c r="B72" s="1" t="s">
        <v>6287</v>
      </c>
      <c r="D72" s="1" t="s">
        <v>6222</v>
      </c>
      <c r="E72" s="1" t="s">
        <v>10204</v>
      </c>
      <c r="F72" s="1">
        <f>+Parametros[[#This Row],[id]]</f>
        <v>56</v>
      </c>
    </row>
    <row r="73" spans="1:6" x14ac:dyDescent="0.3">
      <c r="A73">
        <v>57</v>
      </c>
      <c r="B73" s="1" t="s">
        <v>6288</v>
      </c>
      <c r="D73" s="1" t="s">
        <v>3369</v>
      </c>
      <c r="E73" s="1" t="s">
        <v>10205</v>
      </c>
      <c r="F73" s="1">
        <f>+Parametros[[#This Row],[id]]</f>
        <v>57</v>
      </c>
    </row>
    <row r="74" spans="1:6" x14ac:dyDescent="0.3">
      <c r="A74">
        <v>58</v>
      </c>
      <c r="B74" s="1" t="s">
        <v>6289</v>
      </c>
      <c r="D74" s="1" t="s">
        <v>22</v>
      </c>
      <c r="E74" s="1" t="s">
        <v>10206</v>
      </c>
      <c r="F74" s="1">
        <f>+Parametros[[#This Row],[id]]</f>
        <v>58</v>
      </c>
    </row>
    <row r="75" spans="1:6" x14ac:dyDescent="0.3">
      <c r="A75">
        <v>59</v>
      </c>
      <c r="B75" s="1" t="s">
        <v>21</v>
      </c>
      <c r="D75" s="1" t="s">
        <v>22</v>
      </c>
      <c r="E75" s="1" t="s">
        <v>10207</v>
      </c>
      <c r="F75" s="1">
        <f>+Parametros[[#This Row],[id]]</f>
        <v>59</v>
      </c>
    </row>
    <row r="76" spans="1:6" x14ac:dyDescent="0.3">
      <c r="A76">
        <v>60</v>
      </c>
      <c r="B76" s="1" t="s">
        <v>6290</v>
      </c>
      <c r="D76" s="1" t="s">
        <v>3369</v>
      </c>
      <c r="E76" s="1" t="s">
        <v>10208</v>
      </c>
      <c r="F76" s="1">
        <f>+Parametros[[#This Row],[id]]</f>
        <v>60</v>
      </c>
    </row>
    <row r="77" spans="1:6" x14ac:dyDescent="0.3">
      <c r="A77">
        <v>61</v>
      </c>
      <c r="B77" s="1" t="s">
        <v>6291</v>
      </c>
      <c r="D77" s="1" t="s">
        <v>22</v>
      </c>
      <c r="E77" s="1" t="s">
        <v>10209</v>
      </c>
      <c r="F77" s="1">
        <f>+Parametros[[#This Row],[id]]</f>
        <v>61</v>
      </c>
    </row>
    <row r="78" spans="1:6" x14ac:dyDescent="0.3">
      <c r="A78">
        <v>62</v>
      </c>
      <c r="B78" s="1" t="s">
        <v>6292</v>
      </c>
      <c r="D78" s="1" t="s">
        <v>6224</v>
      </c>
      <c r="E78" s="1" t="s">
        <v>10210</v>
      </c>
      <c r="F78" s="1">
        <f>+Parametros[[#This Row],[id]]</f>
        <v>62</v>
      </c>
    </row>
    <row r="79" spans="1:6" x14ac:dyDescent="0.3">
      <c r="A79">
        <v>63</v>
      </c>
      <c r="B79" s="1" t="s">
        <v>6293</v>
      </c>
      <c r="D79" s="1" t="s">
        <v>6232</v>
      </c>
      <c r="E79" s="1" t="s">
        <v>10211</v>
      </c>
      <c r="F79" s="1">
        <f>+Parametros[[#This Row],[id]]</f>
        <v>63</v>
      </c>
    </row>
    <row r="80" spans="1:6" x14ac:dyDescent="0.3">
      <c r="A80">
        <v>64</v>
      </c>
      <c r="B80" s="1" t="s">
        <v>6294</v>
      </c>
      <c r="D80" s="1" t="s">
        <v>6276</v>
      </c>
      <c r="E80" s="1" t="s">
        <v>10212</v>
      </c>
      <c r="F80" s="1">
        <f>+Parametros[[#This Row],[id]]</f>
        <v>64</v>
      </c>
    </row>
    <row r="81" spans="1:6" x14ac:dyDescent="0.3">
      <c r="A81">
        <v>65</v>
      </c>
      <c r="B81" s="1" t="s">
        <v>6295</v>
      </c>
      <c r="D81" s="1" t="s">
        <v>6222</v>
      </c>
      <c r="E81" s="1" t="s">
        <v>10213</v>
      </c>
      <c r="F81" s="1">
        <f>+Parametros[[#This Row],[id]]</f>
        <v>65</v>
      </c>
    </row>
    <row r="82" spans="1:6" x14ac:dyDescent="0.3">
      <c r="A82">
        <v>66</v>
      </c>
      <c r="B82" s="1" t="s">
        <v>6296</v>
      </c>
      <c r="D82" s="1" t="s">
        <v>22</v>
      </c>
      <c r="E82" s="1" t="s">
        <v>10214</v>
      </c>
      <c r="F82" s="1">
        <f>+Parametros[[#This Row],[id]]</f>
        <v>66</v>
      </c>
    </row>
    <row r="83" spans="1:6" x14ac:dyDescent="0.3">
      <c r="A83">
        <v>67</v>
      </c>
      <c r="B83" s="1" t="s">
        <v>6297</v>
      </c>
      <c r="D83" s="1" t="s">
        <v>6276</v>
      </c>
      <c r="E83" s="1" t="s">
        <v>10215</v>
      </c>
      <c r="F83" s="1">
        <f>+Parametros[[#This Row],[id]]</f>
        <v>67</v>
      </c>
    </row>
    <row r="84" spans="1:6" x14ac:dyDescent="0.3">
      <c r="A84">
        <v>68</v>
      </c>
      <c r="B84" s="1" t="s">
        <v>6298</v>
      </c>
      <c r="D84" s="1" t="s">
        <v>6224</v>
      </c>
      <c r="E84" s="1" t="s">
        <v>10216</v>
      </c>
      <c r="F84" s="1">
        <f>+Parametros[[#This Row],[id]]</f>
        <v>68</v>
      </c>
    </row>
    <row r="85" spans="1:6" x14ac:dyDescent="0.3">
      <c r="A85">
        <v>69</v>
      </c>
      <c r="B85" s="1" t="s">
        <v>6299</v>
      </c>
      <c r="D85" s="1" t="s">
        <v>22</v>
      </c>
      <c r="E85" s="1" t="s">
        <v>10217</v>
      </c>
      <c r="F85" s="1">
        <f>+Parametros[[#This Row],[id]]</f>
        <v>69</v>
      </c>
    </row>
    <row r="86" spans="1:6" x14ac:dyDescent="0.3">
      <c r="A86">
        <v>70</v>
      </c>
      <c r="B86" s="1" t="s">
        <v>6300</v>
      </c>
      <c r="D86" s="1" t="s">
        <v>6279</v>
      </c>
      <c r="E86" s="1" t="s">
        <v>10218</v>
      </c>
      <c r="F86" s="1">
        <f>+Parametros[[#This Row],[id]]</f>
        <v>70</v>
      </c>
    </row>
    <row r="87" spans="1:6" x14ac:dyDescent="0.3">
      <c r="A87">
        <v>71</v>
      </c>
      <c r="B87" s="1" t="s">
        <v>6301</v>
      </c>
      <c r="D87" s="1" t="s">
        <v>6222</v>
      </c>
      <c r="E87" s="1" t="s">
        <v>10219</v>
      </c>
      <c r="F87" s="1">
        <f>+Parametros[[#This Row],[id]]</f>
        <v>71</v>
      </c>
    </row>
    <row r="88" spans="1:6" x14ac:dyDescent="0.3">
      <c r="A88">
        <v>72</v>
      </c>
      <c r="B88" s="1" t="s">
        <v>6302</v>
      </c>
      <c r="D88" s="1" t="s">
        <v>6232</v>
      </c>
      <c r="E88" s="1" t="s">
        <v>10220</v>
      </c>
      <c r="F88" s="1">
        <f>+Parametros[[#This Row],[id]]</f>
        <v>72</v>
      </c>
    </row>
    <row r="89" spans="1:6" x14ac:dyDescent="0.3">
      <c r="A89">
        <v>73</v>
      </c>
      <c r="B89" s="1" t="s">
        <v>6303</v>
      </c>
      <c r="D89" s="1" t="s">
        <v>6264</v>
      </c>
      <c r="E89" s="1" t="s">
        <v>10221</v>
      </c>
      <c r="F89" s="1">
        <f>+Parametros[[#This Row],[id]]</f>
        <v>73</v>
      </c>
    </row>
    <row r="90" spans="1:6" x14ac:dyDescent="0.3">
      <c r="A90">
        <v>74</v>
      </c>
      <c r="B90" s="1" t="s">
        <v>6304</v>
      </c>
      <c r="D90" s="1" t="s">
        <v>22</v>
      </c>
      <c r="E90" s="1" t="s">
        <v>10222</v>
      </c>
      <c r="F90" s="1">
        <f>+Parametros[[#This Row],[id]]</f>
        <v>74</v>
      </c>
    </row>
    <row r="91" spans="1:6" x14ac:dyDescent="0.3">
      <c r="A91">
        <v>75</v>
      </c>
      <c r="B91" s="1" t="s">
        <v>6305</v>
      </c>
      <c r="D91" s="1" t="s">
        <v>6224</v>
      </c>
      <c r="E91" s="1" t="s">
        <v>10223</v>
      </c>
      <c r="F91" s="1">
        <f>+Parametros[[#This Row],[id]]</f>
        <v>75</v>
      </c>
    </row>
    <row r="92" spans="1:6" x14ac:dyDescent="0.3">
      <c r="A92">
        <v>76</v>
      </c>
      <c r="B92" s="1" t="s">
        <v>6306</v>
      </c>
      <c r="D92" s="1" t="s">
        <v>22</v>
      </c>
      <c r="E92" s="1" t="s">
        <v>10224</v>
      </c>
      <c r="F92" s="1">
        <f>+Parametros[[#This Row],[id]]</f>
        <v>76</v>
      </c>
    </row>
    <row r="93" spans="1:6" x14ac:dyDescent="0.3">
      <c r="A93">
        <v>77</v>
      </c>
      <c r="B93" s="1" t="s">
        <v>6307</v>
      </c>
      <c r="D93" s="1" t="s">
        <v>6222</v>
      </c>
      <c r="E93" s="1" t="s">
        <v>10225</v>
      </c>
      <c r="F93" s="1">
        <f>+Parametros[[#This Row],[id]]</f>
        <v>77</v>
      </c>
    </row>
    <row r="94" spans="1:6" x14ac:dyDescent="0.3">
      <c r="A94">
        <v>78</v>
      </c>
      <c r="B94" s="1" t="s">
        <v>6308</v>
      </c>
      <c r="D94" s="1" t="s">
        <v>22</v>
      </c>
      <c r="E94" s="1" t="s">
        <v>10226</v>
      </c>
      <c r="F94" s="1">
        <f>+Parametros[[#This Row],[id]]</f>
        <v>78</v>
      </c>
    </row>
    <row r="95" spans="1:6" x14ac:dyDescent="0.3">
      <c r="A95">
        <v>79</v>
      </c>
      <c r="B95" s="1" t="s">
        <v>6309</v>
      </c>
      <c r="D95" s="1" t="s">
        <v>6232</v>
      </c>
      <c r="E95" s="1" t="s">
        <v>10227</v>
      </c>
      <c r="F95" s="1">
        <f>+Parametros[[#This Row],[id]]</f>
        <v>79</v>
      </c>
    </row>
    <row r="96" spans="1:6" x14ac:dyDescent="0.3">
      <c r="A96">
        <v>80</v>
      </c>
      <c r="B96" s="1" t="s">
        <v>6310</v>
      </c>
      <c r="D96" s="1" t="s">
        <v>22</v>
      </c>
      <c r="E96" s="1" t="s">
        <v>10228</v>
      </c>
      <c r="F96" s="1">
        <f>+Parametros[[#This Row],[id]]</f>
        <v>80</v>
      </c>
    </row>
    <row r="97" spans="1:6" x14ac:dyDescent="0.3">
      <c r="A97">
        <v>81</v>
      </c>
      <c r="B97" s="1" t="s">
        <v>6311</v>
      </c>
      <c r="D97" s="1" t="s">
        <v>22</v>
      </c>
      <c r="E97" s="1" t="s">
        <v>10229</v>
      </c>
      <c r="F97" s="1">
        <f>+Parametros[[#This Row],[id]]</f>
        <v>81</v>
      </c>
    </row>
    <row r="98" spans="1:6" x14ac:dyDescent="0.3">
      <c r="A98">
        <v>82</v>
      </c>
      <c r="B98" s="1" t="s">
        <v>6312</v>
      </c>
      <c r="D98" s="1" t="s">
        <v>6264</v>
      </c>
      <c r="E98" s="1" t="s">
        <v>10230</v>
      </c>
      <c r="F98" s="1">
        <f>+Parametros[[#This Row],[id]]</f>
        <v>82</v>
      </c>
    </row>
    <row r="99" spans="1:6" x14ac:dyDescent="0.3">
      <c r="A99">
        <v>83</v>
      </c>
      <c r="B99" s="1" t="s">
        <v>6313</v>
      </c>
      <c r="D99" s="1" t="s">
        <v>22</v>
      </c>
      <c r="E99" s="1" t="s">
        <v>10231</v>
      </c>
      <c r="F99" s="1">
        <f>+Parametros[[#This Row],[id]]</f>
        <v>83</v>
      </c>
    </row>
    <row r="100" spans="1:6" x14ac:dyDescent="0.3">
      <c r="A100">
        <v>84</v>
      </c>
      <c r="B100" s="1" t="s">
        <v>6314</v>
      </c>
      <c r="D100" s="1" t="s">
        <v>6279</v>
      </c>
      <c r="E100" s="1" t="s">
        <v>10232</v>
      </c>
      <c r="F100" s="1">
        <f>+Parametros[[#This Row],[id]]</f>
        <v>84</v>
      </c>
    </row>
    <row r="101" spans="1:6" x14ac:dyDescent="0.3">
      <c r="A101">
        <v>85</v>
      </c>
      <c r="B101" s="1" t="s">
        <v>6315</v>
      </c>
      <c r="D101" s="1" t="s">
        <v>3369</v>
      </c>
      <c r="E101" s="1" t="s">
        <v>10233</v>
      </c>
      <c r="F101" s="1">
        <f>+Parametros[[#This Row],[id]]</f>
        <v>85</v>
      </c>
    </row>
    <row r="102" spans="1:6" x14ac:dyDescent="0.3">
      <c r="A102">
        <v>86</v>
      </c>
      <c r="B102" s="1" t="s">
        <v>6316</v>
      </c>
      <c r="D102" s="1" t="s">
        <v>22</v>
      </c>
      <c r="E102" s="1" t="s">
        <v>10234</v>
      </c>
      <c r="F102" s="1">
        <f>+Parametros[[#This Row],[id]]</f>
        <v>86</v>
      </c>
    </row>
    <row r="103" spans="1:6" x14ac:dyDescent="0.3">
      <c r="A103">
        <v>110</v>
      </c>
      <c r="B103" s="1" t="s">
        <v>10258</v>
      </c>
      <c r="D103" s="1" t="s">
        <v>6232</v>
      </c>
      <c r="E103" s="1" t="s">
        <v>10259</v>
      </c>
      <c r="F103" s="1">
        <f>+Parametros[[#This Row],[id]]</f>
        <v>110</v>
      </c>
    </row>
    <row r="104" spans="1:6" x14ac:dyDescent="0.3">
      <c r="A104">
        <v>87</v>
      </c>
      <c r="B104" s="1" t="s">
        <v>6317</v>
      </c>
      <c r="D104" s="1" t="s">
        <v>22</v>
      </c>
      <c r="E104" s="1" t="s">
        <v>10235</v>
      </c>
      <c r="F104" s="1">
        <f>+Parametros[[#This Row],[id]]</f>
        <v>87</v>
      </c>
    </row>
    <row r="105" spans="1:6" x14ac:dyDescent="0.3">
      <c r="A105">
        <v>88</v>
      </c>
      <c r="B105" s="1" t="s">
        <v>6318</v>
      </c>
      <c r="D105" s="1" t="s">
        <v>6242</v>
      </c>
      <c r="E105" s="1" t="s">
        <v>10236</v>
      </c>
      <c r="F105" s="1">
        <f>+Parametros[[#This Row],[id]]</f>
        <v>88</v>
      </c>
    </row>
    <row r="106" spans="1:6" x14ac:dyDescent="0.3">
      <c r="A106">
        <v>89</v>
      </c>
      <c r="B106" s="1" t="s">
        <v>6319</v>
      </c>
      <c r="D106" s="1" t="s">
        <v>6279</v>
      </c>
      <c r="E106" s="1" t="s">
        <v>10237</v>
      </c>
      <c r="F106" s="1">
        <f>+Parametros[[#This Row],[id]]</f>
        <v>89</v>
      </c>
    </row>
    <row r="107" spans="1:6" x14ac:dyDescent="0.3">
      <c r="A107">
        <v>118</v>
      </c>
      <c r="B107" s="1" t="s">
        <v>14120</v>
      </c>
      <c r="D107" s="1" t="s">
        <v>6251</v>
      </c>
      <c r="E107" s="1" t="s">
        <v>14121</v>
      </c>
      <c r="F107" s="1">
        <f>+Parametros[[#This Row],[id]]</f>
        <v>118</v>
      </c>
    </row>
    <row r="108" spans="1:6" x14ac:dyDescent="0.3">
      <c r="A108">
        <v>90</v>
      </c>
      <c r="B108" s="1" t="s">
        <v>6320</v>
      </c>
      <c r="D108" s="1" t="s">
        <v>6229</v>
      </c>
      <c r="E108" s="1" t="s">
        <v>10238</v>
      </c>
      <c r="F108" s="1">
        <f>+Parametros[[#This Row],[id]]</f>
        <v>90</v>
      </c>
    </row>
    <row r="109" spans="1:6" x14ac:dyDescent="0.3">
      <c r="A109">
        <v>91</v>
      </c>
      <c r="B109" s="1" t="s">
        <v>6321</v>
      </c>
      <c r="D109" s="1" t="s">
        <v>6222</v>
      </c>
      <c r="E109" s="1" t="s">
        <v>10239</v>
      </c>
      <c r="F109" s="1">
        <f>+Parametros[[#This Row],[id]]</f>
        <v>91</v>
      </c>
    </row>
    <row r="110" spans="1:6" x14ac:dyDescent="0.3">
      <c r="A110">
        <v>92</v>
      </c>
      <c r="B110" s="1" t="s">
        <v>6322</v>
      </c>
      <c r="D110" s="1" t="s">
        <v>22</v>
      </c>
      <c r="E110" s="1" t="s">
        <v>10240</v>
      </c>
      <c r="F110" s="1">
        <f>+Parametros[[#This Row],[id]]</f>
        <v>92</v>
      </c>
    </row>
    <row r="111" spans="1:6" x14ac:dyDescent="0.3">
      <c r="A111">
        <v>93</v>
      </c>
      <c r="B111" s="1" t="s">
        <v>6323</v>
      </c>
      <c r="D111" s="1" t="s">
        <v>6222</v>
      </c>
      <c r="E111" s="1" t="s">
        <v>10241</v>
      </c>
      <c r="F111" s="1">
        <f>+Parametros[[#This Row],[id]]</f>
        <v>93</v>
      </c>
    </row>
    <row r="112" spans="1:6" x14ac:dyDescent="0.3">
      <c r="A112">
        <v>94</v>
      </c>
      <c r="B112" s="1" t="s">
        <v>6324</v>
      </c>
      <c r="D112" s="1" t="s">
        <v>6245</v>
      </c>
      <c r="E112" s="1" t="s">
        <v>10242</v>
      </c>
      <c r="F112" s="1">
        <f>+Parametros[[#This Row],[id]]</f>
        <v>94</v>
      </c>
    </row>
    <row r="113" spans="1:6" x14ac:dyDescent="0.3">
      <c r="A113">
        <v>96</v>
      </c>
      <c r="B113" s="1" t="s">
        <v>6326</v>
      </c>
      <c r="D113" s="1" t="s">
        <v>22</v>
      </c>
      <c r="E113" s="1" t="s">
        <v>10244</v>
      </c>
      <c r="F113" s="1">
        <f>+Parametros[[#This Row],[id]]</f>
        <v>96</v>
      </c>
    </row>
    <row r="114" spans="1:6" x14ac:dyDescent="0.3">
      <c r="A114">
        <v>95</v>
      </c>
      <c r="B114" s="1" t="s">
        <v>6325</v>
      </c>
      <c r="D114" s="1" t="s">
        <v>22</v>
      </c>
      <c r="E114" s="1" t="s">
        <v>10243</v>
      </c>
      <c r="F114" s="1">
        <f>+Parametros[[#This Row],[id]]</f>
        <v>95</v>
      </c>
    </row>
    <row r="115" spans="1:6" x14ac:dyDescent="0.3">
      <c r="A115">
        <v>97</v>
      </c>
      <c r="B115" s="1" t="s">
        <v>6327</v>
      </c>
      <c r="D115" s="1" t="s">
        <v>6242</v>
      </c>
      <c r="E115" s="1" t="s">
        <v>10245</v>
      </c>
      <c r="F115" s="1">
        <f>+Parametros[[#This Row],[id]]</f>
        <v>97</v>
      </c>
    </row>
    <row r="116" spans="1:6" x14ac:dyDescent="0.3">
      <c r="A116">
        <v>98</v>
      </c>
      <c r="B116" s="1" t="s">
        <v>6328</v>
      </c>
      <c r="D116" s="1" t="s">
        <v>6232</v>
      </c>
      <c r="E116" s="1" t="s">
        <v>10246</v>
      </c>
      <c r="F116" s="1">
        <f>+Parametros[[#This Row],[id]]</f>
        <v>98</v>
      </c>
    </row>
    <row r="117" spans="1:6" x14ac:dyDescent="0.3">
      <c r="A117">
        <v>99</v>
      </c>
      <c r="B117" s="1" t="s">
        <v>6329</v>
      </c>
      <c r="D117" s="1" t="s">
        <v>6232</v>
      </c>
      <c r="E117" s="1" t="s">
        <v>10247</v>
      </c>
      <c r="F117" s="1">
        <f>+Parametros[[#This Row],[id]]</f>
        <v>99</v>
      </c>
    </row>
    <row r="118" spans="1:6" x14ac:dyDescent="0.3">
      <c r="A118">
        <v>100</v>
      </c>
      <c r="B118" s="1" t="s">
        <v>6242</v>
      </c>
      <c r="D118" s="1" t="s">
        <v>6242</v>
      </c>
      <c r="E118" s="1" t="s">
        <v>10248</v>
      </c>
      <c r="F118" s="1">
        <f>+Parametros[[#This Row],[id]]</f>
        <v>100</v>
      </c>
    </row>
    <row r="119" spans="1:6" x14ac:dyDescent="0.3">
      <c r="A119">
        <v>101</v>
      </c>
      <c r="B119" s="1" t="s">
        <v>6330</v>
      </c>
      <c r="D119" s="1" t="s">
        <v>6220</v>
      </c>
      <c r="E119" s="1" t="s">
        <v>10249</v>
      </c>
      <c r="F119" s="1">
        <f>+Parametros[[#This Row],[id]]</f>
        <v>101</v>
      </c>
    </row>
    <row r="120" spans="1:6" x14ac:dyDescent="0.3">
      <c r="A120">
        <v>102</v>
      </c>
      <c r="B120" s="1" t="s">
        <v>6331</v>
      </c>
      <c r="D120" s="1" t="s">
        <v>6279</v>
      </c>
      <c r="E120" s="1" t="s">
        <v>10250</v>
      </c>
      <c r="F120" s="1">
        <f>+Parametros[[#This Row],[id]]</f>
        <v>102</v>
      </c>
    </row>
    <row r="121" spans="1:6" x14ac:dyDescent="0.3">
      <c r="A121">
        <v>103</v>
      </c>
      <c r="B121" s="1" t="s">
        <v>6332</v>
      </c>
      <c r="D121" s="1" t="s">
        <v>6254</v>
      </c>
      <c r="E121" s="1" t="s">
        <v>10251</v>
      </c>
      <c r="F121" s="1">
        <f>+Parametros[[#This Row],[id]]</f>
        <v>103</v>
      </c>
    </row>
    <row r="122" spans="1:6" x14ac:dyDescent="0.3">
      <c r="A122">
        <v>104</v>
      </c>
      <c r="B122" s="1" t="s">
        <v>6333</v>
      </c>
      <c r="D122" s="1" t="s">
        <v>22</v>
      </c>
      <c r="E122" s="1" t="s">
        <v>10252</v>
      </c>
      <c r="F122" s="1">
        <f>+Parametros[[#This Row],[id]]</f>
        <v>104</v>
      </c>
    </row>
    <row r="123" spans="1:6" x14ac:dyDescent="0.3">
      <c r="A123">
        <v>105</v>
      </c>
      <c r="B123" s="1" t="s">
        <v>6334</v>
      </c>
      <c r="D123" s="1" t="s">
        <v>6222</v>
      </c>
      <c r="E123" s="1" t="s">
        <v>10253</v>
      </c>
      <c r="F123" s="1">
        <f>+Parametros[[#This Row],[id]]</f>
        <v>105</v>
      </c>
    </row>
    <row r="124" spans="1:6" x14ac:dyDescent="0.3">
      <c r="A124">
        <v>106</v>
      </c>
      <c r="B124" s="1" t="s">
        <v>6335</v>
      </c>
      <c r="D124" s="1" t="s">
        <v>6232</v>
      </c>
      <c r="E124" s="1" t="s">
        <v>10254</v>
      </c>
      <c r="F124" s="1">
        <f>+Parametros[[#This Row],[id]]</f>
        <v>106</v>
      </c>
    </row>
    <row r="125" spans="1:6" x14ac:dyDescent="0.3">
      <c r="A125">
        <v>111</v>
      </c>
      <c r="B125" s="1" t="s">
        <v>10260</v>
      </c>
      <c r="D125" s="1" t="s">
        <v>6251</v>
      </c>
      <c r="E125" s="1" t="s">
        <v>10261</v>
      </c>
      <c r="F125" s="1">
        <f>+Parametros[[#This Row],[id]]</f>
        <v>111</v>
      </c>
    </row>
    <row r="126" spans="1:6" x14ac:dyDescent="0.3">
      <c r="A126">
        <v>117</v>
      </c>
      <c r="B126" s="1" t="s">
        <v>10268</v>
      </c>
      <c r="D126" s="1" t="s">
        <v>6251</v>
      </c>
      <c r="E126" s="1" t="s">
        <v>10269</v>
      </c>
      <c r="F126" s="1">
        <f>+Parametros[[#This Row],[id]]</f>
        <v>117</v>
      </c>
    </row>
    <row r="127" spans="1:6" x14ac:dyDescent="0.3">
      <c r="A127">
        <v>107</v>
      </c>
      <c r="B127" s="1" t="s">
        <v>20</v>
      </c>
      <c r="D127" s="1" t="s">
        <v>6222</v>
      </c>
      <c r="E127" s="1" t="s">
        <v>10255</v>
      </c>
      <c r="F127" s="1">
        <f>+Parametros[[#This Row],[id]]</f>
        <v>107</v>
      </c>
    </row>
    <row r="128" spans="1:6" x14ac:dyDescent="0.3">
      <c r="A128">
        <v>108</v>
      </c>
      <c r="B128" s="1" t="s">
        <v>6336</v>
      </c>
      <c r="D128" s="1" t="s">
        <v>6229</v>
      </c>
      <c r="E128" s="1" t="s">
        <v>10256</v>
      </c>
      <c r="F128" s="1">
        <f>+Parametros[[#This Row],[id]]</f>
        <v>108</v>
      </c>
    </row>
    <row r="129" spans="1:6" x14ac:dyDescent="0.3">
      <c r="A129">
        <v>109</v>
      </c>
      <c r="B129" s="1" t="s">
        <v>6337</v>
      </c>
      <c r="D129" s="1" t="s">
        <v>6229</v>
      </c>
      <c r="E129" s="1" t="s">
        <v>10257</v>
      </c>
      <c r="F12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777" activePane="bottomLeft" state="frozen"/>
      <selection pane="bottomLeft" activeCell="B1791" sqref="B1791"/>
    </sheetView>
  </sheetViews>
  <sheetFormatPr baseColWidth="10" defaultRowHeight="14.4" x14ac:dyDescent="0.3"/>
  <cols>
    <col min="1" max="1" width="5" bestFit="1" customWidth="1"/>
    <col min="2" max="2" width="23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5.5546875" bestFit="1" customWidth="1"/>
    <col min="7" max="7" width="80.88671875" bestFit="1" customWidth="1"/>
    <col min="8" max="8" width="11.77734375" bestFit="1" customWidth="1"/>
  </cols>
  <sheetData>
    <row r="11" spans="1:8" x14ac:dyDescent="0.3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3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7643</v>
      </c>
      <c r="H12" s="1">
        <f>+Temporalidad[[#This Row],[ID]]</f>
        <v>1</v>
      </c>
    </row>
    <row r="13" spans="1:8" hidden="1" x14ac:dyDescent="0.3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7644</v>
      </c>
      <c r="H13" s="1">
        <f>+Temporalidad[[#This Row],[ID]]</f>
        <v>2</v>
      </c>
    </row>
    <row r="14" spans="1:8" hidden="1" x14ac:dyDescent="0.3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7645</v>
      </c>
      <c r="H14" s="1">
        <f>+Temporalidad[[#This Row],[ID]]</f>
        <v>3</v>
      </c>
    </row>
    <row r="15" spans="1:8" hidden="1" x14ac:dyDescent="0.3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7646</v>
      </c>
      <c r="H15" s="1">
        <f>+Temporalidad[[#This Row],[ID]]</f>
        <v>4</v>
      </c>
    </row>
    <row r="16" spans="1:8" hidden="1" x14ac:dyDescent="0.3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7647</v>
      </c>
      <c r="H16" s="1">
        <f>+Temporalidad[[#This Row],[ID]]</f>
        <v>5</v>
      </c>
    </row>
    <row r="17" spans="1:8" hidden="1" x14ac:dyDescent="0.3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7648</v>
      </c>
      <c r="H17" s="1">
        <f>+Temporalidad[[#This Row],[ID]]</f>
        <v>6</v>
      </c>
    </row>
    <row r="18" spans="1:8" hidden="1" x14ac:dyDescent="0.3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7649</v>
      </c>
      <c r="H18" s="1">
        <f>+Temporalidad[[#This Row],[ID]]</f>
        <v>7</v>
      </c>
    </row>
    <row r="19" spans="1:8" hidden="1" x14ac:dyDescent="0.3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7650</v>
      </c>
      <c r="H19" s="1">
        <f>+Temporalidad[[#This Row],[ID]]</f>
        <v>8</v>
      </c>
    </row>
    <row r="20" spans="1:8" hidden="1" x14ac:dyDescent="0.3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7651</v>
      </c>
      <c r="H20" s="1">
        <f>+Temporalidad[[#This Row],[ID]]</f>
        <v>9</v>
      </c>
    </row>
    <row r="21" spans="1:8" hidden="1" x14ac:dyDescent="0.3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7652</v>
      </c>
      <c r="H21" s="1">
        <f>+Temporalidad[[#This Row],[ID]]</f>
        <v>10</v>
      </c>
    </row>
    <row r="22" spans="1:8" hidden="1" x14ac:dyDescent="0.3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7653</v>
      </c>
      <c r="H22" s="1">
        <f>+Temporalidad[[#This Row],[ID]]</f>
        <v>11</v>
      </c>
    </row>
    <row r="23" spans="1:8" hidden="1" x14ac:dyDescent="0.3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7654</v>
      </c>
      <c r="H23" s="1">
        <f>+Temporalidad[[#This Row],[ID]]</f>
        <v>12</v>
      </c>
    </row>
    <row r="24" spans="1:8" hidden="1" x14ac:dyDescent="0.3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7655</v>
      </c>
      <c r="H24" s="1">
        <f>+Temporalidad[[#This Row],[ID]]</f>
        <v>13</v>
      </c>
    </row>
    <row r="25" spans="1:8" hidden="1" x14ac:dyDescent="0.3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7656</v>
      </c>
      <c r="H25" s="1">
        <f>+Temporalidad[[#This Row],[ID]]</f>
        <v>14</v>
      </c>
    </row>
    <row r="26" spans="1:8" hidden="1" x14ac:dyDescent="0.3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7657</v>
      </c>
      <c r="H26" s="1">
        <f>+Temporalidad[[#This Row],[ID]]</f>
        <v>15</v>
      </c>
    </row>
    <row r="27" spans="1:8" hidden="1" x14ac:dyDescent="0.3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7658</v>
      </c>
      <c r="H27" s="1">
        <f>+Temporalidad[[#This Row],[ID]]</f>
        <v>16</v>
      </c>
    </row>
    <row r="28" spans="1:8" hidden="1" x14ac:dyDescent="0.3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7659</v>
      </c>
      <c r="H28" s="1">
        <f>+Temporalidad[[#This Row],[ID]]</f>
        <v>17</v>
      </c>
    </row>
    <row r="29" spans="1:8" hidden="1" x14ac:dyDescent="0.3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7660</v>
      </c>
      <c r="H29" s="1">
        <f>+Temporalidad[[#This Row],[ID]]</f>
        <v>18</v>
      </c>
    </row>
    <row r="30" spans="1:8" hidden="1" x14ac:dyDescent="0.3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7661</v>
      </c>
      <c r="H30" s="1">
        <f>+Temporalidad[[#This Row],[ID]]</f>
        <v>19</v>
      </c>
    </row>
    <row r="31" spans="1:8" hidden="1" x14ac:dyDescent="0.3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7662</v>
      </c>
      <c r="H31" s="1">
        <f>+Temporalidad[[#This Row],[ID]]</f>
        <v>20</v>
      </c>
    </row>
    <row r="32" spans="1:8" hidden="1" x14ac:dyDescent="0.3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7663</v>
      </c>
      <c r="H32" s="1">
        <f>+Temporalidad[[#This Row],[ID]]</f>
        <v>21</v>
      </c>
    </row>
    <row r="33" spans="1:8" hidden="1" x14ac:dyDescent="0.3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7664</v>
      </c>
      <c r="H33" s="1">
        <f>+Temporalidad[[#This Row],[ID]]</f>
        <v>22</v>
      </c>
    </row>
    <row r="34" spans="1:8" hidden="1" x14ac:dyDescent="0.3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7665</v>
      </c>
      <c r="H34" s="1">
        <f>+Temporalidad[[#This Row],[ID]]</f>
        <v>23</v>
      </c>
    </row>
    <row r="35" spans="1:8" hidden="1" x14ac:dyDescent="0.3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7666</v>
      </c>
      <c r="H35" s="1">
        <f>+Temporalidad[[#This Row],[ID]]</f>
        <v>24</v>
      </c>
    </row>
    <row r="36" spans="1:8" hidden="1" x14ac:dyDescent="0.3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7667</v>
      </c>
      <c r="H36" s="1">
        <f>+Temporalidad[[#This Row],[ID]]</f>
        <v>25</v>
      </c>
    </row>
    <row r="37" spans="1:8" hidden="1" x14ac:dyDescent="0.3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7668</v>
      </c>
      <c r="H37" s="1">
        <f>+Temporalidad[[#This Row],[ID]]</f>
        <v>26</v>
      </c>
    </row>
    <row r="38" spans="1:8" hidden="1" x14ac:dyDescent="0.3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7669</v>
      </c>
      <c r="H38" s="1">
        <f>+Temporalidad[[#This Row],[ID]]</f>
        <v>27</v>
      </c>
    </row>
    <row r="39" spans="1:8" hidden="1" x14ac:dyDescent="0.3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7670</v>
      </c>
      <c r="H39" s="1">
        <f>+Temporalidad[[#This Row],[ID]]</f>
        <v>28</v>
      </c>
    </row>
    <row r="40" spans="1:8" hidden="1" x14ac:dyDescent="0.3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7671</v>
      </c>
      <c r="H40" s="1">
        <f>+Temporalidad[[#This Row],[ID]]</f>
        <v>29</v>
      </c>
    </row>
    <row r="41" spans="1:8" hidden="1" x14ac:dyDescent="0.3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7672</v>
      </c>
      <c r="H41" s="1">
        <f>+Temporalidad[[#This Row],[ID]]</f>
        <v>30</v>
      </c>
    </row>
    <row r="42" spans="1:8" hidden="1" x14ac:dyDescent="0.3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7673</v>
      </c>
      <c r="H42" s="1">
        <f>+Temporalidad[[#This Row],[ID]]</f>
        <v>31</v>
      </c>
    </row>
    <row r="43" spans="1:8" hidden="1" x14ac:dyDescent="0.3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7674</v>
      </c>
      <c r="H43" s="1">
        <f>+Temporalidad[[#This Row],[ID]]</f>
        <v>32</v>
      </c>
    </row>
    <row r="44" spans="1:8" hidden="1" x14ac:dyDescent="0.3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7675</v>
      </c>
      <c r="H44" s="1">
        <f>+Temporalidad[[#This Row],[ID]]</f>
        <v>33</v>
      </c>
    </row>
    <row r="45" spans="1:8" hidden="1" x14ac:dyDescent="0.3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7676</v>
      </c>
      <c r="H45" s="1">
        <f>+Temporalidad[[#This Row],[ID]]</f>
        <v>34</v>
      </c>
    </row>
    <row r="46" spans="1:8" hidden="1" x14ac:dyDescent="0.3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7677</v>
      </c>
      <c r="H46" s="1">
        <f>+Temporalidad[[#This Row],[ID]]</f>
        <v>35</v>
      </c>
    </row>
    <row r="47" spans="1:8" hidden="1" x14ac:dyDescent="0.3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7678</v>
      </c>
      <c r="H47" s="1">
        <f>+Temporalidad[[#This Row],[ID]]</f>
        <v>36</v>
      </c>
    </row>
    <row r="48" spans="1:8" hidden="1" x14ac:dyDescent="0.3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7679</v>
      </c>
      <c r="H48" s="1">
        <f>+Temporalidad[[#This Row],[ID]]</f>
        <v>37</v>
      </c>
    </row>
    <row r="49" spans="1:8" hidden="1" x14ac:dyDescent="0.3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7680</v>
      </c>
      <c r="H49" s="1">
        <f>+Temporalidad[[#This Row],[ID]]</f>
        <v>38</v>
      </c>
    </row>
    <row r="50" spans="1:8" hidden="1" x14ac:dyDescent="0.3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7681</v>
      </c>
      <c r="H50" s="1">
        <f>+Temporalidad[[#This Row],[ID]]</f>
        <v>39</v>
      </c>
    </row>
    <row r="51" spans="1:8" hidden="1" x14ac:dyDescent="0.3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7682</v>
      </c>
      <c r="H51" s="1">
        <f>+Temporalidad[[#This Row],[ID]]</f>
        <v>40</v>
      </c>
    </row>
    <row r="52" spans="1:8" hidden="1" x14ac:dyDescent="0.3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7683</v>
      </c>
      <c r="H52" s="1">
        <f>+Temporalidad[[#This Row],[ID]]</f>
        <v>41</v>
      </c>
    </row>
    <row r="53" spans="1:8" hidden="1" x14ac:dyDescent="0.3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7684</v>
      </c>
      <c r="H53" s="1">
        <f>+Temporalidad[[#This Row],[ID]]</f>
        <v>42</v>
      </c>
    </row>
    <row r="54" spans="1:8" hidden="1" x14ac:dyDescent="0.3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7685</v>
      </c>
      <c r="H54" s="1">
        <f>+Temporalidad[[#This Row],[ID]]</f>
        <v>43</v>
      </c>
    </row>
    <row r="55" spans="1:8" hidden="1" x14ac:dyDescent="0.3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7686</v>
      </c>
      <c r="H55" s="1">
        <f>+Temporalidad[[#This Row],[ID]]</f>
        <v>44</v>
      </c>
    </row>
    <row r="56" spans="1:8" hidden="1" x14ac:dyDescent="0.3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7687</v>
      </c>
      <c r="H56" s="1">
        <f>+Temporalidad[[#This Row],[ID]]</f>
        <v>45</v>
      </c>
    </row>
    <row r="57" spans="1:8" hidden="1" x14ac:dyDescent="0.3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7688</v>
      </c>
      <c r="H57" s="1">
        <f>+Temporalidad[[#This Row],[ID]]</f>
        <v>46</v>
      </c>
    </row>
    <row r="58" spans="1:8" hidden="1" x14ac:dyDescent="0.3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7689</v>
      </c>
      <c r="H58" s="1">
        <f>+Temporalidad[[#This Row],[ID]]</f>
        <v>47</v>
      </c>
    </row>
    <row r="59" spans="1:8" hidden="1" x14ac:dyDescent="0.3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7690</v>
      </c>
      <c r="H59" s="1">
        <f>+Temporalidad[[#This Row],[ID]]</f>
        <v>48</v>
      </c>
    </row>
    <row r="60" spans="1:8" hidden="1" x14ac:dyDescent="0.3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7691</v>
      </c>
      <c r="H60" s="1">
        <f>+Temporalidad[[#This Row],[ID]]</f>
        <v>49</v>
      </c>
    </row>
    <row r="61" spans="1:8" hidden="1" x14ac:dyDescent="0.3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7692</v>
      </c>
      <c r="H61" s="1">
        <f>+Temporalidad[[#This Row],[ID]]</f>
        <v>50</v>
      </c>
    </row>
    <row r="62" spans="1:8" hidden="1" x14ac:dyDescent="0.3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7693</v>
      </c>
      <c r="H62" s="1">
        <f>+Temporalidad[[#This Row],[ID]]</f>
        <v>51</v>
      </c>
    </row>
    <row r="63" spans="1:8" hidden="1" x14ac:dyDescent="0.3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7694</v>
      </c>
      <c r="H63" s="1">
        <f>+Temporalidad[[#This Row],[ID]]</f>
        <v>52</v>
      </c>
    </row>
    <row r="64" spans="1:8" hidden="1" x14ac:dyDescent="0.3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7695</v>
      </c>
      <c r="H64" s="1">
        <f>+Temporalidad[[#This Row],[ID]]</f>
        <v>53</v>
      </c>
    </row>
    <row r="65" spans="1:8" hidden="1" x14ac:dyDescent="0.3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7696</v>
      </c>
      <c r="H65" s="1">
        <f>+Temporalidad[[#This Row],[ID]]</f>
        <v>54</v>
      </c>
    </row>
    <row r="66" spans="1:8" hidden="1" x14ac:dyDescent="0.3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7697</v>
      </c>
      <c r="H66" s="1">
        <f>+Temporalidad[[#This Row],[ID]]</f>
        <v>55</v>
      </c>
    </row>
    <row r="67" spans="1:8" hidden="1" x14ac:dyDescent="0.3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7698</v>
      </c>
      <c r="H67" s="1">
        <f>+Temporalidad[[#This Row],[ID]]</f>
        <v>56</v>
      </c>
    </row>
    <row r="68" spans="1:8" hidden="1" x14ac:dyDescent="0.3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7699</v>
      </c>
      <c r="H68" s="1">
        <f>+Temporalidad[[#This Row],[ID]]</f>
        <v>57</v>
      </c>
    </row>
    <row r="69" spans="1:8" hidden="1" x14ac:dyDescent="0.3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7700</v>
      </c>
      <c r="H69" s="1">
        <f>+Temporalidad[[#This Row],[ID]]</f>
        <v>58</v>
      </c>
    </row>
    <row r="70" spans="1:8" hidden="1" x14ac:dyDescent="0.3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7701</v>
      </c>
      <c r="H70" s="1">
        <f>+Temporalidad[[#This Row],[ID]]</f>
        <v>59</v>
      </c>
    </row>
    <row r="71" spans="1:8" hidden="1" x14ac:dyDescent="0.3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7702</v>
      </c>
      <c r="H71" s="1">
        <f>+Temporalidad[[#This Row],[ID]]</f>
        <v>60</v>
      </c>
    </row>
    <row r="72" spans="1:8" hidden="1" x14ac:dyDescent="0.3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7703</v>
      </c>
      <c r="H72" s="1">
        <f>+Temporalidad[[#This Row],[ID]]</f>
        <v>61</v>
      </c>
    </row>
    <row r="73" spans="1:8" hidden="1" x14ac:dyDescent="0.3">
      <c r="A73">
        <v>62</v>
      </c>
      <c r="B73" s="21" t="s">
        <v>7704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7705</v>
      </c>
      <c r="H73" s="1">
        <f>+Temporalidad[[#This Row],[ID]]</f>
        <v>62</v>
      </c>
    </row>
    <row r="74" spans="1:8" hidden="1" x14ac:dyDescent="0.3">
      <c r="A74">
        <v>63</v>
      </c>
      <c r="B74" s="21" t="s">
        <v>7706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7707</v>
      </c>
      <c r="H74" s="1">
        <f>+Temporalidad[[#This Row],[ID]]</f>
        <v>63</v>
      </c>
    </row>
    <row r="75" spans="1:8" hidden="1" x14ac:dyDescent="0.3">
      <c r="A75">
        <v>64</v>
      </c>
      <c r="B75" s="21" t="s">
        <v>7708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7709</v>
      </c>
      <c r="H75" s="1">
        <f>+Temporalidad[[#This Row],[ID]]</f>
        <v>64</v>
      </c>
    </row>
    <row r="76" spans="1:8" hidden="1" x14ac:dyDescent="0.3">
      <c r="A76">
        <v>65</v>
      </c>
      <c r="B76" s="21" t="s">
        <v>7710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7711</v>
      </c>
      <c r="H76" s="1">
        <f>+Temporalidad[[#This Row],[ID]]</f>
        <v>65</v>
      </c>
    </row>
    <row r="77" spans="1:8" hidden="1" x14ac:dyDescent="0.3">
      <c r="A77">
        <v>66</v>
      </c>
      <c r="B77" s="21" t="s">
        <v>7712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7713</v>
      </c>
      <c r="H77" s="1">
        <f>+Temporalidad[[#This Row],[ID]]</f>
        <v>66</v>
      </c>
    </row>
    <row r="78" spans="1:8" hidden="1" x14ac:dyDescent="0.3">
      <c r="A78">
        <v>67</v>
      </c>
      <c r="B78" s="21" t="s">
        <v>7714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7715</v>
      </c>
      <c r="H78" s="1">
        <f>+Temporalidad[[#This Row],[ID]]</f>
        <v>67</v>
      </c>
    </row>
    <row r="79" spans="1:8" hidden="1" x14ac:dyDescent="0.3">
      <c r="A79">
        <v>68</v>
      </c>
      <c r="B79" s="21" t="s">
        <v>7716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7717</v>
      </c>
      <c r="H79" s="1">
        <f>+Temporalidad[[#This Row],[ID]]</f>
        <v>68</v>
      </c>
    </row>
    <row r="80" spans="1:8" hidden="1" x14ac:dyDescent="0.3">
      <c r="A80">
        <v>69</v>
      </c>
      <c r="B80" s="21" t="s">
        <v>7718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7719</v>
      </c>
      <c r="H80" s="1">
        <f>+Temporalidad[[#This Row],[ID]]</f>
        <v>69</v>
      </c>
    </row>
    <row r="81" spans="1:8" hidden="1" x14ac:dyDescent="0.3">
      <c r="A81">
        <v>70</v>
      </c>
      <c r="B81" s="21" t="s">
        <v>7720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7721</v>
      </c>
      <c r="H81" s="1">
        <f>+Temporalidad[[#This Row],[ID]]</f>
        <v>70</v>
      </c>
    </row>
    <row r="82" spans="1:8" hidden="1" x14ac:dyDescent="0.3">
      <c r="A82">
        <v>71</v>
      </c>
      <c r="B82" s="21" t="s">
        <v>7722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7723</v>
      </c>
      <c r="H82" s="1">
        <f>+Temporalidad[[#This Row],[ID]]</f>
        <v>71</v>
      </c>
    </row>
    <row r="83" spans="1:8" hidden="1" x14ac:dyDescent="0.3">
      <c r="A83">
        <v>72</v>
      </c>
      <c r="B83" s="21" t="s">
        <v>7724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7725</v>
      </c>
      <c r="H83" s="1">
        <f>+Temporalidad[[#This Row],[ID]]</f>
        <v>72</v>
      </c>
    </row>
    <row r="84" spans="1:8" hidden="1" x14ac:dyDescent="0.3">
      <c r="A84">
        <v>73</v>
      </c>
      <c r="B84" s="21" t="s">
        <v>7726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7727</v>
      </c>
      <c r="H84" s="1">
        <f>+Temporalidad[[#This Row],[ID]]</f>
        <v>73</v>
      </c>
    </row>
    <row r="85" spans="1:8" hidden="1" x14ac:dyDescent="0.3">
      <c r="A85">
        <v>74</v>
      </c>
      <c r="B85" s="21" t="s">
        <v>7728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7729</v>
      </c>
      <c r="H85" s="1">
        <f>+Temporalidad[[#This Row],[ID]]</f>
        <v>74</v>
      </c>
    </row>
    <row r="86" spans="1:8" hidden="1" x14ac:dyDescent="0.3">
      <c r="A86">
        <v>75</v>
      </c>
      <c r="B86" s="21" t="s">
        <v>7730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7731</v>
      </c>
      <c r="H86" s="1">
        <f>+Temporalidad[[#This Row],[ID]]</f>
        <v>75</v>
      </c>
    </row>
    <row r="87" spans="1:8" hidden="1" x14ac:dyDescent="0.3">
      <c r="A87">
        <v>76</v>
      </c>
      <c r="B87" s="21" t="s">
        <v>7732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7733</v>
      </c>
      <c r="H87" s="1">
        <f>+Temporalidad[[#This Row],[ID]]</f>
        <v>76</v>
      </c>
    </row>
    <row r="88" spans="1:8" hidden="1" x14ac:dyDescent="0.3">
      <c r="A88">
        <v>77</v>
      </c>
      <c r="B88" s="21" t="s">
        <v>7734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7735</v>
      </c>
      <c r="H88" s="1">
        <f>+Temporalidad[[#This Row],[ID]]</f>
        <v>77</v>
      </c>
    </row>
    <row r="89" spans="1:8" hidden="1" x14ac:dyDescent="0.3">
      <c r="A89">
        <v>78</v>
      </c>
      <c r="B89" s="21" t="s">
        <v>7736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7737</v>
      </c>
      <c r="H89" s="1">
        <f>+Temporalidad[[#This Row],[ID]]</f>
        <v>78</v>
      </c>
    </row>
    <row r="90" spans="1:8" hidden="1" x14ac:dyDescent="0.3">
      <c r="A90">
        <v>79</v>
      </c>
      <c r="B90" s="21" t="s">
        <v>7738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7739</v>
      </c>
      <c r="H90" s="1">
        <f>+Temporalidad[[#This Row],[ID]]</f>
        <v>79</v>
      </c>
    </row>
    <row r="91" spans="1:8" hidden="1" x14ac:dyDescent="0.3">
      <c r="A91">
        <v>80</v>
      </c>
      <c r="B91" s="21" t="s">
        <v>7740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7741</v>
      </c>
      <c r="H91" s="1">
        <f>+Temporalidad[[#This Row],[ID]]</f>
        <v>80</v>
      </c>
    </row>
    <row r="92" spans="1:8" hidden="1" x14ac:dyDescent="0.3">
      <c r="A92">
        <v>81</v>
      </c>
      <c r="B92" s="21" t="s">
        <v>7742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7743</v>
      </c>
      <c r="H92" s="1">
        <f>+Temporalidad[[#This Row],[ID]]</f>
        <v>81</v>
      </c>
    </row>
    <row r="93" spans="1:8" hidden="1" x14ac:dyDescent="0.3">
      <c r="A93">
        <v>82</v>
      </c>
      <c r="B93" s="21" t="s">
        <v>7744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7745</v>
      </c>
      <c r="H93" s="1">
        <f>+Temporalidad[[#This Row],[ID]]</f>
        <v>82</v>
      </c>
    </row>
    <row r="94" spans="1:8" hidden="1" x14ac:dyDescent="0.3">
      <c r="A94">
        <v>83</v>
      </c>
      <c r="B94" s="21" t="s">
        <v>7746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7747</v>
      </c>
      <c r="H94" s="1">
        <f>+Temporalidad[[#This Row],[ID]]</f>
        <v>83</v>
      </c>
    </row>
    <row r="95" spans="1:8" hidden="1" x14ac:dyDescent="0.3">
      <c r="A95">
        <v>84</v>
      </c>
      <c r="B95" s="21" t="s">
        <v>7748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7749</v>
      </c>
      <c r="H95" s="1">
        <f>+Temporalidad[[#This Row],[ID]]</f>
        <v>84</v>
      </c>
    </row>
    <row r="96" spans="1:8" hidden="1" x14ac:dyDescent="0.3">
      <c r="A96">
        <v>85</v>
      </c>
      <c r="B96" s="21" t="s">
        <v>7750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7751</v>
      </c>
      <c r="H96" s="1">
        <f>+Temporalidad[[#This Row],[ID]]</f>
        <v>85</v>
      </c>
    </row>
    <row r="97" spans="1:8" hidden="1" x14ac:dyDescent="0.3">
      <c r="A97">
        <v>86</v>
      </c>
      <c r="B97" s="21" t="s">
        <v>7752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7753</v>
      </c>
      <c r="H97" s="1">
        <f>+Temporalidad[[#This Row],[ID]]</f>
        <v>86</v>
      </c>
    </row>
    <row r="98" spans="1:8" hidden="1" x14ac:dyDescent="0.3">
      <c r="A98">
        <v>87</v>
      </c>
      <c r="B98" s="21" t="s">
        <v>7754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7755</v>
      </c>
      <c r="H98" s="1">
        <f>+Temporalidad[[#This Row],[ID]]</f>
        <v>87</v>
      </c>
    </row>
    <row r="99" spans="1:8" hidden="1" x14ac:dyDescent="0.3">
      <c r="A99">
        <v>88</v>
      </c>
      <c r="B99" s="21" t="s">
        <v>7756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7757</v>
      </c>
      <c r="H99" s="1">
        <f>+Temporalidad[[#This Row],[ID]]</f>
        <v>88</v>
      </c>
    </row>
    <row r="100" spans="1:8" hidden="1" x14ac:dyDescent="0.3">
      <c r="A100">
        <v>89</v>
      </c>
      <c r="B100" s="21" t="s">
        <v>7758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7759</v>
      </c>
      <c r="H100" s="1">
        <f>+Temporalidad[[#This Row],[ID]]</f>
        <v>89</v>
      </c>
    </row>
    <row r="101" spans="1:8" hidden="1" x14ac:dyDescent="0.3">
      <c r="A101">
        <v>90</v>
      </c>
      <c r="B101" s="21" t="s">
        <v>7760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7761</v>
      </c>
      <c r="H101" s="1">
        <f>+Temporalidad[[#This Row],[ID]]</f>
        <v>90</v>
      </c>
    </row>
    <row r="102" spans="1:8" hidden="1" x14ac:dyDescent="0.3">
      <c r="A102">
        <v>91</v>
      </c>
      <c r="B102" s="21" t="s">
        <v>7762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7763</v>
      </c>
      <c r="H102" s="1">
        <f>+Temporalidad[[#This Row],[ID]]</f>
        <v>91</v>
      </c>
    </row>
    <row r="103" spans="1:8" hidden="1" x14ac:dyDescent="0.3">
      <c r="A103">
        <v>92</v>
      </c>
      <c r="B103" s="21" t="s">
        <v>7764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7765</v>
      </c>
      <c r="H103" s="1">
        <f>+Temporalidad[[#This Row],[ID]]</f>
        <v>92</v>
      </c>
    </row>
    <row r="104" spans="1:8" hidden="1" x14ac:dyDescent="0.3">
      <c r="A104">
        <v>93</v>
      </c>
      <c r="B104" s="21" t="s">
        <v>7766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7767</v>
      </c>
      <c r="H104" s="1">
        <f>+Temporalidad[[#This Row],[ID]]</f>
        <v>93</v>
      </c>
    </row>
    <row r="105" spans="1:8" hidden="1" x14ac:dyDescent="0.3">
      <c r="A105">
        <v>94</v>
      </c>
      <c r="B105" s="21" t="s">
        <v>7768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7769</v>
      </c>
      <c r="H105" s="1">
        <f>+Temporalidad[[#This Row],[ID]]</f>
        <v>94</v>
      </c>
    </row>
    <row r="106" spans="1:8" hidden="1" x14ac:dyDescent="0.3">
      <c r="A106">
        <v>95</v>
      </c>
      <c r="B106" s="21" t="s">
        <v>7770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7771</v>
      </c>
      <c r="H106" s="1">
        <f>+Temporalidad[[#This Row],[ID]]</f>
        <v>95</v>
      </c>
    </row>
    <row r="107" spans="1:8" hidden="1" x14ac:dyDescent="0.3">
      <c r="A107">
        <v>96</v>
      </c>
      <c r="B107" s="21" t="s">
        <v>7772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7773</v>
      </c>
      <c r="H107" s="1">
        <f>+Temporalidad[[#This Row],[ID]]</f>
        <v>96</v>
      </c>
    </row>
    <row r="108" spans="1:8" hidden="1" x14ac:dyDescent="0.3">
      <c r="A108">
        <v>97</v>
      </c>
      <c r="B108" s="21" t="s">
        <v>7774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7775</v>
      </c>
      <c r="H108" s="1">
        <f>+Temporalidad[[#This Row],[ID]]</f>
        <v>97</v>
      </c>
    </row>
    <row r="109" spans="1:8" hidden="1" x14ac:dyDescent="0.3">
      <c r="A109">
        <v>98</v>
      </c>
      <c r="B109" s="21" t="s">
        <v>7776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7777</v>
      </c>
      <c r="H109" s="1">
        <f>+Temporalidad[[#This Row],[ID]]</f>
        <v>98</v>
      </c>
    </row>
    <row r="110" spans="1:8" hidden="1" x14ac:dyDescent="0.3">
      <c r="A110">
        <v>99</v>
      </c>
      <c r="B110" s="21" t="s">
        <v>7778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7779</v>
      </c>
      <c r="H110" s="1">
        <f>+Temporalidad[[#This Row],[ID]]</f>
        <v>99</v>
      </c>
    </row>
    <row r="111" spans="1:8" hidden="1" x14ac:dyDescent="0.3">
      <c r="A111">
        <v>100</v>
      </c>
      <c r="B111" s="21" t="s">
        <v>7780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7781</v>
      </c>
      <c r="H111" s="1">
        <f>+Temporalidad[[#This Row],[ID]]</f>
        <v>100</v>
      </c>
    </row>
    <row r="112" spans="1:8" hidden="1" x14ac:dyDescent="0.3">
      <c r="A112">
        <v>101</v>
      </c>
      <c r="B112" s="21" t="s">
        <v>7782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7783</v>
      </c>
      <c r="H112" s="1">
        <f>+Temporalidad[[#This Row],[ID]]</f>
        <v>101</v>
      </c>
    </row>
    <row r="113" spans="1:8" hidden="1" x14ac:dyDescent="0.3">
      <c r="A113">
        <v>102</v>
      </c>
      <c r="B113" s="21" t="s">
        <v>7784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7785</v>
      </c>
      <c r="H113" s="1">
        <f>+Temporalidad[[#This Row],[ID]]</f>
        <v>102</v>
      </c>
    </row>
    <row r="114" spans="1:8" hidden="1" x14ac:dyDescent="0.3">
      <c r="A114">
        <v>103</v>
      </c>
      <c r="B114" s="21" t="s">
        <v>7786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7787</v>
      </c>
      <c r="H114" s="1">
        <f>+Temporalidad[[#This Row],[ID]]</f>
        <v>103</v>
      </c>
    </row>
    <row r="115" spans="1:8" hidden="1" x14ac:dyDescent="0.3">
      <c r="A115">
        <v>104</v>
      </c>
      <c r="B115" s="21" t="s">
        <v>7788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7789</v>
      </c>
      <c r="H115" s="1">
        <f>+Temporalidad[[#This Row],[ID]]</f>
        <v>104</v>
      </c>
    </row>
    <row r="116" spans="1:8" hidden="1" x14ac:dyDescent="0.3">
      <c r="A116">
        <v>105</v>
      </c>
      <c r="B116" s="21" t="s">
        <v>7790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7791</v>
      </c>
      <c r="H116" s="1">
        <f>+Temporalidad[[#This Row],[ID]]</f>
        <v>105</v>
      </c>
    </row>
    <row r="117" spans="1:8" hidden="1" x14ac:dyDescent="0.3">
      <c r="A117">
        <v>106</v>
      </c>
      <c r="B117" s="21" t="s">
        <v>7792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7793</v>
      </c>
      <c r="H117" s="1">
        <f>+Temporalidad[[#This Row],[ID]]</f>
        <v>106</v>
      </c>
    </row>
    <row r="118" spans="1:8" hidden="1" x14ac:dyDescent="0.3">
      <c r="A118">
        <v>107</v>
      </c>
      <c r="B118" s="21" t="s">
        <v>7794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7795</v>
      </c>
      <c r="H118" s="1">
        <f>+Temporalidad[[#This Row],[ID]]</f>
        <v>107</v>
      </c>
    </row>
    <row r="119" spans="1:8" hidden="1" x14ac:dyDescent="0.3">
      <c r="A119">
        <v>108</v>
      </c>
      <c r="B119" s="21" t="s">
        <v>7796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7797</v>
      </c>
      <c r="H119" s="1">
        <f>+Temporalidad[[#This Row],[ID]]</f>
        <v>108</v>
      </c>
    </row>
    <row r="120" spans="1:8" hidden="1" x14ac:dyDescent="0.3">
      <c r="A120">
        <v>109</v>
      </c>
      <c r="B120" s="21" t="s">
        <v>7798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7799</v>
      </c>
      <c r="H120" s="1">
        <f>+Temporalidad[[#This Row],[ID]]</f>
        <v>109</v>
      </c>
    </row>
    <row r="121" spans="1:8" hidden="1" x14ac:dyDescent="0.3">
      <c r="A121">
        <v>110</v>
      </c>
      <c r="B121" s="21" t="s">
        <v>7800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7801</v>
      </c>
      <c r="H121" s="1">
        <f>+Temporalidad[[#This Row],[ID]]</f>
        <v>110</v>
      </c>
    </row>
    <row r="122" spans="1:8" hidden="1" x14ac:dyDescent="0.3">
      <c r="A122">
        <v>111</v>
      </c>
      <c r="B122" s="21" t="s">
        <v>7802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7803</v>
      </c>
      <c r="H122" s="1">
        <f>+Temporalidad[[#This Row],[ID]]</f>
        <v>111</v>
      </c>
    </row>
    <row r="123" spans="1:8" hidden="1" x14ac:dyDescent="0.3">
      <c r="A123">
        <v>112</v>
      </c>
      <c r="B123" s="21" t="s">
        <v>7804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7805</v>
      </c>
      <c r="H123" s="1">
        <f>+Temporalidad[[#This Row],[ID]]</f>
        <v>112</v>
      </c>
    </row>
    <row r="124" spans="1:8" hidden="1" x14ac:dyDescent="0.3">
      <c r="A124">
        <v>113</v>
      </c>
      <c r="B124" s="21" t="s">
        <v>7806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7807</v>
      </c>
      <c r="H124" s="1">
        <f>+Temporalidad[[#This Row],[ID]]</f>
        <v>113</v>
      </c>
    </row>
    <row r="125" spans="1:8" hidden="1" x14ac:dyDescent="0.3">
      <c r="A125">
        <v>114</v>
      </c>
      <c r="B125" s="21" t="s">
        <v>7808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7809</v>
      </c>
      <c r="H125" s="1">
        <f>+Temporalidad[[#This Row],[ID]]</f>
        <v>114</v>
      </c>
    </row>
    <row r="126" spans="1:8" hidden="1" x14ac:dyDescent="0.3">
      <c r="A126">
        <v>115</v>
      </c>
      <c r="B126" s="21" t="s">
        <v>7810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7811</v>
      </c>
      <c r="H126" s="1">
        <f>+Temporalidad[[#This Row],[ID]]</f>
        <v>115</v>
      </c>
    </row>
    <row r="127" spans="1:8" hidden="1" x14ac:dyDescent="0.3">
      <c r="A127">
        <v>116</v>
      </c>
      <c r="B127" s="21" t="s">
        <v>7812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7813</v>
      </c>
      <c r="H127" s="1">
        <f>+Temporalidad[[#This Row],[ID]]</f>
        <v>116</v>
      </c>
    </row>
    <row r="128" spans="1:8" hidden="1" x14ac:dyDescent="0.3">
      <c r="A128">
        <v>117</v>
      </c>
      <c r="B128" s="21" t="s">
        <v>7814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7815</v>
      </c>
      <c r="H128" s="1">
        <f>+Temporalidad[[#This Row],[ID]]</f>
        <v>117</v>
      </c>
    </row>
    <row r="129" spans="1:8" hidden="1" x14ac:dyDescent="0.3">
      <c r="A129">
        <v>118</v>
      </c>
      <c r="B129" s="21" t="s">
        <v>7816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7817</v>
      </c>
      <c r="H129" s="1">
        <f>+Temporalidad[[#This Row],[ID]]</f>
        <v>118</v>
      </c>
    </row>
    <row r="130" spans="1:8" hidden="1" x14ac:dyDescent="0.3">
      <c r="A130">
        <v>119</v>
      </c>
      <c r="B130" s="21" t="s">
        <v>7818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7819</v>
      </c>
      <c r="H130" s="1">
        <f>+Temporalidad[[#This Row],[ID]]</f>
        <v>119</v>
      </c>
    </row>
    <row r="131" spans="1:8" hidden="1" x14ac:dyDescent="0.3">
      <c r="A131">
        <v>120</v>
      </c>
      <c r="B131" s="21" t="s">
        <v>7820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7821</v>
      </c>
      <c r="H131" s="1">
        <f>+Temporalidad[[#This Row],[ID]]</f>
        <v>120</v>
      </c>
    </row>
    <row r="132" spans="1:8" hidden="1" x14ac:dyDescent="0.3">
      <c r="A132">
        <v>121</v>
      </c>
      <c r="B132" s="21" t="s">
        <v>7822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7823</v>
      </c>
      <c r="H132" s="1">
        <f>+Temporalidad[[#This Row],[ID]]</f>
        <v>121</v>
      </c>
    </row>
    <row r="133" spans="1:8" hidden="1" x14ac:dyDescent="0.3">
      <c r="A133">
        <v>122</v>
      </c>
      <c r="B133" s="21" t="s">
        <v>7824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7825</v>
      </c>
      <c r="H133" s="1">
        <f>+Temporalidad[[#This Row],[ID]]</f>
        <v>122</v>
      </c>
    </row>
    <row r="134" spans="1:8" hidden="1" x14ac:dyDescent="0.3">
      <c r="A134">
        <v>123</v>
      </c>
      <c r="B134" s="21" t="s">
        <v>7826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7827</v>
      </c>
      <c r="H134" s="1">
        <f>+Temporalidad[[#This Row],[ID]]</f>
        <v>123</v>
      </c>
    </row>
    <row r="135" spans="1:8" hidden="1" x14ac:dyDescent="0.3">
      <c r="A135">
        <v>124</v>
      </c>
      <c r="B135" s="21" t="s">
        <v>7828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7829</v>
      </c>
      <c r="H135" s="1">
        <f>+Temporalidad[[#This Row],[ID]]</f>
        <v>124</v>
      </c>
    </row>
    <row r="136" spans="1:8" hidden="1" x14ac:dyDescent="0.3">
      <c r="A136">
        <v>125</v>
      </c>
      <c r="B136" s="21" t="s">
        <v>7830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7831</v>
      </c>
      <c r="H136" s="1">
        <f>+Temporalidad[[#This Row],[ID]]</f>
        <v>125</v>
      </c>
    </row>
    <row r="137" spans="1:8" hidden="1" x14ac:dyDescent="0.3">
      <c r="A137">
        <v>126</v>
      </c>
      <c r="B137" s="21" t="s">
        <v>7832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7833</v>
      </c>
      <c r="H137" s="1">
        <f>+Temporalidad[[#This Row],[ID]]</f>
        <v>126</v>
      </c>
    </row>
    <row r="138" spans="1:8" hidden="1" x14ac:dyDescent="0.3">
      <c r="A138">
        <v>127</v>
      </c>
      <c r="B138" s="21" t="s">
        <v>7834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7835</v>
      </c>
      <c r="H138" s="1">
        <f>+Temporalidad[[#This Row],[ID]]</f>
        <v>127</v>
      </c>
    </row>
    <row r="139" spans="1:8" hidden="1" x14ac:dyDescent="0.3">
      <c r="A139">
        <v>128</v>
      </c>
      <c r="B139" s="21" t="s">
        <v>7836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7837</v>
      </c>
      <c r="H139" s="1">
        <f>+Temporalidad[[#This Row],[ID]]</f>
        <v>128</v>
      </c>
    </row>
    <row r="140" spans="1:8" hidden="1" x14ac:dyDescent="0.3">
      <c r="A140">
        <v>129</v>
      </c>
      <c r="B140" s="21" t="s">
        <v>7838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7839</v>
      </c>
      <c r="H140" s="1">
        <f>+Temporalidad[[#This Row],[ID]]</f>
        <v>129</v>
      </c>
    </row>
    <row r="141" spans="1:8" hidden="1" x14ac:dyDescent="0.3">
      <c r="A141">
        <v>130</v>
      </c>
      <c r="B141" s="21" t="s">
        <v>7840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7841</v>
      </c>
      <c r="H141" s="1">
        <f>+Temporalidad[[#This Row],[ID]]</f>
        <v>130</v>
      </c>
    </row>
    <row r="142" spans="1:8" hidden="1" x14ac:dyDescent="0.3">
      <c r="A142">
        <v>131</v>
      </c>
      <c r="B142" s="21" t="s">
        <v>7842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7843</v>
      </c>
      <c r="H142" s="1">
        <f>+Temporalidad[[#This Row],[ID]]</f>
        <v>131</v>
      </c>
    </row>
    <row r="143" spans="1:8" hidden="1" x14ac:dyDescent="0.3">
      <c r="A143">
        <v>132</v>
      </c>
      <c r="B143" s="21" t="s">
        <v>7844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7845</v>
      </c>
      <c r="H143" s="1">
        <f>+Temporalidad[[#This Row],[ID]]</f>
        <v>132</v>
      </c>
    </row>
    <row r="144" spans="1:8" hidden="1" x14ac:dyDescent="0.3">
      <c r="A144">
        <v>133</v>
      </c>
      <c r="B144" s="21" t="s">
        <v>7846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7847</v>
      </c>
      <c r="H144" s="1">
        <f>+Temporalidad[[#This Row],[ID]]</f>
        <v>133</v>
      </c>
    </row>
    <row r="145" spans="1:8" hidden="1" x14ac:dyDescent="0.3">
      <c r="A145">
        <v>134</v>
      </c>
      <c r="B145" s="21" t="s">
        <v>7848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7849</v>
      </c>
      <c r="H145" s="1">
        <f>+Temporalidad[[#This Row],[ID]]</f>
        <v>134</v>
      </c>
    </row>
    <row r="146" spans="1:8" hidden="1" x14ac:dyDescent="0.3">
      <c r="A146">
        <v>135</v>
      </c>
      <c r="B146" s="21" t="s">
        <v>7850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7851</v>
      </c>
      <c r="H146" s="1">
        <f>+Temporalidad[[#This Row],[ID]]</f>
        <v>135</v>
      </c>
    </row>
    <row r="147" spans="1:8" hidden="1" x14ac:dyDescent="0.3">
      <c r="A147">
        <v>136</v>
      </c>
      <c r="B147" s="21" t="s">
        <v>7852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7853</v>
      </c>
      <c r="H147" s="1">
        <f>+Temporalidad[[#This Row],[ID]]</f>
        <v>136</v>
      </c>
    </row>
    <row r="148" spans="1:8" hidden="1" x14ac:dyDescent="0.3">
      <c r="A148">
        <v>137</v>
      </c>
      <c r="B148" s="21" t="s">
        <v>7854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7855</v>
      </c>
      <c r="H148" s="1">
        <f>+Temporalidad[[#This Row],[ID]]</f>
        <v>137</v>
      </c>
    </row>
    <row r="149" spans="1:8" hidden="1" x14ac:dyDescent="0.3">
      <c r="A149">
        <v>138</v>
      </c>
      <c r="B149" s="21" t="s">
        <v>7856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7857</v>
      </c>
      <c r="H149" s="1">
        <f>+Temporalidad[[#This Row],[ID]]</f>
        <v>138</v>
      </c>
    </row>
    <row r="150" spans="1:8" hidden="1" x14ac:dyDescent="0.3">
      <c r="A150">
        <v>139</v>
      </c>
      <c r="B150" s="21" t="s">
        <v>7858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7859</v>
      </c>
      <c r="H150" s="1">
        <f>+Temporalidad[[#This Row],[ID]]</f>
        <v>139</v>
      </c>
    </row>
    <row r="151" spans="1:8" hidden="1" x14ac:dyDescent="0.3">
      <c r="A151">
        <v>140</v>
      </c>
      <c r="B151" s="21" t="s">
        <v>7860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7861</v>
      </c>
      <c r="H151" s="1">
        <f>+Temporalidad[[#This Row],[ID]]</f>
        <v>140</v>
      </c>
    </row>
    <row r="152" spans="1:8" hidden="1" x14ac:dyDescent="0.3">
      <c r="A152">
        <v>141</v>
      </c>
      <c r="B152" s="21" t="s">
        <v>7862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7863</v>
      </c>
      <c r="H152" s="1">
        <f>+Temporalidad[[#This Row],[ID]]</f>
        <v>141</v>
      </c>
    </row>
    <row r="153" spans="1:8" hidden="1" x14ac:dyDescent="0.3">
      <c r="A153">
        <v>142</v>
      </c>
      <c r="B153" s="21" t="s">
        <v>7864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7865</v>
      </c>
      <c r="H153" s="1">
        <f>+Temporalidad[[#This Row],[ID]]</f>
        <v>142</v>
      </c>
    </row>
    <row r="154" spans="1:8" hidden="1" x14ac:dyDescent="0.3">
      <c r="A154">
        <v>143</v>
      </c>
      <c r="B154" s="21" t="s">
        <v>7866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7867</v>
      </c>
      <c r="H154" s="1">
        <f>+Temporalidad[[#This Row],[ID]]</f>
        <v>143</v>
      </c>
    </row>
    <row r="155" spans="1:8" hidden="1" x14ac:dyDescent="0.3">
      <c r="A155">
        <v>144</v>
      </c>
      <c r="B155" s="21" t="s">
        <v>7868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7869</v>
      </c>
      <c r="H155" s="1">
        <f>+Temporalidad[[#This Row],[ID]]</f>
        <v>144</v>
      </c>
    </row>
    <row r="156" spans="1:8" hidden="1" x14ac:dyDescent="0.3">
      <c r="A156">
        <v>145</v>
      </c>
      <c r="B156" s="21" t="s">
        <v>7870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7871</v>
      </c>
      <c r="H156" s="1">
        <f>+Temporalidad[[#This Row],[ID]]</f>
        <v>145</v>
      </c>
    </row>
    <row r="157" spans="1:8" hidden="1" x14ac:dyDescent="0.3">
      <c r="A157">
        <v>146</v>
      </c>
      <c r="B157" s="21" t="s">
        <v>7872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7873</v>
      </c>
      <c r="H157" s="1">
        <f>+Temporalidad[[#This Row],[ID]]</f>
        <v>146</v>
      </c>
    </row>
    <row r="158" spans="1:8" hidden="1" x14ac:dyDescent="0.3">
      <c r="A158">
        <v>147</v>
      </c>
      <c r="B158" s="21" t="s">
        <v>7874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7875</v>
      </c>
      <c r="H158" s="1">
        <f>+Temporalidad[[#This Row],[ID]]</f>
        <v>147</v>
      </c>
    </row>
    <row r="159" spans="1:8" hidden="1" x14ac:dyDescent="0.3">
      <c r="A159">
        <v>148</v>
      </c>
      <c r="B159" s="21" t="s">
        <v>7876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7877</v>
      </c>
      <c r="H159" s="1">
        <f>+Temporalidad[[#This Row],[ID]]</f>
        <v>148</v>
      </c>
    </row>
    <row r="160" spans="1:8" hidden="1" x14ac:dyDescent="0.3">
      <c r="A160">
        <v>149</v>
      </c>
      <c r="B160" s="21" t="s">
        <v>7878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7879</v>
      </c>
      <c r="H160" s="1">
        <f>+Temporalidad[[#This Row],[ID]]</f>
        <v>149</v>
      </c>
    </row>
    <row r="161" spans="1:8" hidden="1" x14ac:dyDescent="0.3">
      <c r="A161">
        <v>150</v>
      </c>
      <c r="B161" s="21" t="s">
        <v>7880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7881</v>
      </c>
      <c r="H161" s="1">
        <f>+Temporalidad[[#This Row],[ID]]</f>
        <v>150</v>
      </c>
    </row>
    <row r="162" spans="1:8" hidden="1" x14ac:dyDescent="0.3">
      <c r="A162">
        <v>151</v>
      </c>
      <c r="B162" s="21" t="s">
        <v>7882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7883</v>
      </c>
      <c r="H162" s="1">
        <f>+Temporalidad[[#This Row],[ID]]</f>
        <v>151</v>
      </c>
    </row>
    <row r="163" spans="1:8" hidden="1" x14ac:dyDescent="0.3">
      <c r="A163">
        <v>152</v>
      </c>
      <c r="B163" s="21" t="s">
        <v>7884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7885</v>
      </c>
      <c r="H163" s="1">
        <f>+Temporalidad[[#This Row],[ID]]</f>
        <v>152</v>
      </c>
    </row>
    <row r="164" spans="1:8" hidden="1" x14ac:dyDescent="0.3">
      <c r="A164">
        <v>153</v>
      </c>
      <c r="B164" s="21" t="s">
        <v>7886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7887</v>
      </c>
      <c r="H164" s="1">
        <f>+Temporalidad[[#This Row],[ID]]</f>
        <v>153</v>
      </c>
    </row>
    <row r="165" spans="1:8" hidden="1" x14ac:dyDescent="0.3">
      <c r="A165">
        <v>154</v>
      </c>
      <c r="B165" s="21" t="s">
        <v>7888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7889</v>
      </c>
      <c r="H165" s="1">
        <f>+Temporalidad[[#This Row],[ID]]</f>
        <v>154</v>
      </c>
    </row>
    <row r="166" spans="1:8" hidden="1" x14ac:dyDescent="0.3">
      <c r="A166">
        <v>155</v>
      </c>
      <c r="B166" s="21" t="s">
        <v>7890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7891</v>
      </c>
      <c r="H166" s="1">
        <f>+Temporalidad[[#This Row],[ID]]</f>
        <v>155</v>
      </c>
    </row>
    <row r="167" spans="1:8" hidden="1" x14ac:dyDescent="0.3">
      <c r="A167">
        <v>156</v>
      </c>
      <c r="B167" s="21" t="s">
        <v>7892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7893</v>
      </c>
      <c r="H167" s="1">
        <f>+Temporalidad[[#This Row],[ID]]</f>
        <v>156</v>
      </c>
    </row>
    <row r="168" spans="1:8" hidden="1" x14ac:dyDescent="0.3">
      <c r="A168">
        <v>157</v>
      </c>
      <c r="B168" s="21" t="s">
        <v>7894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7895</v>
      </c>
      <c r="H168" s="1">
        <f>+Temporalidad[[#This Row],[ID]]</f>
        <v>157</v>
      </c>
    </row>
    <row r="169" spans="1:8" hidden="1" x14ac:dyDescent="0.3">
      <c r="A169">
        <v>158</v>
      </c>
      <c r="B169" s="21" t="s">
        <v>7896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7897</v>
      </c>
      <c r="H169" s="1">
        <f>+Temporalidad[[#This Row],[ID]]</f>
        <v>158</v>
      </c>
    </row>
    <row r="170" spans="1:8" hidden="1" x14ac:dyDescent="0.3">
      <c r="A170">
        <v>159</v>
      </c>
      <c r="B170" s="21" t="s">
        <v>7898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7899</v>
      </c>
      <c r="H170" s="1">
        <f>+Temporalidad[[#This Row],[ID]]</f>
        <v>159</v>
      </c>
    </row>
    <row r="171" spans="1:8" hidden="1" x14ac:dyDescent="0.3">
      <c r="A171">
        <v>160</v>
      </c>
      <c r="B171" s="21" t="s">
        <v>7900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7901</v>
      </c>
      <c r="H171" s="1">
        <f>+Temporalidad[[#This Row],[ID]]</f>
        <v>160</v>
      </c>
    </row>
    <row r="172" spans="1:8" hidden="1" x14ac:dyDescent="0.3">
      <c r="A172">
        <v>161</v>
      </c>
      <c r="B172" s="21" t="s">
        <v>7902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7903</v>
      </c>
      <c r="H172" s="1">
        <f>+Temporalidad[[#This Row],[ID]]</f>
        <v>161</v>
      </c>
    </row>
    <row r="173" spans="1:8" hidden="1" x14ac:dyDescent="0.3">
      <c r="A173">
        <v>162</v>
      </c>
      <c r="B173" s="21" t="s">
        <v>7904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7905</v>
      </c>
      <c r="H173" s="1">
        <f>+Temporalidad[[#This Row],[ID]]</f>
        <v>162</v>
      </c>
    </row>
    <row r="174" spans="1:8" hidden="1" x14ac:dyDescent="0.3">
      <c r="A174">
        <v>163</v>
      </c>
      <c r="B174" s="21" t="s">
        <v>7906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7907</v>
      </c>
      <c r="H174" s="1">
        <f>+Temporalidad[[#This Row],[ID]]</f>
        <v>163</v>
      </c>
    </row>
    <row r="175" spans="1:8" hidden="1" x14ac:dyDescent="0.3">
      <c r="A175">
        <v>164</v>
      </c>
      <c r="B175" s="21" t="s">
        <v>7908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7909</v>
      </c>
      <c r="H175" s="1">
        <f>+Temporalidad[[#This Row],[ID]]</f>
        <v>164</v>
      </c>
    </row>
    <row r="176" spans="1:8" hidden="1" x14ac:dyDescent="0.3">
      <c r="A176">
        <v>165</v>
      </c>
      <c r="B176" s="21" t="s">
        <v>7910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7911</v>
      </c>
      <c r="H176" s="1">
        <f>+Temporalidad[[#This Row],[ID]]</f>
        <v>165</v>
      </c>
    </row>
    <row r="177" spans="1:8" hidden="1" x14ac:dyDescent="0.3">
      <c r="A177">
        <v>166</v>
      </c>
      <c r="B177" s="21" t="s">
        <v>7912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7913</v>
      </c>
      <c r="H177" s="1">
        <f>+Temporalidad[[#This Row],[ID]]</f>
        <v>166</v>
      </c>
    </row>
    <row r="178" spans="1:8" hidden="1" x14ac:dyDescent="0.3">
      <c r="A178">
        <v>167</v>
      </c>
      <c r="B178" s="21" t="s">
        <v>7914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7915</v>
      </c>
      <c r="H178" s="1">
        <f>+Temporalidad[[#This Row],[ID]]</f>
        <v>167</v>
      </c>
    </row>
    <row r="179" spans="1:8" hidden="1" x14ac:dyDescent="0.3">
      <c r="A179">
        <v>168</v>
      </c>
      <c r="B179" s="21" t="s">
        <v>7916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7917</v>
      </c>
      <c r="H179" s="1">
        <f>+Temporalidad[[#This Row],[ID]]</f>
        <v>168</v>
      </c>
    </row>
    <row r="180" spans="1:8" hidden="1" x14ac:dyDescent="0.3">
      <c r="A180">
        <v>169</v>
      </c>
      <c r="B180" s="21" t="s">
        <v>7918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7919</v>
      </c>
      <c r="H180" s="1">
        <f>+Temporalidad[[#This Row],[ID]]</f>
        <v>169</v>
      </c>
    </row>
    <row r="181" spans="1:8" hidden="1" x14ac:dyDescent="0.3">
      <c r="A181">
        <v>170</v>
      </c>
      <c r="B181" s="21" t="s">
        <v>7920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7921</v>
      </c>
      <c r="H181" s="1">
        <f>+Temporalidad[[#This Row],[ID]]</f>
        <v>170</v>
      </c>
    </row>
    <row r="182" spans="1:8" hidden="1" x14ac:dyDescent="0.3">
      <c r="A182">
        <v>171</v>
      </c>
      <c r="B182" s="21" t="s">
        <v>7922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7923</v>
      </c>
      <c r="H182" s="1">
        <f>+Temporalidad[[#This Row],[ID]]</f>
        <v>171</v>
      </c>
    </row>
    <row r="183" spans="1:8" hidden="1" x14ac:dyDescent="0.3">
      <c r="A183">
        <v>172</v>
      </c>
      <c r="B183" s="21" t="s">
        <v>7924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7925</v>
      </c>
      <c r="H183" s="1">
        <f>+Temporalidad[[#This Row],[ID]]</f>
        <v>172</v>
      </c>
    </row>
    <row r="184" spans="1:8" hidden="1" x14ac:dyDescent="0.3">
      <c r="A184">
        <v>173</v>
      </c>
      <c r="B184" s="21" t="s">
        <v>7926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7927</v>
      </c>
      <c r="H184" s="1">
        <f>+Temporalidad[[#This Row],[ID]]</f>
        <v>173</v>
      </c>
    </row>
    <row r="185" spans="1:8" hidden="1" x14ac:dyDescent="0.3">
      <c r="A185">
        <v>174</v>
      </c>
      <c r="B185" s="21" t="s">
        <v>7928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7929</v>
      </c>
      <c r="H185" s="1">
        <f>+Temporalidad[[#This Row],[ID]]</f>
        <v>174</v>
      </c>
    </row>
    <row r="186" spans="1:8" hidden="1" x14ac:dyDescent="0.3">
      <c r="A186">
        <v>175</v>
      </c>
      <c r="B186" s="21" t="s">
        <v>7930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7931</v>
      </c>
      <c r="H186" s="1">
        <f>+Temporalidad[[#This Row],[ID]]</f>
        <v>175</v>
      </c>
    </row>
    <row r="187" spans="1:8" hidden="1" x14ac:dyDescent="0.3">
      <c r="A187">
        <v>176</v>
      </c>
      <c r="B187" s="21" t="s">
        <v>7932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7933</v>
      </c>
      <c r="H187" s="1">
        <f>+Temporalidad[[#This Row],[ID]]</f>
        <v>176</v>
      </c>
    </row>
    <row r="188" spans="1:8" hidden="1" x14ac:dyDescent="0.3">
      <c r="A188">
        <v>177</v>
      </c>
      <c r="B188" s="21" t="s">
        <v>7934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7935</v>
      </c>
      <c r="H188" s="1">
        <f>+Temporalidad[[#This Row],[ID]]</f>
        <v>177</v>
      </c>
    </row>
    <row r="189" spans="1:8" hidden="1" x14ac:dyDescent="0.3">
      <c r="A189">
        <v>178</v>
      </c>
      <c r="B189" s="21" t="s">
        <v>7936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7937</v>
      </c>
      <c r="H189" s="1">
        <f>+Temporalidad[[#This Row],[ID]]</f>
        <v>178</v>
      </c>
    </row>
    <row r="190" spans="1:8" hidden="1" x14ac:dyDescent="0.3">
      <c r="A190">
        <v>179</v>
      </c>
      <c r="B190" s="21" t="s">
        <v>7938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7939</v>
      </c>
      <c r="H190" s="1">
        <f>+Temporalidad[[#This Row],[ID]]</f>
        <v>179</v>
      </c>
    </row>
    <row r="191" spans="1:8" hidden="1" x14ac:dyDescent="0.3">
      <c r="A191">
        <v>180</v>
      </c>
      <c r="B191" s="21" t="s">
        <v>7940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7941</v>
      </c>
      <c r="H191" s="1">
        <f>+Temporalidad[[#This Row],[ID]]</f>
        <v>180</v>
      </c>
    </row>
    <row r="192" spans="1:8" hidden="1" x14ac:dyDescent="0.3">
      <c r="A192">
        <v>181</v>
      </c>
      <c r="B192" s="21" t="s">
        <v>7942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7943</v>
      </c>
      <c r="H192" s="1">
        <f>+Temporalidad[[#This Row],[ID]]</f>
        <v>181</v>
      </c>
    </row>
    <row r="193" spans="1:8" hidden="1" x14ac:dyDescent="0.3">
      <c r="A193">
        <v>182</v>
      </c>
      <c r="B193" s="21" t="s">
        <v>7944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7945</v>
      </c>
      <c r="H193" s="1">
        <f>+Temporalidad[[#This Row],[ID]]</f>
        <v>182</v>
      </c>
    </row>
    <row r="194" spans="1:8" hidden="1" x14ac:dyDescent="0.3">
      <c r="A194">
        <v>183</v>
      </c>
      <c r="B194" s="21" t="s">
        <v>7946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7947</v>
      </c>
      <c r="H194" s="1">
        <f>+Temporalidad[[#This Row],[ID]]</f>
        <v>183</v>
      </c>
    </row>
    <row r="195" spans="1:8" hidden="1" x14ac:dyDescent="0.3">
      <c r="A195">
        <v>184</v>
      </c>
      <c r="B195" s="21" t="s">
        <v>7948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7949</v>
      </c>
      <c r="H195" s="1">
        <f>+Temporalidad[[#This Row],[ID]]</f>
        <v>184</v>
      </c>
    </row>
    <row r="196" spans="1:8" hidden="1" x14ac:dyDescent="0.3">
      <c r="A196">
        <v>185</v>
      </c>
      <c r="B196" s="21" t="s">
        <v>7950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7951</v>
      </c>
      <c r="H196" s="1">
        <f>+Temporalidad[[#This Row],[ID]]</f>
        <v>185</v>
      </c>
    </row>
    <row r="197" spans="1:8" hidden="1" x14ac:dyDescent="0.3">
      <c r="A197">
        <v>186</v>
      </c>
      <c r="B197" s="21" t="s">
        <v>7952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7953</v>
      </c>
      <c r="H197" s="1">
        <f>+Temporalidad[[#This Row],[ID]]</f>
        <v>186</v>
      </c>
    </row>
    <row r="198" spans="1:8" hidden="1" x14ac:dyDescent="0.3">
      <c r="A198">
        <v>187</v>
      </c>
      <c r="B198" s="21" t="s">
        <v>7954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7955</v>
      </c>
      <c r="H198" s="1">
        <f>+Temporalidad[[#This Row],[ID]]</f>
        <v>187</v>
      </c>
    </row>
    <row r="199" spans="1:8" hidden="1" x14ac:dyDescent="0.3">
      <c r="A199">
        <v>188</v>
      </c>
      <c r="B199" s="21" t="s">
        <v>7956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7957</v>
      </c>
      <c r="H199" s="1">
        <f>+Temporalidad[[#This Row],[ID]]</f>
        <v>188</v>
      </c>
    </row>
    <row r="200" spans="1:8" hidden="1" x14ac:dyDescent="0.3">
      <c r="A200">
        <v>189</v>
      </c>
      <c r="B200" s="21" t="s">
        <v>7958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7959</v>
      </c>
      <c r="H200" s="1">
        <f>+Temporalidad[[#This Row],[ID]]</f>
        <v>189</v>
      </c>
    </row>
    <row r="201" spans="1:8" hidden="1" x14ac:dyDescent="0.3">
      <c r="A201">
        <v>190</v>
      </c>
      <c r="B201" s="21" t="s">
        <v>7960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7961</v>
      </c>
      <c r="H201" s="1">
        <f>+Temporalidad[[#This Row],[ID]]</f>
        <v>190</v>
      </c>
    </row>
    <row r="202" spans="1:8" hidden="1" x14ac:dyDescent="0.3">
      <c r="A202">
        <v>191</v>
      </c>
      <c r="B202" s="21" t="s">
        <v>7962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7963</v>
      </c>
      <c r="H202" s="1">
        <f>+Temporalidad[[#This Row],[ID]]</f>
        <v>191</v>
      </c>
    </row>
    <row r="203" spans="1:8" hidden="1" x14ac:dyDescent="0.3">
      <c r="A203">
        <v>192</v>
      </c>
      <c r="B203" s="21" t="s">
        <v>7964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7965</v>
      </c>
      <c r="H203" s="1">
        <f>+Temporalidad[[#This Row],[ID]]</f>
        <v>192</v>
      </c>
    </row>
    <row r="204" spans="1:8" hidden="1" x14ac:dyDescent="0.3">
      <c r="A204">
        <v>193</v>
      </c>
      <c r="B204" s="21" t="s">
        <v>7966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7967</v>
      </c>
      <c r="H204" s="1">
        <f>+Temporalidad[[#This Row],[ID]]</f>
        <v>193</v>
      </c>
    </row>
    <row r="205" spans="1:8" hidden="1" x14ac:dyDescent="0.3">
      <c r="A205">
        <v>194</v>
      </c>
      <c r="B205" s="21" t="s">
        <v>7968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7969</v>
      </c>
      <c r="H205" s="1">
        <f>+Temporalidad[[#This Row],[ID]]</f>
        <v>194</v>
      </c>
    </row>
    <row r="206" spans="1:8" hidden="1" x14ac:dyDescent="0.3">
      <c r="A206">
        <v>195</v>
      </c>
      <c r="B206" s="21" t="s">
        <v>7970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7971</v>
      </c>
      <c r="H206" s="1">
        <f>+Temporalidad[[#This Row],[ID]]</f>
        <v>195</v>
      </c>
    </row>
    <row r="207" spans="1:8" hidden="1" x14ac:dyDescent="0.3">
      <c r="A207">
        <v>196</v>
      </c>
      <c r="B207" s="21" t="s">
        <v>7972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7973</v>
      </c>
      <c r="H207" s="1">
        <f>+Temporalidad[[#This Row],[ID]]</f>
        <v>196</v>
      </c>
    </row>
    <row r="208" spans="1:8" hidden="1" x14ac:dyDescent="0.3">
      <c r="A208">
        <v>197</v>
      </c>
      <c r="B208" s="21" t="s">
        <v>7974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7975</v>
      </c>
      <c r="H208" s="1">
        <f>+Temporalidad[[#This Row],[ID]]</f>
        <v>197</v>
      </c>
    </row>
    <row r="209" spans="1:8" hidden="1" x14ac:dyDescent="0.3">
      <c r="A209">
        <v>198</v>
      </c>
      <c r="B209" s="21" t="s">
        <v>7976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7977</v>
      </c>
      <c r="H209" s="1">
        <f>+Temporalidad[[#This Row],[ID]]</f>
        <v>198</v>
      </c>
    </row>
    <row r="210" spans="1:8" hidden="1" x14ac:dyDescent="0.3">
      <c r="A210">
        <v>199</v>
      </c>
      <c r="B210" s="21" t="s">
        <v>7978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7979</v>
      </c>
      <c r="H210" s="1">
        <f>+Temporalidad[[#This Row],[ID]]</f>
        <v>199</v>
      </c>
    </row>
    <row r="211" spans="1:8" hidden="1" x14ac:dyDescent="0.3">
      <c r="A211">
        <v>200</v>
      </c>
      <c r="B211" s="21" t="s">
        <v>7980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7981</v>
      </c>
      <c r="H211" s="1">
        <f>+Temporalidad[[#This Row],[ID]]</f>
        <v>200</v>
      </c>
    </row>
    <row r="212" spans="1:8" hidden="1" x14ac:dyDescent="0.3">
      <c r="A212">
        <v>201</v>
      </c>
      <c r="B212" s="21" t="s">
        <v>7982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7983</v>
      </c>
      <c r="H212" s="1">
        <f>+Temporalidad[[#This Row],[ID]]</f>
        <v>201</v>
      </c>
    </row>
    <row r="213" spans="1:8" hidden="1" x14ac:dyDescent="0.3">
      <c r="A213">
        <v>202</v>
      </c>
      <c r="B213" s="21" t="s">
        <v>7984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7985</v>
      </c>
      <c r="H213" s="1">
        <f>+Temporalidad[[#This Row],[ID]]</f>
        <v>202</v>
      </c>
    </row>
    <row r="214" spans="1:8" hidden="1" x14ac:dyDescent="0.3">
      <c r="A214">
        <v>203</v>
      </c>
      <c r="B214" s="21" t="s">
        <v>7986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7987</v>
      </c>
      <c r="H214" s="1">
        <f>+Temporalidad[[#This Row],[ID]]</f>
        <v>203</v>
      </c>
    </row>
    <row r="215" spans="1:8" hidden="1" x14ac:dyDescent="0.3">
      <c r="A215">
        <v>204</v>
      </c>
      <c r="B215" s="21" t="s">
        <v>7988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7989</v>
      </c>
      <c r="H215" s="1">
        <f>+Temporalidad[[#This Row],[ID]]</f>
        <v>204</v>
      </c>
    </row>
    <row r="216" spans="1:8" hidden="1" x14ac:dyDescent="0.3">
      <c r="A216">
        <v>205</v>
      </c>
      <c r="B216" s="21" t="s">
        <v>7990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7991</v>
      </c>
      <c r="H216" s="1">
        <f>+Temporalidad[[#This Row],[ID]]</f>
        <v>205</v>
      </c>
    </row>
    <row r="217" spans="1:8" hidden="1" x14ac:dyDescent="0.3">
      <c r="A217">
        <v>206</v>
      </c>
      <c r="B217" s="21" t="s">
        <v>7992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7993</v>
      </c>
      <c r="H217" s="1">
        <f>+Temporalidad[[#This Row],[ID]]</f>
        <v>206</v>
      </c>
    </row>
    <row r="218" spans="1:8" hidden="1" x14ac:dyDescent="0.3">
      <c r="A218">
        <v>207</v>
      </c>
      <c r="B218" s="21" t="s">
        <v>7994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7995</v>
      </c>
      <c r="H218" s="1">
        <f>+Temporalidad[[#This Row],[ID]]</f>
        <v>207</v>
      </c>
    </row>
    <row r="219" spans="1:8" hidden="1" x14ac:dyDescent="0.3">
      <c r="A219">
        <v>208</v>
      </c>
      <c r="B219" s="21" t="s">
        <v>7996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7997</v>
      </c>
      <c r="H219" s="1">
        <f>+Temporalidad[[#This Row],[ID]]</f>
        <v>208</v>
      </c>
    </row>
    <row r="220" spans="1:8" hidden="1" x14ac:dyDescent="0.3">
      <c r="A220">
        <v>209</v>
      </c>
      <c r="B220" s="21" t="s">
        <v>7998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7999</v>
      </c>
      <c r="H220" s="1">
        <f>+Temporalidad[[#This Row],[ID]]</f>
        <v>209</v>
      </c>
    </row>
    <row r="221" spans="1:8" hidden="1" x14ac:dyDescent="0.3">
      <c r="A221">
        <v>210</v>
      </c>
      <c r="B221" s="21" t="s">
        <v>8000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8001</v>
      </c>
      <c r="H221" s="1">
        <f>+Temporalidad[[#This Row],[ID]]</f>
        <v>210</v>
      </c>
    </row>
    <row r="222" spans="1:8" hidden="1" x14ac:dyDescent="0.3">
      <c r="A222">
        <v>211</v>
      </c>
      <c r="B222" s="21" t="s">
        <v>8002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8003</v>
      </c>
      <c r="H222" s="1">
        <f>+Temporalidad[[#This Row],[ID]]</f>
        <v>211</v>
      </c>
    </row>
    <row r="223" spans="1:8" hidden="1" x14ac:dyDescent="0.3">
      <c r="A223">
        <v>212</v>
      </c>
      <c r="B223" s="21" t="s">
        <v>8004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8005</v>
      </c>
      <c r="H223" s="1">
        <f>+Temporalidad[[#This Row],[ID]]</f>
        <v>212</v>
      </c>
    </row>
    <row r="224" spans="1:8" hidden="1" x14ac:dyDescent="0.3">
      <c r="A224">
        <v>213</v>
      </c>
      <c r="B224" s="21" t="s">
        <v>8006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8007</v>
      </c>
      <c r="H224" s="1">
        <f>+Temporalidad[[#This Row],[ID]]</f>
        <v>213</v>
      </c>
    </row>
    <row r="225" spans="1:8" hidden="1" x14ac:dyDescent="0.3">
      <c r="A225">
        <v>214</v>
      </c>
      <c r="B225" s="21" t="s">
        <v>8008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8009</v>
      </c>
      <c r="H225" s="1">
        <f>+Temporalidad[[#This Row],[ID]]</f>
        <v>214</v>
      </c>
    </row>
    <row r="226" spans="1:8" hidden="1" x14ac:dyDescent="0.3">
      <c r="A226">
        <v>215</v>
      </c>
      <c r="B226" s="21" t="s">
        <v>8010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8011</v>
      </c>
      <c r="H226" s="1">
        <f>+Temporalidad[[#This Row],[ID]]</f>
        <v>215</v>
      </c>
    </row>
    <row r="227" spans="1:8" hidden="1" x14ac:dyDescent="0.3">
      <c r="A227">
        <v>216</v>
      </c>
      <c r="B227" s="21" t="s">
        <v>8012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8013</v>
      </c>
      <c r="H227" s="1">
        <f>+Temporalidad[[#This Row],[ID]]</f>
        <v>216</v>
      </c>
    </row>
    <row r="228" spans="1:8" hidden="1" x14ac:dyDescent="0.3">
      <c r="A228">
        <v>217</v>
      </c>
      <c r="B228" s="21" t="s">
        <v>8014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8015</v>
      </c>
      <c r="H228" s="1">
        <f>+Temporalidad[[#This Row],[ID]]</f>
        <v>217</v>
      </c>
    </row>
    <row r="229" spans="1:8" hidden="1" x14ac:dyDescent="0.3">
      <c r="A229">
        <v>218</v>
      </c>
      <c r="B229" s="21" t="s">
        <v>8016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8017</v>
      </c>
      <c r="H229" s="1">
        <f>+Temporalidad[[#This Row],[ID]]</f>
        <v>218</v>
      </c>
    </row>
    <row r="230" spans="1:8" hidden="1" x14ac:dyDescent="0.3">
      <c r="A230">
        <v>219</v>
      </c>
      <c r="B230" s="21" t="s">
        <v>8018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8019</v>
      </c>
      <c r="H230" s="1">
        <f>+Temporalidad[[#This Row],[ID]]</f>
        <v>219</v>
      </c>
    </row>
    <row r="231" spans="1:8" hidden="1" x14ac:dyDescent="0.3">
      <c r="A231">
        <v>220</v>
      </c>
      <c r="B231" s="21" t="s">
        <v>8020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8021</v>
      </c>
      <c r="H231" s="1">
        <f>+Temporalidad[[#This Row],[ID]]</f>
        <v>220</v>
      </c>
    </row>
    <row r="232" spans="1:8" hidden="1" x14ac:dyDescent="0.3">
      <c r="A232">
        <v>221</v>
      </c>
      <c r="B232" s="21" t="s">
        <v>8022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8023</v>
      </c>
      <c r="H232" s="1">
        <f>+Temporalidad[[#This Row],[ID]]</f>
        <v>221</v>
      </c>
    </row>
    <row r="233" spans="1:8" hidden="1" x14ac:dyDescent="0.3">
      <c r="A233">
        <v>222</v>
      </c>
      <c r="B233" s="21" t="s">
        <v>8024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8025</v>
      </c>
      <c r="H233" s="1">
        <f>+Temporalidad[[#This Row],[ID]]</f>
        <v>222</v>
      </c>
    </row>
    <row r="234" spans="1:8" hidden="1" x14ac:dyDescent="0.3">
      <c r="A234">
        <v>223</v>
      </c>
      <c r="B234" s="21" t="s">
        <v>8026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8027</v>
      </c>
      <c r="H234" s="1">
        <f>+Temporalidad[[#This Row],[ID]]</f>
        <v>223</v>
      </c>
    </row>
    <row r="235" spans="1:8" hidden="1" x14ac:dyDescent="0.3">
      <c r="A235">
        <v>224</v>
      </c>
      <c r="B235" s="21" t="s">
        <v>8028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8029</v>
      </c>
      <c r="H235" s="1">
        <f>+Temporalidad[[#This Row],[ID]]</f>
        <v>224</v>
      </c>
    </row>
    <row r="236" spans="1:8" hidden="1" x14ac:dyDescent="0.3">
      <c r="A236">
        <v>225</v>
      </c>
      <c r="B236" s="21" t="s">
        <v>8030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8031</v>
      </c>
      <c r="H236" s="1">
        <f>+Temporalidad[[#This Row],[ID]]</f>
        <v>225</v>
      </c>
    </row>
    <row r="237" spans="1:8" hidden="1" x14ac:dyDescent="0.3">
      <c r="A237">
        <v>226</v>
      </c>
      <c r="B237" s="21" t="s">
        <v>8032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8033</v>
      </c>
      <c r="H237" s="1">
        <f>+Temporalidad[[#This Row],[ID]]</f>
        <v>226</v>
      </c>
    </row>
    <row r="238" spans="1:8" hidden="1" x14ac:dyDescent="0.3">
      <c r="A238">
        <v>227</v>
      </c>
      <c r="B238" s="21" t="s">
        <v>8034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8035</v>
      </c>
      <c r="H238" s="1">
        <f>+Temporalidad[[#This Row],[ID]]</f>
        <v>227</v>
      </c>
    </row>
    <row r="239" spans="1:8" hidden="1" x14ac:dyDescent="0.3">
      <c r="A239">
        <v>228</v>
      </c>
      <c r="B239" s="21" t="s">
        <v>8036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8037</v>
      </c>
      <c r="H239" s="1">
        <f>+Temporalidad[[#This Row],[ID]]</f>
        <v>228</v>
      </c>
    </row>
    <row r="240" spans="1:8" hidden="1" x14ac:dyDescent="0.3">
      <c r="A240">
        <v>229</v>
      </c>
      <c r="B240" s="21" t="s">
        <v>8038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8039</v>
      </c>
      <c r="H240" s="1">
        <f>+Temporalidad[[#This Row],[ID]]</f>
        <v>229</v>
      </c>
    </row>
    <row r="241" spans="1:8" hidden="1" x14ac:dyDescent="0.3">
      <c r="A241">
        <v>230</v>
      </c>
      <c r="B241" s="21" t="s">
        <v>8040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8041</v>
      </c>
      <c r="H241" s="1">
        <f>+Temporalidad[[#This Row],[ID]]</f>
        <v>230</v>
      </c>
    </row>
    <row r="242" spans="1:8" hidden="1" x14ac:dyDescent="0.3">
      <c r="A242">
        <v>231</v>
      </c>
      <c r="B242" s="21" t="s">
        <v>8042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8043</v>
      </c>
      <c r="H242" s="1">
        <f>+Temporalidad[[#This Row],[ID]]</f>
        <v>231</v>
      </c>
    </row>
    <row r="243" spans="1:8" hidden="1" x14ac:dyDescent="0.3">
      <c r="A243">
        <v>232</v>
      </c>
      <c r="B243" s="21" t="s">
        <v>8044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8045</v>
      </c>
      <c r="H243" s="1">
        <f>+Temporalidad[[#This Row],[ID]]</f>
        <v>232</v>
      </c>
    </row>
    <row r="244" spans="1:8" hidden="1" x14ac:dyDescent="0.3">
      <c r="A244">
        <v>233</v>
      </c>
      <c r="B244" s="21" t="s">
        <v>8046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8047</v>
      </c>
      <c r="H244" s="1">
        <f>+Temporalidad[[#This Row],[ID]]</f>
        <v>233</v>
      </c>
    </row>
    <row r="245" spans="1:8" hidden="1" x14ac:dyDescent="0.3">
      <c r="A245">
        <v>234</v>
      </c>
      <c r="B245" s="21" t="s">
        <v>8048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8049</v>
      </c>
      <c r="H245" s="1">
        <f>+Temporalidad[[#This Row],[ID]]</f>
        <v>234</v>
      </c>
    </row>
    <row r="246" spans="1:8" hidden="1" x14ac:dyDescent="0.3">
      <c r="A246">
        <v>235</v>
      </c>
      <c r="B246" s="21" t="s">
        <v>8050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8051</v>
      </c>
      <c r="H246" s="1">
        <f>+Temporalidad[[#This Row],[ID]]</f>
        <v>235</v>
      </c>
    </row>
    <row r="247" spans="1:8" hidden="1" x14ac:dyDescent="0.3">
      <c r="A247">
        <v>236</v>
      </c>
      <c r="B247" s="21" t="s">
        <v>8052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8053</v>
      </c>
      <c r="H247" s="1">
        <f>+Temporalidad[[#This Row],[ID]]</f>
        <v>236</v>
      </c>
    </row>
    <row r="248" spans="1:8" hidden="1" x14ac:dyDescent="0.3">
      <c r="A248">
        <v>237</v>
      </c>
      <c r="B248" s="21" t="s">
        <v>8054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8055</v>
      </c>
      <c r="H248" s="1">
        <f>+Temporalidad[[#This Row],[ID]]</f>
        <v>237</v>
      </c>
    </row>
    <row r="249" spans="1:8" hidden="1" x14ac:dyDescent="0.3">
      <c r="A249">
        <v>238</v>
      </c>
      <c r="B249" s="21" t="s">
        <v>8056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8057</v>
      </c>
      <c r="H249" s="1">
        <f>+Temporalidad[[#This Row],[ID]]</f>
        <v>238</v>
      </c>
    </row>
    <row r="250" spans="1:8" hidden="1" x14ac:dyDescent="0.3">
      <c r="A250">
        <v>239</v>
      </c>
      <c r="B250" s="21" t="s">
        <v>8058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8059</v>
      </c>
      <c r="H250" s="1">
        <f>+Temporalidad[[#This Row],[ID]]</f>
        <v>239</v>
      </c>
    </row>
    <row r="251" spans="1:8" hidden="1" x14ac:dyDescent="0.3">
      <c r="A251">
        <v>240</v>
      </c>
      <c r="B251" s="21" t="s">
        <v>8060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8061</v>
      </c>
      <c r="H251" s="1">
        <f>+Temporalidad[[#This Row],[ID]]</f>
        <v>240</v>
      </c>
    </row>
    <row r="252" spans="1:8" hidden="1" x14ac:dyDescent="0.3">
      <c r="A252">
        <v>241</v>
      </c>
      <c r="B252" s="21" t="s">
        <v>8062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8063</v>
      </c>
      <c r="H252" s="1">
        <f>+Temporalidad[[#This Row],[ID]]</f>
        <v>241</v>
      </c>
    </row>
    <row r="253" spans="1:8" hidden="1" x14ac:dyDescent="0.3">
      <c r="A253">
        <v>242</v>
      </c>
      <c r="B253" s="21" t="s">
        <v>8064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8065</v>
      </c>
      <c r="H253" s="1">
        <f>+Temporalidad[[#This Row],[ID]]</f>
        <v>242</v>
      </c>
    </row>
    <row r="254" spans="1:8" hidden="1" x14ac:dyDescent="0.3">
      <c r="A254">
        <v>243</v>
      </c>
      <c r="B254" s="21" t="s">
        <v>8066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8067</v>
      </c>
      <c r="H254" s="1">
        <f>+Temporalidad[[#This Row],[ID]]</f>
        <v>243</v>
      </c>
    </row>
    <row r="255" spans="1:8" hidden="1" x14ac:dyDescent="0.3">
      <c r="A255">
        <v>244</v>
      </c>
      <c r="B255" s="21" t="s">
        <v>8068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8069</v>
      </c>
      <c r="H255" s="1">
        <f>+Temporalidad[[#This Row],[ID]]</f>
        <v>244</v>
      </c>
    </row>
    <row r="256" spans="1:8" hidden="1" x14ac:dyDescent="0.3">
      <c r="A256">
        <v>245</v>
      </c>
      <c r="B256" s="21" t="s">
        <v>8070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8071</v>
      </c>
      <c r="H256" s="1">
        <f>+Temporalidad[[#This Row],[ID]]</f>
        <v>245</v>
      </c>
    </row>
    <row r="257" spans="1:8" hidden="1" x14ac:dyDescent="0.3">
      <c r="A257">
        <v>246</v>
      </c>
      <c r="B257" s="21" t="s">
        <v>8072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8073</v>
      </c>
      <c r="H257" s="1">
        <f>+Temporalidad[[#This Row],[ID]]</f>
        <v>246</v>
      </c>
    </row>
    <row r="258" spans="1:8" hidden="1" x14ac:dyDescent="0.3">
      <c r="A258">
        <v>247</v>
      </c>
      <c r="B258" s="21" t="s">
        <v>8074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8075</v>
      </c>
      <c r="H258" s="1">
        <f>+Temporalidad[[#This Row],[ID]]</f>
        <v>247</v>
      </c>
    </row>
    <row r="259" spans="1:8" hidden="1" x14ac:dyDescent="0.3">
      <c r="A259">
        <v>248</v>
      </c>
      <c r="B259" s="21" t="s">
        <v>8076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8077</v>
      </c>
      <c r="H259" s="1">
        <f>+Temporalidad[[#This Row],[ID]]</f>
        <v>248</v>
      </c>
    </row>
    <row r="260" spans="1:8" hidden="1" x14ac:dyDescent="0.3">
      <c r="A260">
        <v>249</v>
      </c>
      <c r="B260" s="21" t="s">
        <v>8078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8079</v>
      </c>
      <c r="H260" s="1">
        <f>+Temporalidad[[#This Row],[ID]]</f>
        <v>249</v>
      </c>
    </row>
    <row r="261" spans="1:8" hidden="1" x14ac:dyDescent="0.3">
      <c r="A261">
        <v>250</v>
      </c>
      <c r="B261" s="21" t="s">
        <v>8080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8081</v>
      </c>
      <c r="H261" s="1">
        <f>+Temporalidad[[#This Row],[ID]]</f>
        <v>250</v>
      </c>
    </row>
    <row r="262" spans="1:8" hidden="1" x14ac:dyDescent="0.3">
      <c r="A262">
        <v>251</v>
      </c>
      <c r="B262" s="21" t="s">
        <v>8082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8083</v>
      </c>
      <c r="H262" s="1">
        <f>+Temporalidad[[#This Row],[ID]]</f>
        <v>251</v>
      </c>
    </row>
    <row r="263" spans="1:8" hidden="1" x14ac:dyDescent="0.3">
      <c r="A263">
        <v>252</v>
      </c>
      <c r="B263" s="21" t="s">
        <v>8084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8085</v>
      </c>
      <c r="H263" s="1">
        <f>+Temporalidad[[#This Row],[ID]]</f>
        <v>252</v>
      </c>
    </row>
    <row r="264" spans="1:8" hidden="1" x14ac:dyDescent="0.3">
      <c r="A264">
        <v>253</v>
      </c>
      <c r="B264" s="21" t="s">
        <v>8086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8087</v>
      </c>
      <c r="H264" s="1">
        <f>+Temporalidad[[#This Row],[ID]]</f>
        <v>253</v>
      </c>
    </row>
    <row r="265" spans="1:8" hidden="1" x14ac:dyDescent="0.3">
      <c r="A265">
        <v>254</v>
      </c>
      <c r="B265" s="21" t="s">
        <v>8088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8089</v>
      </c>
      <c r="H265" s="1">
        <f>+Temporalidad[[#This Row],[ID]]</f>
        <v>254</v>
      </c>
    </row>
    <row r="266" spans="1:8" hidden="1" x14ac:dyDescent="0.3">
      <c r="A266">
        <v>255</v>
      </c>
      <c r="B266" s="21" t="s">
        <v>8090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8091</v>
      </c>
      <c r="H266" s="1">
        <f>+Temporalidad[[#This Row],[ID]]</f>
        <v>255</v>
      </c>
    </row>
    <row r="267" spans="1:8" hidden="1" x14ac:dyDescent="0.3">
      <c r="A267">
        <v>256</v>
      </c>
      <c r="B267" s="21" t="s">
        <v>8092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8093</v>
      </c>
      <c r="H267" s="1">
        <f>+Temporalidad[[#This Row],[ID]]</f>
        <v>256</v>
      </c>
    </row>
    <row r="268" spans="1:8" hidden="1" x14ac:dyDescent="0.3">
      <c r="A268">
        <v>257</v>
      </c>
      <c r="B268" s="21" t="s">
        <v>8094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8095</v>
      </c>
      <c r="H268" s="1">
        <f>+Temporalidad[[#This Row],[ID]]</f>
        <v>257</v>
      </c>
    </row>
    <row r="269" spans="1:8" hidden="1" x14ac:dyDescent="0.3">
      <c r="A269">
        <v>258</v>
      </c>
      <c r="B269" s="21" t="s">
        <v>8096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8097</v>
      </c>
      <c r="H269" s="1">
        <f>+Temporalidad[[#This Row],[ID]]</f>
        <v>258</v>
      </c>
    </row>
    <row r="270" spans="1:8" hidden="1" x14ac:dyDescent="0.3">
      <c r="A270">
        <v>259</v>
      </c>
      <c r="B270" s="21" t="s">
        <v>8098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8099</v>
      </c>
      <c r="H270" s="1">
        <f>+Temporalidad[[#This Row],[ID]]</f>
        <v>259</v>
      </c>
    </row>
    <row r="271" spans="1:8" hidden="1" x14ac:dyDescent="0.3">
      <c r="A271">
        <v>260</v>
      </c>
      <c r="B271" s="21" t="s">
        <v>8100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8101</v>
      </c>
      <c r="H271" s="1">
        <f>+Temporalidad[[#This Row],[ID]]</f>
        <v>260</v>
      </c>
    </row>
    <row r="272" spans="1:8" hidden="1" x14ac:dyDescent="0.3">
      <c r="A272">
        <v>261</v>
      </c>
      <c r="B272" s="21" t="s">
        <v>8102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8103</v>
      </c>
      <c r="H272" s="1">
        <f>+Temporalidad[[#This Row],[ID]]</f>
        <v>261</v>
      </c>
    </row>
    <row r="273" spans="1:8" hidden="1" x14ac:dyDescent="0.3">
      <c r="A273">
        <v>262</v>
      </c>
      <c r="B273" s="21" t="s">
        <v>8104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8105</v>
      </c>
      <c r="H273" s="1">
        <f>+Temporalidad[[#This Row],[ID]]</f>
        <v>262</v>
      </c>
    </row>
    <row r="274" spans="1:8" hidden="1" x14ac:dyDescent="0.3">
      <c r="A274">
        <v>263</v>
      </c>
      <c r="B274" s="21" t="s">
        <v>8106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8107</v>
      </c>
      <c r="H274" s="1">
        <f>+Temporalidad[[#This Row],[ID]]</f>
        <v>263</v>
      </c>
    </row>
    <row r="275" spans="1:8" hidden="1" x14ac:dyDescent="0.3">
      <c r="A275">
        <v>264</v>
      </c>
      <c r="B275" s="21" t="s">
        <v>8108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8109</v>
      </c>
      <c r="H275" s="1">
        <f>+Temporalidad[[#This Row],[ID]]</f>
        <v>264</v>
      </c>
    </row>
    <row r="276" spans="1:8" hidden="1" x14ac:dyDescent="0.3">
      <c r="A276">
        <v>265</v>
      </c>
      <c r="B276" s="21" t="s">
        <v>8110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8111</v>
      </c>
      <c r="H276" s="1">
        <f>+Temporalidad[[#This Row],[ID]]</f>
        <v>265</v>
      </c>
    </row>
    <row r="277" spans="1:8" hidden="1" x14ac:dyDescent="0.3">
      <c r="A277">
        <v>266</v>
      </c>
      <c r="B277" s="21" t="s">
        <v>8112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8113</v>
      </c>
      <c r="H277" s="1">
        <f>+Temporalidad[[#This Row],[ID]]</f>
        <v>266</v>
      </c>
    </row>
    <row r="278" spans="1:8" hidden="1" x14ac:dyDescent="0.3">
      <c r="A278">
        <v>267</v>
      </c>
      <c r="B278" s="21" t="s">
        <v>8114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8115</v>
      </c>
      <c r="H278" s="1">
        <f>+Temporalidad[[#This Row],[ID]]</f>
        <v>267</v>
      </c>
    </row>
    <row r="279" spans="1:8" hidden="1" x14ac:dyDescent="0.3">
      <c r="A279">
        <v>268</v>
      </c>
      <c r="B279" s="21" t="s">
        <v>8116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8117</v>
      </c>
      <c r="H279" s="1">
        <f>+Temporalidad[[#This Row],[ID]]</f>
        <v>268</v>
      </c>
    </row>
    <row r="280" spans="1:8" hidden="1" x14ac:dyDescent="0.3">
      <c r="A280">
        <v>269</v>
      </c>
      <c r="B280" s="21" t="s">
        <v>8118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8119</v>
      </c>
      <c r="H280" s="1">
        <f>+Temporalidad[[#This Row],[ID]]</f>
        <v>269</v>
      </c>
    </row>
    <row r="281" spans="1:8" hidden="1" x14ac:dyDescent="0.3">
      <c r="A281">
        <v>270</v>
      </c>
      <c r="B281" s="21" t="s">
        <v>8120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8121</v>
      </c>
      <c r="H281" s="1">
        <f>+Temporalidad[[#This Row],[ID]]</f>
        <v>270</v>
      </c>
    </row>
    <row r="282" spans="1:8" hidden="1" x14ac:dyDescent="0.3">
      <c r="A282">
        <v>271</v>
      </c>
      <c r="B282" s="21" t="s">
        <v>8122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8123</v>
      </c>
      <c r="H282" s="1">
        <f>+Temporalidad[[#This Row],[ID]]</f>
        <v>271</v>
      </c>
    </row>
    <row r="283" spans="1:8" hidden="1" x14ac:dyDescent="0.3">
      <c r="A283">
        <v>272</v>
      </c>
      <c r="B283" s="21" t="s">
        <v>8124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8125</v>
      </c>
      <c r="H283" s="1">
        <f>+Temporalidad[[#This Row],[ID]]</f>
        <v>272</v>
      </c>
    </row>
    <row r="284" spans="1:8" hidden="1" x14ac:dyDescent="0.3">
      <c r="A284">
        <v>273</v>
      </c>
      <c r="B284" s="21" t="s">
        <v>8126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8127</v>
      </c>
      <c r="H284" s="1">
        <f>+Temporalidad[[#This Row],[ID]]</f>
        <v>273</v>
      </c>
    </row>
    <row r="285" spans="1:8" hidden="1" x14ac:dyDescent="0.3">
      <c r="A285">
        <v>274</v>
      </c>
      <c r="B285" s="21" t="s">
        <v>8128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8129</v>
      </c>
      <c r="H285" s="1">
        <f>+Temporalidad[[#This Row],[ID]]</f>
        <v>274</v>
      </c>
    </row>
    <row r="286" spans="1:8" hidden="1" x14ac:dyDescent="0.3">
      <c r="A286">
        <v>275</v>
      </c>
      <c r="B286" s="21" t="s">
        <v>8130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8131</v>
      </c>
      <c r="H286" s="1">
        <f>+Temporalidad[[#This Row],[ID]]</f>
        <v>275</v>
      </c>
    </row>
    <row r="287" spans="1:8" hidden="1" x14ac:dyDescent="0.3">
      <c r="A287">
        <v>276</v>
      </c>
      <c r="B287" s="21" t="s">
        <v>8132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8133</v>
      </c>
      <c r="H287" s="1">
        <f>+Temporalidad[[#This Row],[ID]]</f>
        <v>276</v>
      </c>
    </row>
    <row r="288" spans="1:8" hidden="1" x14ac:dyDescent="0.3">
      <c r="A288">
        <v>277</v>
      </c>
      <c r="B288" s="21" t="s">
        <v>8134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8135</v>
      </c>
      <c r="H288" s="1">
        <f>+Temporalidad[[#This Row],[ID]]</f>
        <v>277</v>
      </c>
    </row>
    <row r="289" spans="1:8" hidden="1" x14ac:dyDescent="0.3">
      <c r="A289">
        <v>278</v>
      </c>
      <c r="B289" s="21" t="s">
        <v>8136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8137</v>
      </c>
      <c r="H289" s="1">
        <f>+Temporalidad[[#This Row],[ID]]</f>
        <v>278</v>
      </c>
    </row>
    <row r="290" spans="1:8" hidden="1" x14ac:dyDescent="0.3">
      <c r="A290">
        <v>279</v>
      </c>
      <c r="B290" s="21" t="s">
        <v>8138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8139</v>
      </c>
      <c r="H290" s="1">
        <f>+Temporalidad[[#This Row],[ID]]</f>
        <v>279</v>
      </c>
    </row>
    <row r="291" spans="1:8" hidden="1" x14ac:dyDescent="0.3">
      <c r="A291">
        <v>280</v>
      </c>
      <c r="B291" s="21" t="s">
        <v>8140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8141</v>
      </c>
      <c r="H291" s="1">
        <f>+Temporalidad[[#This Row],[ID]]</f>
        <v>280</v>
      </c>
    </row>
    <row r="292" spans="1:8" hidden="1" x14ac:dyDescent="0.3">
      <c r="A292">
        <v>281</v>
      </c>
      <c r="B292" s="21" t="s">
        <v>8142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8143</v>
      </c>
      <c r="H292" s="1">
        <f>+Temporalidad[[#This Row],[ID]]</f>
        <v>281</v>
      </c>
    </row>
    <row r="293" spans="1:8" hidden="1" x14ac:dyDescent="0.3">
      <c r="A293">
        <v>282</v>
      </c>
      <c r="B293" s="21" t="s">
        <v>8144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8145</v>
      </c>
      <c r="H293" s="1">
        <f>+Temporalidad[[#This Row],[ID]]</f>
        <v>282</v>
      </c>
    </row>
    <row r="294" spans="1:8" hidden="1" x14ac:dyDescent="0.3">
      <c r="A294">
        <v>283</v>
      </c>
      <c r="B294" s="21" t="s">
        <v>8146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8147</v>
      </c>
      <c r="H294" s="1">
        <f>+Temporalidad[[#This Row],[ID]]</f>
        <v>283</v>
      </c>
    </row>
    <row r="295" spans="1:8" hidden="1" x14ac:dyDescent="0.3">
      <c r="A295">
        <v>284</v>
      </c>
      <c r="B295" s="21" t="s">
        <v>8148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8149</v>
      </c>
      <c r="H295" s="1">
        <f>+Temporalidad[[#This Row],[ID]]</f>
        <v>284</v>
      </c>
    </row>
    <row r="296" spans="1:8" hidden="1" x14ac:dyDescent="0.3">
      <c r="A296">
        <v>285</v>
      </c>
      <c r="B296" s="21" t="s">
        <v>8150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8151</v>
      </c>
      <c r="H296" s="1">
        <f>+Temporalidad[[#This Row],[ID]]</f>
        <v>285</v>
      </c>
    </row>
    <row r="297" spans="1:8" hidden="1" x14ac:dyDescent="0.3">
      <c r="A297">
        <v>286</v>
      </c>
      <c r="B297" s="21" t="s">
        <v>8152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8153</v>
      </c>
      <c r="H297" s="1">
        <f>+Temporalidad[[#This Row],[ID]]</f>
        <v>286</v>
      </c>
    </row>
    <row r="298" spans="1:8" hidden="1" x14ac:dyDescent="0.3">
      <c r="A298">
        <v>287</v>
      </c>
      <c r="B298" s="21" t="s">
        <v>8154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8155</v>
      </c>
      <c r="H298" s="1">
        <f>+Temporalidad[[#This Row],[ID]]</f>
        <v>287</v>
      </c>
    </row>
    <row r="299" spans="1:8" hidden="1" x14ac:dyDescent="0.3">
      <c r="A299">
        <v>288</v>
      </c>
      <c r="B299" s="21" t="s">
        <v>8156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8157</v>
      </c>
      <c r="H299" s="1">
        <f>+Temporalidad[[#This Row],[ID]]</f>
        <v>288</v>
      </c>
    </row>
    <row r="300" spans="1:8" hidden="1" x14ac:dyDescent="0.3">
      <c r="A300">
        <v>289</v>
      </c>
      <c r="B300" s="21" t="s">
        <v>8158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8159</v>
      </c>
      <c r="H300" s="1">
        <f>+Temporalidad[[#This Row],[ID]]</f>
        <v>289</v>
      </c>
    </row>
    <row r="301" spans="1:8" hidden="1" x14ac:dyDescent="0.3">
      <c r="A301">
        <v>290</v>
      </c>
      <c r="B301" s="21" t="s">
        <v>8160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8161</v>
      </c>
      <c r="H301" s="1">
        <f>+Temporalidad[[#This Row],[ID]]</f>
        <v>290</v>
      </c>
    </row>
    <row r="302" spans="1:8" hidden="1" x14ac:dyDescent="0.3">
      <c r="A302">
        <v>291</v>
      </c>
      <c r="B302" s="21" t="s">
        <v>8162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8163</v>
      </c>
      <c r="H302" s="1">
        <f>+Temporalidad[[#This Row],[ID]]</f>
        <v>291</v>
      </c>
    </row>
    <row r="303" spans="1:8" hidden="1" x14ac:dyDescent="0.3">
      <c r="A303">
        <v>292</v>
      </c>
      <c r="B303" s="21" t="s">
        <v>8164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8165</v>
      </c>
      <c r="H303" s="1">
        <f>+Temporalidad[[#This Row],[ID]]</f>
        <v>292</v>
      </c>
    </row>
    <row r="304" spans="1:8" hidden="1" x14ac:dyDescent="0.3">
      <c r="A304">
        <v>293</v>
      </c>
      <c r="B304" s="21" t="s">
        <v>8166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8167</v>
      </c>
      <c r="H304" s="1">
        <f>+Temporalidad[[#This Row],[ID]]</f>
        <v>293</v>
      </c>
    </row>
    <row r="305" spans="1:8" hidden="1" x14ac:dyDescent="0.3">
      <c r="A305">
        <v>294</v>
      </c>
      <c r="B305" s="21" t="s">
        <v>8168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8169</v>
      </c>
      <c r="H305" s="1">
        <f>+Temporalidad[[#This Row],[ID]]</f>
        <v>294</v>
      </c>
    </row>
    <row r="306" spans="1:8" hidden="1" x14ac:dyDescent="0.3">
      <c r="A306">
        <v>295</v>
      </c>
      <c r="B306" s="21" t="s">
        <v>8170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8171</v>
      </c>
      <c r="H306" s="1">
        <f>+Temporalidad[[#This Row],[ID]]</f>
        <v>295</v>
      </c>
    </row>
    <row r="307" spans="1:8" hidden="1" x14ac:dyDescent="0.3">
      <c r="A307">
        <v>296</v>
      </c>
      <c r="B307" s="21" t="s">
        <v>8172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8173</v>
      </c>
      <c r="H307" s="1">
        <f>+Temporalidad[[#This Row],[ID]]</f>
        <v>296</v>
      </c>
    </row>
    <row r="308" spans="1:8" hidden="1" x14ac:dyDescent="0.3">
      <c r="A308">
        <v>297</v>
      </c>
      <c r="B308" s="21" t="s">
        <v>8174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8175</v>
      </c>
      <c r="H308" s="1">
        <f>+Temporalidad[[#This Row],[ID]]</f>
        <v>297</v>
      </c>
    </row>
    <row r="309" spans="1:8" hidden="1" x14ac:dyDescent="0.3">
      <c r="A309">
        <v>298</v>
      </c>
      <c r="B309" s="21" t="s">
        <v>8176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8177</v>
      </c>
      <c r="H309" s="1">
        <f>+Temporalidad[[#This Row],[ID]]</f>
        <v>298</v>
      </c>
    </row>
    <row r="310" spans="1:8" hidden="1" x14ac:dyDescent="0.3">
      <c r="A310">
        <v>299</v>
      </c>
      <c r="B310" s="21" t="s">
        <v>8178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8179</v>
      </c>
      <c r="H310" s="1">
        <f>+Temporalidad[[#This Row],[ID]]</f>
        <v>299</v>
      </c>
    </row>
    <row r="311" spans="1:8" hidden="1" x14ac:dyDescent="0.3">
      <c r="A311">
        <v>300</v>
      </c>
      <c r="B311" s="21" t="s">
        <v>8180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8181</v>
      </c>
      <c r="H311" s="1">
        <f>+Temporalidad[[#This Row],[ID]]</f>
        <v>300</v>
      </c>
    </row>
    <row r="312" spans="1:8" hidden="1" x14ac:dyDescent="0.3">
      <c r="A312">
        <v>301</v>
      </c>
      <c r="B312" s="21" t="s">
        <v>8182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8183</v>
      </c>
      <c r="H312" s="1">
        <f>+Temporalidad[[#This Row],[ID]]</f>
        <v>301</v>
      </c>
    </row>
    <row r="313" spans="1:8" hidden="1" x14ac:dyDescent="0.3">
      <c r="A313">
        <v>302</v>
      </c>
      <c r="B313" s="21" t="s">
        <v>8184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8185</v>
      </c>
      <c r="H313" s="1">
        <f>+Temporalidad[[#This Row],[ID]]</f>
        <v>302</v>
      </c>
    </row>
    <row r="314" spans="1:8" hidden="1" x14ac:dyDescent="0.3">
      <c r="A314">
        <v>303</v>
      </c>
      <c r="B314" s="21" t="s">
        <v>8186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8187</v>
      </c>
      <c r="H314" s="1">
        <f>+Temporalidad[[#This Row],[ID]]</f>
        <v>303</v>
      </c>
    </row>
    <row r="315" spans="1:8" hidden="1" x14ac:dyDescent="0.3">
      <c r="A315">
        <v>304</v>
      </c>
      <c r="B315" s="21" t="s">
        <v>8188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8189</v>
      </c>
      <c r="H315" s="1">
        <f>+Temporalidad[[#This Row],[ID]]</f>
        <v>304</v>
      </c>
    </row>
    <row r="316" spans="1:8" hidden="1" x14ac:dyDescent="0.3">
      <c r="A316">
        <v>305</v>
      </c>
      <c r="B316" s="21" t="s">
        <v>8190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8191</v>
      </c>
      <c r="H316" s="1">
        <f>+Temporalidad[[#This Row],[ID]]</f>
        <v>305</v>
      </c>
    </row>
    <row r="317" spans="1:8" hidden="1" x14ac:dyDescent="0.3">
      <c r="A317">
        <v>306</v>
      </c>
      <c r="B317" s="21" t="s">
        <v>8192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8193</v>
      </c>
      <c r="H317" s="1">
        <f>+Temporalidad[[#This Row],[ID]]</f>
        <v>306</v>
      </c>
    </row>
    <row r="318" spans="1:8" hidden="1" x14ac:dyDescent="0.3">
      <c r="A318">
        <v>307</v>
      </c>
      <c r="B318" s="21" t="s">
        <v>8194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8195</v>
      </c>
      <c r="H318" s="1">
        <f>+Temporalidad[[#This Row],[ID]]</f>
        <v>307</v>
      </c>
    </row>
    <row r="319" spans="1:8" hidden="1" x14ac:dyDescent="0.3">
      <c r="A319">
        <v>308</v>
      </c>
      <c r="B319" s="21" t="s">
        <v>8196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8197</v>
      </c>
      <c r="H319" s="1">
        <f>+Temporalidad[[#This Row],[ID]]</f>
        <v>308</v>
      </c>
    </row>
    <row r="320" spans="1:8" hidden="1" x14ac:dyDescent="0.3">
      <c r="A320">
        <v>309</v>
      </c>
      <c r="B320" s="21" t="s">
        <v>8198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8199</v>
      </c>
      <c r="H320" s="1">
        <f>+Temporalidad[[#This Row],[ID]]</f>
        <v>309</v>
      </c>
    </row>
    <row r="321" spans="1:8" hidden="1" x14ac:dyDescent="0.3">
      <c r="A321">
        <v>310</v>
      </c>
      <c r="B321" s="21" t="s">
        <v>8200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8201</v>
      </c>
      <c r="H321" s="1">
        <f>+Temporalidad[[#This Row],[ID]]</f>
        <v>310</v>
      </c>
    </row>
    <row r="322" spans="1:8" hidden="1" x14ac:dyDescent="0.3">
      <c r="A322">
        <v>311</v>
      </c>
      <c r="B322" s="21" t="s">
        <v>8202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8203</v>
      </c>
      <c r="H322" s="1">
        <f>+Temporalidad[[#This Row],[ID]]</f>
        <v>311</v>
      </c>
    </row>
    <row r="323" spans="1:8" hidden="1" x14ac:dyDescent="0.3">
      <c r="A323">
        <v>312</v>
      </c>
      <c r="B323" s="21" t="s">
        <v>8204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8205</v>
      </c>
      <c r="H323" s="1">
        <f>+Temporalidad[[#This Row],[ID]]</f>
        <v>312</v>
      </c>
    </row>
    <row r="324" spans="1:8" hidden="1" x14ac:dyDescent="0.3">
      <c r="A324">
        <v>313</v>
      </c>
      <c r="B324" s="21" t="s">
        <v>8206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8207</v>
      </c>
      <c r="H324" s="1">
        <f>+Temporalidad[[#This Row],[ID]]</f>
        <v>313</v>
      </c>
    </row>
    <row r="325" spans="1:8" hidden="1" x14ac:dyDescent="0.3">
      <c r="A325">
        <v>314</v>
      </c>
      <c r="B325" s="21" t="s">
        <v>8208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8209</v>
      </c>
      <c r="H325" s="1">
        <f>+Temporalidad[[#This Row],[ID]]</f>
        <v>314</v>
      </c>
    </row>
    <row r="326" spans="1:8" hidden="1" x14ac:dyDescent="0.3">
      <c r="A326">
        <v>315</v>
      </c>
      <c r="B326" s="21" t="s">
        <v>8210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8211</v>
      </c>
      <c r="H326" s="1">
        <f>+Temporalidad[[#This Row],[ID]]</f>
        <v>315</v>
      </c>
    </row>
    <row r="327" spans="1:8" hidden="1" x14ac:dyDescent="0.3">
      <c r="A327">
        <v>316</v>
      </c>
      <c r="B327" s="21" t="s">
        <v>8212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8213</v>
      </c>
      <c r="H327" s="1">
        <f>+Temporalidad[[#This Row],[ID]]</f>
        <v>316</v>
      </c>
    </row>
    <row r="328" spans="1:8" hidden="1" x14ac:dyDescent="0.3">
      <c r="A328">
        <v>317</v>
      </c>
      <c r="B328" s="21" t="s">
        <v>8214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8215</v>
      </c>
      <c r="H328" s="1">
        <f>+Temporalidad[[#This Row],[ID]]</f>
        <v>317</v>
      </c>
    </row>
    <row r="329" spans="1:8" hidden="1" x14ac:dyDescent="0.3">
      <c r="A329">
        <v>318</v>
      </c>
      <c r="B329" s="21" t="s">
        <v>8216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8217</v>
      </c>
      <c r="H329" s="1">
        <f>+Temporalidad[[#This Row],[ID]]</f>
        <v>318</v>
      </c>
    </row>
    <row r="330" spans="1:8" hidden="1" x14ac:dyDescent="0.3">
      <c r="A330">
        <v>319</v>
      </c>
      <c r="B330" s="21" t="s">
        <v>8218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8219</v>
      </c>
      <c r="H330" s="1">
        <f>+Temporalidad[[#This Row],[ID]]</f>
        <v>319</v>
      </c>
    </row>
    <row r="331" spans="1:8" hidden="1" x14ac:dyDescent="0.3">
      <c r="A331">
        <v>320</v>
      </c>
      <c r="B331" s="21" t="s">
        <v>8220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8221</v>
      </c>
      <c r="H331" s="1">
        <f>+Temporalidad[[#This Row],[ID]]</f>
        <v>320</v>
      </c>
    </row>
    <row r="332" spans="1:8" hidden="1" x14ac:dyDescent="0.3">
      <c r="A332">
        <v>321</v>
      </c>
      <c r="B332" s="21" t="s">
        <v>8222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8223</v>
      </c>
      <c r="H332" s="1">
        <f>+Temporalidad[[#This Row],[ID]]</f>
        <v>321</v>
      </c>
    </row>
    <row r="333" spans="1:8" hidden="1" x14ac:dyDescent="0.3">
      <c r="A333">
        <v>322</v>
      </c>
      <c r="B333" s="21" t="s">
        <v>8224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8225</v>
      </c>
      <c r="H333" s="1">
        <f>+Temporalidad[[#This Row],[ID]]</f>
        <v>322</v>
      </c>
    </row>
    <row r="334" spans="1:8" hidden="1" x14ac:dyDescent="0.3">
      <c r="A334">
        <v>323</v>
      </c>
      <c r="B334" s="21" t="s">
        <v>8226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8227</v>
      </c>
      <c r="H334" s="1">
        <f>+Temporalidad[[#This Row],[ID]]</f>
        <v>323</v>
      </c>
    </row>
    <row r="335" spans="1:8" hidden="1" x14ac:dyDescent="0.3">
      <c r="A335">
        <v>324</v>
      </c>
      <c r="B335" s="21" t="s">
        <v>8228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8229</v>
      </c>
      <c r="H335" s="1">
        <f>+Temporalidad[[#This Row],[ID]]</f>
        <v>324</v>
      </c>
    </row>
    <row r="336" spans="1:8" hidden="1" x14ac:dyDescent="0.3">
      <c r="A336">
        <v>325</v>
      </c>
      <c r="B336" s="21" t="s">
        <v>8230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8231</v>
      </c>
      <c r="H336" s="1">
        <f>+Temporalidad[[#This Row],[ID]]</f>
        <v>325</v>
      </c>
    </row>
    <row r="337" spans="1:8" hidden="1" x14ac:dyDescent="0.3">
      <c r="A337">
        <v>326</v>
      </c>
      <c r="B337" s="21" t="s">
        <v>8232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8233</v>
      </c>
      <c r="H337" s="1">
        <f>+Temporalidad[[#This Row],[ID]]</f>
        <v>326</v>
      </c>
    </row>
    <row r="338" spans="1:8" hidden="1" x14ac:dyDescent="0.3">
      <c r="A338">
        <v>327</v>
      </c>
      <c r="B338" s="21" t="s">
        <v>8234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8235</v>
      </c>
      <c r="H338" s="1">
        <f>+Temporalidad[[#This Row],[ID]]</f>
        <v>327</v>
      </c>
    </row>
    <row r="339" spans="1:8" hidden="1" x14ac:dyDescent="0.3">
      <c r="A339">
        <v>328</v>
      </c>
      <c r="B339" s="21" t="s">
        <v>8236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8237</v>
      </c>
      <c r="H339" s="1">
        <f>+Temporalidad[[#This Row],[ID]]</f>
        <v>328</v>
      </c>
    </row>
    <row r="340" spans="1:8" hidden="1" x14ac:dyDescent="0.3">
      <c r="A340">
        <v>329</v>
      </c>
      <c r="B340" s="21" t="s">
        <v>8238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8239</v>
      </c>
      <c r="H340" s="1">
        <f>+Temporalidad[[#This Row],[ID]]</f>
        <v>329</v>
      </c>
    </row>
    <row r="341" spans="1:8" hidden="1" x14ac:dyDescent="0.3">
      <c r="A341">
        <v>330</v>
      </c>
      <c r="B341" s="21" t="s">
        <v>8240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8241</v>
      </c>
      <c r="H341" s="1">
        <f>+Temporalidad[[#This Row],[ID]]</f>
        <v>330</v>
      </c>
    </row>
    <row r="342" spans="1:8" hidden="1" x14ac:dyDescent="0.3">
      <c r="A342">
        <v>331</v>
      </c>
      <c r="B342" s="21" t="s">
        <v>8242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8243</v>
      </c>
      <c r="H342" s="1">
        <f>+Temporalidad[[#This Row],[ID]]</f>
        <v>331</v>
      </c>
    </row>
    <row r="343" spans="1:8" hidden="1" x14ac:dyDescent="0.3">
      <c r="A343">
        <v>332</v>
      </c>
      <c r="B343" s="21" t="s">
        <v>8244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8245</v>
      </c>
      <c r="H343" s="1">
        <f>+Temporalidad[[#This Row],[ID]]</f>
        <v>332</v>
      </c>
    </row>
    <row r="344" spans="1:8" hidden="1" x14ac:dyDescent="0.3">
      <c r="A344">
        <v>333</v>
      </c>
      <c r="B344" s="21" t="s">
        <v>8246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8247</v>
      </c>
      <c r="H344" s="1">
        <f>+Temporalidad[[#This Row],[ID]]</f>
        <v>333</v>
      </c>
    </row>
    <row r="345" spans="1:8" hidden="1" x14ac:dyDescent="0.3">
      <c r="A345">
        <v>334</v>
      </c>
      <c r="B345" s="21" t="s">
        <v>8248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8249</v>
      </c>
      <c r="H345" s="1">
        <f>+Temporalidad[[#This Row],[ID]]</f>
        <v>334</v>
      </c>
    </row>
    <row r="346" spans="1:8" hidden="1" x14ac:dyDescent="0.3">
      <c r="A346">
        <v>335</v>
      </c>
      <c r="B346" s="21" t="s">
        <v>8250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8251</v>
      </c>
      <c r="H346" s="1">
        <f>+Temporalidad[[#This Row],[ID]]</f>
        <v>335</v>
      </c>
    </row>
    <row r="347" spans="1:8" hidden="1" x14ac:dyDescent="0.3">
      <c r="A347">
        <v>336</v>
      </c>
      <c r="B347" s="21" t="s">
        <v>8252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8253</v>
      </c>
      <c r="H347" s="1">
        <f>+Temporalidad[[#This Row],[ID]]</f>
        <v>336</v>
      </c>
    </row>
    <row r="348" spans="1:8" hidden="1" x14ac:dyDescent="0.3">
      <c r="A348">
        <v>337</v>
      </c>
      <c r="B348" s="21" t="s">
        <v>8254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8255</v>
      </c>
      <c r="H348" s="1">
        <f>+Temporalidad[[#This Row],[ID]]</f>
        <v>337</v>
      </c>
    </row>
    <row r="349" spans="1:8" hidden="1" x14ac:dyDescent="0.3">
      <c r="A349">
        <v>338</v>
      </c>
      <c r="B349" s="21" t="s">
        <v>8256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8257</v>
      </c>
      <c r="H349" s="1">
        <f>+Temporalidad[[#This Row],[ID]]</f>
        <v>338</v>
      </c>
    </row>
    <row r="350" spans="1:8" hidden="1" x14ac:dyDescent="0.3">
      <c r="A350">
        <v>339</v>
      </c>
      <c r="B350" s="21" t="s">
        <v>8258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8259</v>
      </c>
      <c r="H350" s="1">
        <f>+Temporalidad[[#This Row],[ID]]</f>
        <v>339</v>
      </c>
    </row>
    <row r="351" spans="1:8" hidden="1" x14ac:dyDescent="0.3">
      <c r="A351">
        <v>340</v>
      </c>
      <c r="B351" s="21" t="s">
        <v>8260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8261</v>
      </c>
      <c r="H351" s="1">
        <f>+Temporalidad[[#This Row],[ID]]</f>
        <v>340</v>
      </c>
    </row>
    <row r="352" spans="1:8" hidden="1" x14ac:dyDescent="0.3">
      <c r="A352">
        <v>341</v>
      </c>
      <c r="B352" s="21" t="s">
        <v>8262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8263</v>
      </c>
      <c r="H352" s="1">
        <f>+Temporalidad[[#This Row],[ID]]</f>
        <v>341</v>
      </c>
    </row>
    <row r="353" spans="1:8" hidden="1" x14ac:dyDescent="0.3">
      <c r="A353">
        <v>342</v>
      </c>
      <c r="B353" s="21" t="s">
        <v>8264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8265</v>
      </c>
      <c r="H353" s="1">
        <f>+Temporalidad[[#This Row],[ID]]</f>
        <v>342</v>
      </c>
    </row>
    <row r="354" spans="1:8" hidden="1" x14ac:dyDescent="0.3">
      <c r="A354">
        <v>343</v>
      </c>
      <c r="B354" s="21" t="s">
        <v>8266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8267</v>
      </c>
      <c r="H354" s="1">
        <f>+Temporalidad[[#This Row],[ID]]</f>
        <v>343</v>
      </c>
    </row>
    <row r="355" spans="1:8" hidden="1" x14ac:dyDescent="0.3">
      <c r="A355">
        <v>344</v>
      </c>
      <c r="B355" s="21" t="s">
        <v>8268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8269</v>
      </c>
      <c r="H355" s="1">
        <f>+Temporalidad[[#This Row],[ID]]</f>
        <v>344</v>
      </c>
    </row>
    <row r="356" spans="1:8" hidden="1" x14ac:dyDescent="0.3">
      <c r="A356">
        <v>345</v>
      </c>
      <c r="B356" s="21" t="s">
        <v>8270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8271</v>
      </c>
      <c r="H356" s="1">
        <f>+Temporalidad[[#This Row],[ID]]</f>
        <v>345</v>
      </c>
    </row>
    <row r="357" spans="1:8" hidden="1" x14ac:dyDescent="0.3">
      <c r="A357">
        <v>346</v>
      </c>
      <c r="B357" s="21" t="s">
        <v>8272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8273</v>
      </c>
      <c r="H357" s="1">
        <f>+Temporalidad[[#This Row],[ID]]</f>
        <v>346</v>
      </c>
    </row>
    <row r="358" spans="1:8" hidden="1" x14ac:dyDescent="0.3">
      <c r="A358">
        <v>347</v>
      </c>
      <c r="B358" s="21" t="s">
        <v>8274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8275</v>
      </c>
      <c r="H358" s="1">
        <f>+Temporalidad[[#This Row],[ID]]</f>
        <v>347</v>
      </c>
    </row>
    <row r="359" spans="1:8" hidden="1" x14ac:dyDescent="0.3">
      <c r="A359">
        <v>348</v>
      </c>
      <c r="B359" s="21" t="s">
        <v>8276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8277</v>
      </c>
      <c r="H359" s="1">
        <f>+Temporalidad[[#This Row],[ID]]</f>
        <v>348</v>
      </c>
    </row>
    <row r="360" spans="1:8" hidden="1" x14ac:dyDescent="0.3">
      <c r="A360">
        <v>349</v>
      </c>
      <c r="B360" s="21" t="s">
        <v>8278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8279</v>
      </c>
      <c r="H360" s="1">
        <f>+Temporalidad[[#This Row],[ID]]</f>
        <v>349</v>
      </c>
    </row>
    <row r="361" spans="1:8" hidden="1" x14ac:dyDescent="0.3">
      <c r="A361">
        <v>350</v>
      </c>
      <c r="B361" s="21" t="s">
        <v>8280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8281</v>
      </c>
      <c r="H361" s="1">
        <f>+Temporalidad[[#This Row],[ID]]</f>
        <v>350</v>
      </c>
    </row>
    <row r="362" spans="1:8" hidden="1" x14ac:dyDescent="0.3">
      <c r="A362">
        <v>351</v>
      </c>
      <c r="B362" s="21" t="s">
        <v>8282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8283</v>
      </c>
      <c r="H362" s="1">
        <f>+Temporalidad[[#This Row],[ID]]</f>
        <v>351</v>
      </c>
    </row>
    <row r="363" spans="1:8" hidden="1" x14ac:dyDescent="0.3">
      <c r="A363">
        <v>352</v>
      </c>
      <c r="B363" s="21" t="s">
        <v>8284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8285</v>
      </c>
      <c r="H363" s="1">
        <f>+Temporalidad[[#This Row],[ID]]</f>
        <v>352</v>
      </c>
    </row>
    <row r="364" spans="1:8" hidden="1" x14ac:dyDescent="0.3">
      <c r="A364">
        <v>353</v>
      </c>
      <c r="B364" s="21" t="s">
        <v>8286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8287</v>
      </c>
      <c r="H364" s="1">
        <f>+Temporalidad[[#This Row],[ID]]</f>
        <v>353</v>
      </c>
    </row>
    <row r="365" spans="1:8" hidden="1" x14ac:dyDescent="0.3">
      <c r="A365">
        <v>354</v>
      </c>
      <c r="B365" s="21" t="s">
        <v>8288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8289</v>
      </c>
      <c r="H365" s="1">
        <f>+Temporalidad[[#This Row],[ID]]</f>
        <v>354</v>
      </c>
    </row>
    <row r="366" spans="1:8" hidden="1" x14ac:dyDescent="0.3">
      <c r="A366">
        <v>355</v>
      </c>
      <c r="B366" s="21" t="s">
        <v>8290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8291</v>
      </c>
      <c r="H366" s="1">
        <f>+Temporalidad[[#This Row],[ID]]</f>
        <v>355</v>
      </c>
    </row>
    <row r="367" spans="1:8" hidden="1" x14ac:dyDescent="0.3">
      <c r="A367">
        <v>356</v>
      </c>
      <c r="B367" s="21" t="s">
        <v>8292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8293</v>
      </c>
      <c r="H367" s="1">
        <f>+Temporalidad[[#This Row],[ID]]</f>
        <v>356</v>
      </c>
    </row>
    <row r="368" spans="1:8" hidden="1" x14ac:dyDescent="0.3">
      <c r="A368">
        <v>357</v>
      </c>
      <c r="B368" s="21" t="s">
        <v>8294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8295</v>
      </c>
      <c r="H368" s="1">
        <f>+Temporalidad[[#This Row],[ID]]</f>
        <v>357</v>
      </c>
    </row>
    <row r="369" spans="1:8" hidden="1" x14ac:dyDescent="0.3">
      <c r="A369">
        <v>358</v>
      </c>
      <c r="B369" s="21" t="s">
        <v>8296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8297</v>
      </c>
      <c r="H369" s="1">
        <f>+Temporalidad[[#This Row],[ID]]</f>
        <v>358</v>
      </c>
    </row>
    <row r="370" spans="1:8" hidden="1" x14ac:dyDescent="0.3">
      <c r="A370">
        <v>359</v>
      </c>
      <c r="B370" s="21" t="s">
        <v>8298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8299</v>
      </c>
      <c r="H370" s="1">
        <f>+Temporalidad[[#This Row],[ID]]</f>
        <v>359</v>
      </c>
    </row>
    <row r="371" spans="1:8" hidden="1" x14ac:dyDescent="0.3">
      <c r="A371">
        <v>360</v>
      </c>
      <c r="B371" s="21" t="s">
        <v>8300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8301</v>
      </c>
      <c r="H371" s="1">
        <f>+Temporalidad[[#This Row],[ID]]</f>
        <v>360</v>
      </c>
    </row>
    <row r="372" spans="1:8" hidden="1" x14ac:dyDescent="0.3">
      <c r="A372">
        <v>361</v>
      </c>
      <c r="B372" s="21" t="s">
        <v>8302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8303</v>
      </c>
      <c r="H372" s="1">
        <f>+Temporalidad[[#This Row],[ID]]</f>
        <v>361</v>
      </c>
    </row>
    <row r="373" spans="1:8" hidden="1" x14ac:dyDescent="0.3">
      <c r="A373">
        <v>362</v>
      </c>
      <c r="B373" s="21" t="s">
        <v>8304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8305</v>
      </c>
      <c r="H373" s="1">
        <f>+Temporalidad[[#This Row],[ID]]</f>
        <v>362</v>
      </c>
    </row>
    <row r="374" spans="1:8" hidden="1" x14ac:dyDescent="0.3">
      <c r="A374">
        <v>363</v>
      </c>
      <c r="B374" s="21" t="s">
        <v>8306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8307</v>
      </c>
      <c r="H374" s="1">
        <f>+Temporalidad[[#This Row],[ID]]</f>
        <v>363</v>
      </c>
    </row>
    <row r="375" spans="1:8" hidden="1" x14ac:dyDescent="0.3">
      <c r="A375">
        <v>364</v>
      </c>
      <c r="B375" s="21" t="s">
        <v>8308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8309</v>
      </c>
      <c r="H375" s="1">
        <f>+Temporalidad[[#This Row],[ID]]</f>
        <v>364</v>
      </c>
    </row>
    <row r="376" spans="1:8" hidden="1" x14ac:dyDescent="0.3">
      <c r="A376">
        <v>365</v>
      </c>
      <c r="B376" s="21" t="s">
        <v>8310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8311</v>
      </c>
      <c r="H376" s="1">
        <f>+Temporalidad[[#This Row],[ID]]</f>
        <v>365</v>
      </c>
    </row>
    <row r="377" spans="1:8" hidden="1" x14ac:dyDescent="0.3">
      <c r="A377">
        <v>366</v>
      </c>
      <c r="B377" s="21" t="s">
        <v>8312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8313</v>
      </c>
      <c r="H377" s="1">
        <f>+Temporalidad[[#This Row],[ID]]</f>
        <v>366</v>
      </c>
    </row>
    <row r="378" spans="1:8" hidden="1" x14ac:dyDescent="0.3">
      <c r="A378">
        <v>367</v>
      </c>
      <c r="B378" s="21" t="s">
        <v>8314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8315</v>
      </c>
      <c r="H378" s="1">
        <f>+Temporalidad[[#This Row],[ID]]</f>
        <v>367</v>
      </c>
    </row>
    <row r="379" spans="1:8" hidden="1" x14ac:dyDescent="0.3">
      <c r="A379">
        <v>368</v>
      </c>
      <c r="B379" s="21" t="s">
        <v>8316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8317</v>
      </c>
      <c r="H379" s="1">
        <f>+Temporalidad[[#This Row],[ID]]</f>
        <v>368</v>
      </c>
    </row>
    <row r="380" spans="1:8" hidden="1" x14ac:dyDescent="0.3">
      <c r="A380">
        <v>369</v>
      </c>
      <c r="B380" s="21" t="s">
        <v>8318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8319</v>
      </c>
      <c r="H380" s="1">
        <f>+Temporalidad[[#This Row],[ID]]</f>
        <v>369</v>
      </c>
    </row>
    <row r="381" spans="1:8" hidden="1" x14ac:dyDescent="0.3">
      <c r="A381">
        <v>370</v>
      </c>
      <c r="B381" s="21" t="s">
        <v>8320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8321</v>
      </c>
      <c r="H381" s="1">
        <f>+Temporalidad[[#This Row],[ID]]</f>
        <v>370</v>
      </c>
    </row>
    <row r="382" spans="1:8" hidden="1" x14ac:dyDescent="0.3">
      <c r="A382">
        <v>371</v>
      </c>
      <c r="B382" s="21" t="s">
        <v>8322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8323</v>
      </c>
      <c r="H382" s="1">
        <f>+Temporalidad[[#This Row],[ID]]</f>
        <v>371</v>
      </c>
    </row>
    <row r="383" spans="1:8" hidden="1" x14ac:dyDescent="0.3">
      <c r="A383">
        <v>372</v>
      </c>
      <c r="B383" s="21" t="s">
        <v>8324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8325</v>
      </c>
      <c r="H383" s="1">
        <f>+Temporalidad[[#This Row],[ID]]</f>
        <v>372</v>
      </c>
    </row>
    <row r="384" spans="1:8" hidden="1" x14ac:dyDescent="0.3">
      <c r="A384">
        <v>373</v>
      </c>
      <c r="B384" s="21" t="s">
        <v>8326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8327</v>
      </c>
      <c r="H384" s="1">
        <f>+Temporalidad[[#This Row],[ID]]</f>
        <v>373</v>
      </c>
    </row>
    <row r="385" spans="1:8" hidden="1" x14ac:dyDescent="0.3">
      <c r="A385">
        <v>374</v>
      </c>
      <c r="B385" s="21" t="s">
        <v>8328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8329</v>
      </c>
      <c r="H385" s="1">
        <f>+Temporalidad[[#This Row],[ID]]</f>
        <v>374</v>
      </c>
    </row>
    <row r="386" spans="1:8" hidden="1" x14ac:dyDescent="0.3">
      <c r="A386">
        <v>375</v>
      </c>
      <c r="B386" s="21" t="s">
        <v>8330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8331</v>
      </c>
      <c r="H386" s="1">
        <f>+Temporalidad[[#This Row],[ID]]</f>
        <v>375</v>
      </c>
    </row>
    <row r="387" spans="1:8" hidden="1" x14ac:dyDescent="0.3">
      <c r="A387">
        <v>376</v>
      </c>
      <c r="B387" s="21" t="s">
        <v>8332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8333</v>
      </c>
      <c r="H387" s="1">
        <f>+Temporalidad[[#This Row],[ID]]</f>
        <v>376</v>
      </c>
    </row>
    <row r="388" spans="1:8" hidden="1" x14ac:dyDescent="0.3">
      <c r="A388">
        <v>377</v>
      </c>
      <c r="B388" s="21" t="s">
        <v>8334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8335</v>
      </c>
      <c r="H388" s="1">
        <f>+Temporalidad[[#This Row],[ID]]</f>
        <v>377</v>
      </c>
    </row>
    <row r="389" spans="1:8" hidden="1" x14ac:dyDescent="0.3">
      <c r="A389">
        <v>378</v>
      </c>
      <c r="B389" s="21" t="s">
        <v>8336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8337</v>
      </c>
      <c r="H389" s="1">
        <f>+Temporalidad[[#This Row],[ID]]</f>
        <v>378</v>
      </c>
    </row>
    <row r="390" spans="1:8" hidden="1" x14ac:dyDescent="0.3">
      <c r="A390">
        <v>379</v>
      </c>
      <c r="B390" s="21" t="s">
        <v>8338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8339</v>
      </c>
      <c r="H390" s="1">
        <f>+Temporalidad[[#This Row],[ID]]</f>
        <v>379</v>
      </c>
    </row>
    <row r="391" spans="1:8" hidden="1" x14ac:dyDescent="0.3">
      <c r="A391">
        <v>380</v>
      </c>
      <c r="B391" s="21" t="s">
        <v>8340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8341</v>
      </c>
      <c r="H391" s="1">
        <f>+Temporalidad[[#This Row],[ID]]</f>
        <v>380</v>
      </c>
    </row>
    <row r="392" spans="1:8" hidden="1" x14ac:dyDescent="0.3">
      <c r="A392">
        <v>381</v>
      </c>
      <c r="B392" s="21" t="s">
        <v>8342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8343</v>
      </c>
      <c r="H392" s="1">
        <f>+Temporalidad[[#This Row],[ID]]</f>
        <v>381</v>
      </c>
    </row>
    <row r="393" spans="1:8" hidden="1" x14ac:dyDescent="0.3">
      <c r="A393">
        <v>382</v>
      </c>
      <c r="B393" s="21" t="s">
        <v>8344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8345</v>
      </c>
      <c r="H393" s="1">
        <f>+Temporalidad[[#This Row],[ID]]</f>
        <v>382</v>
      </c>
    </row>
    <row r="394" spans="1:8" hidden="1" x14ac:dyDescent="0.3">
      <c r="A394">
        <v>383</v>
      </c>
      <c r="B394" s="21" t="s">
        <v>8346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8347</v>
      </c>
      <c r="H394" s="1">
        <f>+Temporalidad[[#This Row],[ID]]</f>
        <v>383</v>
      </c>
    </row>
    <row r="395" spans="1:8" hidden="1" x14ac:dyDescent="0.3">
      <c r="A395">
        <v>384</v>
      </c>
      <c r="B395" s="21" t="s">
        <v>8348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8349</v>
      </c>
      <c r="H395" s="1">
        <f>+Temporalidad[[#This Row],[ID]]</f>
        <v>384</v>
      </c>
    </row>
    <row r="396" spans="1:8" hidden="1" x14ac:dyDescent="0.3">
      <c r="A396">
        <v>385</v>
      </c>
      <c r="B396" s="21" t="s">
        <v>8350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8351</v>
      </c>
      <c r="H396" s="1">
        <f>+Temporalidad[[#This Row],[ID]]</f>
        <v>385</v>
      </c>
    </row>
    <row r="397" spans="1:8" hidden="1" x14ac:dyDescent="0.3">
      <c r="A397">
        <v>386</v>
      </c>
      <c r="B397" s="21" t="s">
        <v>8352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8353</v>
      </c>
      <c r="H397" s="1">
        <f>+Temporalidad[[#This Row],[ID]]</f>
        <v>386</v>
      </c>
    </row>
    <row r="398" spans="1:8" hidden="1" x14ac:dyDescent="0.3">
      <c r="A398">
        <v>387</v>
      </c>
      <c r="B398" s="21" t="s">
        <v>8354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8355</v>
      </c>
      <c r="H398" s="1">
        <f>+Temporalidad[[#This Row],[ID]]</f>
        <v>387</v>
      </c>
    </row>
    <row r="399" spans="1:8" hidden="1" x14ac:dyDescent="0.3">
      <c r="A399">
        <v>388</v>
      </c>
      <c r="B399" s="21" t="s">
        <v>8356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8357</v>
      </c>
      <c r="H399" s="1">
        <f>+Temporalidad[[#This Row],[ID]]</f>
        <v>388</v>
      </c>
    </row>
    <row r="400" spans="1:8" hidden="1" x14ac:dyDescent="0.3">
      <c r="A400">
        <v>389</v>
      </c>
      <c r="B400" s="21" t="s">
        <v>8358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8359</v>
      </c>
      <c r="H400" s="1">
        <f>+Temporalidad[[#This Row],[ID]]</f>
        <v>389</v>
      </c>
    </row>
    <row r="401" spans="1:8" hidden="1" x14ac:dyDescent="0.3">
      <c r="A401">
        <v>390</v>
      </c>
      <c r="B401" s="21" t="s">
        <v>8360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8361</v>
      </c>
      <c r="H401" s="1">
        <f>+Temporalidad[[#This Row],[ID]]</f>
        <v>390</v>
      </c>
    </row>
    <row r="402" spans="1:8" hidden="1" x14ac:dyDescent="0.3">
      <c r="A402">
        <v>391</v>
      </c>
      <c r="B402" s="21" t="s">
        <v>8362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8363</v>
      </c>
      <c r="H402" s="1">
        <f>+Temporalidad[[#This Row],[ID]]</f>
        <v>391</v>
      </c>
    </row>
    <row r="403" spans="1:8" hidden="1" x14ac:dyDescent="0.3">
      <c r="A403">
        <v>392</v>
      </c>
      <c r="B403" s="21" t="s">
        <v>8364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8365</v>
      </c>
      <c r="H403" s="1">
        <f>+Temporalidad[[#This Row],[ID]]</f>
        <v>392</v>
      </c>
    </row>
    <row r="404" spans="1:8" hidden="1" x14ac:dyDescent="0.3">
      <c r="A404">
        <v>393</v>
      </c>
      <c r="B404" s="21" t="s">
        <v>8366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8367</v>
      </c>
      <c r="H404" s="1">
        <f>+Temporalidad[[#This Row],[ID]]</f>
        <v>393</v>
      </c>
    </row>
    <row r="405" spans="1:8" hidden="1" x14ac:dyDescent="0.3">
      <c r="A405">
        <v>394</v>
      </c>
      <c r="B405" s="21" t="s">
        <v>8368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8369</v>
      </c>
      <c r="H405" s="1">
        <f>+Temporalidad[[#This Row],[ID]]</f>
        <v>394</v>
      </c>
    </row>
    <row r="406" spans="1:8" hidden="1" x14ac:dyDescent="0.3">
      <c r="A406">
        <v>395</v>
      </c>
      <c r="B406" s="21" t="s">
        <v>8370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8371</v>
      </c>
      <c r="H406" s="1">
        <f>+Temporalidad[[#This Row],[ID]]</f>
        <v>395</v>
      </c>
    </row>
    <row r="407" spans="1:8" hidden="1" x14ac:dyDescent="0.3">
      <c r="A407">
        <v>396</v>
      </c>
      <c r="B407" s="21" t="s">
        <v>8372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8373</v>
      </c>
      <c r="H407" s="1">
        <f>+Temporalidad[[#This Row],[ID]]</f>
        <v>396</v>
      </c>
    </row>
    <row r="408" spans="1:8" hidden="1" x14ac:dyDescent="0.3">
      <c r="A408">
        <v>397</v>
      </c>
      <c r="B408" s="21" t="s">
        <v>8374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8375</v>
      </c>
      <c r="H408" s="1">
        <f>+Temporalidad[[#This Row],[ID]]</f>
        <v>397</v>
      </c>
    </row>
    <row r="409" spans="1:8" hidden="1" x14ac:dyDescent="0.3">
      <c r="A409">
        <v>398</v>
      </c>
      <c r="B409" s="21" t="s">
        <v>8376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8377</v>
      </c>
      <c r="H409" s="1">
        <f>+Temporalidad[[#This Row],[ID]]</f>
        <v>398</v>
      </c>
    </row>
    <row r="410" spans="1:8" hidden="1" x14ac:dyDescent="0.3">
      <c r="A410">
        <v>399</v>
      </c>
      <c r="B410" s="21" t="s">
        <v>8378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8379</v>
      </c>
      <c r="H410" s="1">
        <f>+Temporalidad[[#This Row],[ID]]</f>
        <v>399</v>
      </c>
    </row>
    <row r="411" spans="1:8" hidden="1" x14ac:dyDescent="0.3">
      <c r="A411">
        <v>400</v>
      </c>
      <c r="B411" s="21" t="s">
        <v>8380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8381</v>
      </c>
      <c r="H411" s="1">
        <f>+Temporalidad[[#This Row],[ID]]</f>
        <v>400</v>
      </c>
    </row>
    <row r="412" spans="1:8" hidden="1" x14ac:dyDescent="0.3">
      <c r="A412">
        <v>401</v>
      </c>
      <c r="B412" s="21" t="s">
        <v>8382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8383</v>
      </c>
      <c r="H412" s="1">
        <f>+Temporalidad[[#This Row],[ID]]</f>
        <v>401</v>
      </c>
    </row>
    <row r="413" spans="1:8" hidden="1" x14ac:dyDescent="0.3">
      <c r="A413">
        <v>402</v>
      </c>
      <c r="B413" s="21" t="s">
        <v>8384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8385</v>
      </c>
      <c r="H413" s="1">
        <f>+Temporalidad[[#This Row],[ID]]</f>
        <v>402</v>
      </c>
    </row>
    <row r="414" spans="1:8" hidden="1" x14ac:dyDescent="0.3">
      <c r="A414">
        <v>403</v>
      </c>
      <c r="B414" s="21" t="s">
        <v>8386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8387</v>
      </c>
      <c r="H414" s="1">
        <f>+Temporalidad[[#This Row],[ID]]</f>
        <v>403</v>
      </c>
    </row>
    <row r="415" spans="1:8" hidden="1" x14ac:dyDescent="0.3">
      <c r="A415">
        <v>404</v>
      </c>
      <c r="B415" s="21" t="s">
        <v>8388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8389</v>
      </c>
      <c r="H415" s="1">
        <f>+Temporalidad[[#This Row],[ID]]</f>
        <v>404</v>
      </c>
    </row>
    <row r="416" spans="1:8" hidden="1" x14ac:dyDescent="0.3">
      <c r="A416">
        <v>405</v>
      </c>
      <c r="B416" s="21" t="s">
        <v>8390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8391</v>
      </c>
      <c r="H416" s="1">
        <f>+Temporalidad[[#This Row],[ID]]</f>
        <v>405</v>
      </c>
    </row>
    <row r="417" spans="1:8" hidden="1" x14ac:dyDescent="0.3">
      <c r="A417">
        <v>406</v>
      </c>
      <c r="B417" s="21" t="s">
        <v>8392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8393</v>
      </c>
      <c r="H417" s="1">
        <f>+Temporalidad[[#This Row],[ID]]</f>
        <v>406</v>
      </c>
    </row>
    <row r="418" spans="1:8" hidden="1" x14ac:dyDescent="0.3">
      <c r="A418">
        <v>407</v>
      </c>
      <c r="B418" s="21" t="s">
        <v>8394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8395</v>
      </c>
      <c r="H418" s="1">
        <f>+Temporalidad[[#This Row],[ID]]</f>
        <v>407</v>
      </c>
    </row>
    <row r="419" spans="1:8" hidden="1" x14ac:dyDescent="0.3">
      <c r="A419">
        <v>408</v>
      </c>
      <c r="B419" s="21" t="s">
        <v>8396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8397</v>
      </c>
      <c r="H419" s="1">
        <f>+Temporalidad[[#This Row],[ID]]</f>
        <v>408</v>
      </c>
    </row>
    <row r="420" spans="1:8" hidden="1" x14ac:dyDescent="0.3">
      <c r="A420">
        <v>409</v>
      </c>
      <c r="B420" s="21" t="s">
        <v>8398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8399</v>
      </c>
      <c r="H420" s="1">
        <f>+Temporalidad[[#This Row],[ID]]</f>
        <v>409</v>
      </c>
    </row>
    <row r="421" spans="1:8" hidden="1" x14ac:dyDescent="0.3">
      <c r="A421">
        <v>410</v>
      </c>
      <c r="B421" s="21" t="s">
        <v>8400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8401</v>
      </c>
      <c r="H421" s="1">
        <f>+Temporalidad[[#This Row],[ID]]</f>
        <v>410</v>
      </c>
    </row>
    <row r="422" spans="1:8" hidden="1" x14ac:dyDescent="0.3">
      <c r="A422">
        <v>411</v>
      </c>
      <c r="B422" s="21" t="s">
        <v>8402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8403</v>
      </c>
      <c r="H422" s="1">
        <f>+Temporalidad[[#This Row],[ID]]</f>
        <v>411</v>
      </c>
    </row>
    <row r="423" spans="1:8" hidden="1" x14ac:dyDescent="0.3">
      <c r="A423">
        <v>412</v>
      </c>
      <c r="B423" s="21" t="s">
        <v>8404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8405</v>
      </c>
      <c r="H423" s="1">
        <f>+Temporalidad[[#This Row],[ID]]</f>
        <v>412</v>
      </c>
    </row>
    <row r="424" spans="1:8" hidden="1" x14ac:dyDescent="0.3">
      <c r="A424">
        <v>413</v>
      </c>
      <c r="B424" s="21" t="s">
        <v>8406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8407</v>
      </c>
      <c r="H424" s="1">
        <f>+Temporalidad[[#This Row],[ID]]</f>
        <v>413</v>
      </c>
    </row>
    <row r="425" spans="1:8" hidden="1" x14ac:dyDescent="0.3">
      <c r="A425">
        <v>414</v>
      </c>
      <c r="B425" s="21" t="s">
        <v>8408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8409</v>
      </c>
      <c r="H425" s="1">
        <f>+Temporalidad[[#This Row],[ID]]</f>
        <v>414</v>
      </c>
    </row>
    <row r="426" spans="1:8" hidden="1" x14ac:dyDescent="0.3">
      <c r="A426">
        <v>415</v>
      </c>
      <c r="B426" s="21" t="s">
        <v>8410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8411</v>
      </c>
      <c r="H426" s="1">
        <f>+Temporalidad[[#This Row],[ID]]</f>
        <v>415</v>
      </c>
    </row>
    <row r="427" spans="1:8" hidden="1" x14ac:dyDescent="0.3">
      <c r="A427">
        <v>416</v>
      </c>
      <c r="B427" s="21" t="s">
        <v>8412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8413</v>
      </c>
      <c r="H427" s="1">
        <f>+Temporalidad[[#This Row],[ID]]</f>
        <v>416</v>
      </c>
    </row>
    <row r="428" spans="1:8" hidden="1" x14ac:dyDescent="0.3">
      <c r="A428">
        <v>417</v>
      </c>
      <c r="B428" s="21" t="s">
        <v>8414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8415</v>
      </c>
      <c r="H428" s="1">
        <f>+Temporalidad[[#This Row],[ID]]</f>
        <v>417</v>
      </c>
    </row>
    <row r="429" spans="1:8" hidden="1" x14ac:dyDescent="0.3">
      <c r="A429">
        <v>418</v>
      </c>
      <c r="B429" s="21" t="s">
        <v>8416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8417</v>
      </c>
      <c r="H429" s="1">
        <f>+Temporalidad[[#This Row],[ID]]</f>
        <v>418</v>
      </c>
    </row>
    <row r="430" spans="1:8" hidden="1" x14ac:dyDescent="0.3">
      <c r="A430">
        <v>419</v>
      </c>
      <c r="B430" s="21" t="s">
        <v>8418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8419</v>
      </c>
      <c r="H430" s="1">
        <f>+Temporalidad[[#This Row],[ID]]</f>
        <v>419</v>
      </c>
    </row>
    <row r="431" spans="1:8" hidden="1" x14ac:dyDescent="0.3">
      <c r="A431">
        <v>420</v>
      </c>
      <c r="B431" s="21" t="s">
        <v>8420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8421</v>
      </c>
      <c r="H431" s="1">
        <f>+Temporalidad[[#This Row],[ID]]</f>
        <v>420</v>
      </c>
    </row>
    <row r="432" spans="1:8" hidden="1" x14ac:dyDescent="0.3">
      <c r="A432">
        <v>421</v>
      </c>
      <c r="B432" s="21" t="s">
        <v>8422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8423</v>
      </c>
      <c r="H432" s="1">
        <f>+Temporalidad[[#This Row],[ID]]</f>
        <v>421</v>
      </c>
    </row>
    <row r="433" spans="1:8" hidden="1" x14ac:dyDescent="0.3">
      <c r="A433">
        <v>422</v>
      </c>
      <c r="B433" s="21" t="s">
        <v>8424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8425</v>
      </c>
      <c r="H433" s="1">
        <f>+Temporalidad[[#This Row],[ID]]</f>
        <v>422</v>
      </c>
    </row>
    <row r="434" spans="1:8" hidden="1" x14ac:dyDescent="0.3">
      <c r="A434">
        <v>423</v>
      </c>
      <c r="B434" s="21" t="s">
        <v>8426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8427</v>
      </c>
      <c r="H434" s="1">
        <f>+Temporalidad[[#This Row],[ID]]</f>
        <v>423</v>
      </c>
    </row>
    <row r="435" spans="1:8" hidden="1" x14ac:dyDescent="0.3">
      <c r="A435">
        <v>424</v>
      </c>
      <c r="B435" s="21" t="s">
        <v>8428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8429</v>
      </c>
      <c r="H435" s="1">
        <f>+Temporalidad[[#This Row],[ID]]</f>
        <v>424</v>
      </c>
    </row>
    <row r="436" spans="1:8" hidden="1" x14ac:dyDescent="0.3">
      <c r="A436">
        <v>425</v>
      </c>
      <c r="B436" s="21" t="s">
        <v>8430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8431</v>
      </c>
      <c r="H436" s="1">
        <f>+Temporalidad[[#This Row],[ID]]</f>
        <v>425</v>
      </c>
    </row>
    <row r="437" spans="1:8" hidden="1" x14ac:dyDescent="0.3">
      <c r="A437">
        <v>426</v>
      </c>
      <c r="B437" s="21" t="s">
        <v>8432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8433</v>
      </c>
      <c r="H437" s="1">
        <f>+Temporalidad[[#This Row],[ID]]</f>
        <v>426</v>
      </c>
    </row>
    <row r="438" spans="1:8" hidden="1" x14ac:dyDescent="0.3">
      <c r="A438">
        <v>427</v>
      </c>
      <c r="B438" s="21" t="s">
        <v>8434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8435</v>
      </c>
      <c r="H438" s="1">
        <f>+Temporalidad[[#This Row],[ID]]</f>
        <v>427</v>
      </c>
    </row>
    <row r="439" spans="1:8" hidden="1" x14ac:dyDescent="0.3">
      <c r="A439">
        <v>428</v>
      </c>
      <c r="B439" s="21" t="s">
        <v>8436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8437</v>
      </c>
      <c r="H439" s="1">
        <f>+Temporalidad[[#This Row],[ID]]</f>
        <v>428</v>
      </c>
    </row>
    <row r="440" spans="1:8" hidden="1" x14ac:dyDescent="0.3">
      <c r="A440">
        <v>429</v>
      </c>
      <c r="B440" s="21" t="s">
        <v>8438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8439</v>
      </c>
      <c r="H440" s="1">
        <f>+Temporalidad[[#This Row],[ID]]</f>
        <v>429</v>
      </c>
    </row>
    <row r="441" spans="1:8" hidden="1" x14ac:dyDescent="0.3">
      <c r="A441">
        <v>430</v>
      </c>
      <c r="B441" s="21" t="s">
        <v>8440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8441</v>
      </c>
      <c r="H441" s="1">
        <f>+Temporalidad[[#This Row],[ID]]</f>
        <v>430</v>
      </c>
    </row>
    <row r="442" spans="1:8" hidden="1" x14ac:dyDescent="0.3">
      <c r="A442">
        <v>431</v>
      </c>
      <c r="B442" s="21" t="s">
        <v>8442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8443</v>
      </c>
      <c r="H442" s="1">
        <f>+Temporalidad[[#This Row],[ID]]</f>
        <v>431</v>
      </c>
    </row>
    <row r="443" spans="1:8" hidden="1" x14ac:dyDescent="0.3">
      <c r="A443">
        <v>432</v>
      </c>
      <c r="B443" s="21" t="s">
        <v>8444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8445</v>
      </c>
      <c r="H443" s="1">
        <f>+Temporalidad[[#This Row],[ID]]</f>
        <v>432</v>
      </c>
    </row>
    <row r="444" spans="1:8" hidden="1" x14ac:dyDescent="0.3">
      <c r="A444">
        <v>433</v>
      </c>
      <c r="B444" s="21" t="s">
        <v>8446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8447</v>
      </c>
      <c r="H444" s="1">
        <f>+Temporalidad[[#This Row],[ID]]</f>
        <v>433</v>
      </c>
    </row>
    <row r="445" spans="1:8" hidden="1" x14ac:dyDescent="0.3">
      <c r="A445">
        <v>434</v>
      </c>
      <c r="B445" s="21" t="s">
        <v>8448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8449</v>
      </c>
      <c r="H445" s="1">
        <f>+Temporalidad[[#This Row],[ID]]</f>
        <v>434</v>
      </c>
    </row>
    <row r="446" spans="1:8" hidden="1" x14ac:dyDescent="0.3">
      <c r="A446">
        <v>435</v>
      </c>
      <c r="B446" s="21" t="s">
        <v>8450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8451</v>
      </c>
      <c r="H446" s="1">
        <f>+Temporalidad[[#This Row],[ID]]</f>
        <v>435</v>
      </c>
    </row>
    <row r="447" spans="1:8" hidden="1" x14ac:dyDescent="0.3">
      <c r="A447">
        <v>436</v>
      </c>
      <c r="B447" s="21" t="s">
        <v>8452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8453</v>
      </c>
      <c r="H447" s="1">
        <f>+Temporalidad[[#This Row],[ID]]</f>
        <v>436</v>
      </c>
    </row>
    <row r="448" spans="1:8" hidden="1" x14ac:dyDescent="0.3">
      <c r="A448">
        <v>437</v>
      </c>
      <c r="B448" s="21" t="s">
        <v>8454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8455</v>
      </c>
      <c r="H448" s="1">
        <f>+Temporalidad[[#This Row],[ID]]</f>
        <v>437</v>
      </c>
    </row>
    <row r="449" spans="1:8" hidden="1" x14ac:dyDescent="0.3">
      <c r="A449">
        <v>438</v>
      </c>
      <c r="B449" s="21" t="s">
        <v>8456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8457</v>
      </c>
      <c r="H449" s="1">
        <f>+Temporalidad[[#This Row],[ID]]</f>
        <v>438</v>
      </c>
    </row>
    <row r="450" spans="1:8" hidden="1" x14ac:dyDescent="0.3">
      <c r="A450">
        <v>439</v>
      </c>
      <c r="B450" s="21" t="s">
        <v>8458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8459</v>
      </c>
      <c r="H450" s="1">
        <f>+Temporalidad[[#This Row],[ID]]</f>
        <v>439</v>
      </c>
    </row>
    <row r="451" spans="1:8" hidden="1" x14ac:dyDescent="0.3">
      <c r="A451">
        <v>440</v>
      </c>
      <c r="B451" s="21" t="s">
        <v>8460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8461</v>
      </c>
      <c r="H451" s="1">
        <f>+Temporalidad[[#This Row],[ID]]</f>
        <v>440</v>
      </c>
    </row>
    <row r="452" spans="1:8" hidden="1" x14ac:dyDescent="0.3">
      <c r="A452">
        <v>441</v>
      </c>
      <c r="B452" s="21" t="s">
        <v>8462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8463</v>
      </c>
      <c r="H452" s="1">
        <f>+Temporalidad[[#This Row],[ID]]</f>
        <v>441</v>
      </c>
    </row>
    <row r="453" spans="1:8" hidden="1" x14ac:dyDescent="0.3">
      <c r="A453">
        <v>442</v>
      </c>
      <c r="B453" s="21" t="s">
        <v>8464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8465</v>
      </c>
      <c r="H453" s="1">
        <f>+Temporalidad[[#This Row],[ID]]</f>
        <v>442</v>
      </c>
    </row>
    <row r="454" spans="1:8" hidden="1" x14ac:dyDescent="0.3">
      <c r="A454">
        <v>443</v>
      </c>
      <c r="B454" s="21" t="s">
        <v>8466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8467</v>
      </c>
      <c r="H454" s="1">
        <f>+Temporalidad[[#This Row],[ID]]</f>
        <v>443</v>
      </c>
    </row>
    <row r="455" spans="1:8" hidden="1" x14ac:dyDescent="0.3">
      <c r="A455">
        <v>444</v>
      </c>
      <c r="B455" s="21" t="s">
        <v>8468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8469</v>
      </c>
      <c r="H455" s="1">
        <f>+Temporalidad[[#This Row],[ID]]</f>
        <v>444</v>
      </c>
    </row>
    <row r="456" spans="1:8" hidden="1" x14ac:dyDescent="0.3">
      <c r="A456">
        <v>445</v>
      </c>
      <c r="B456" s="21" t="s">
        <v>8470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8471</v>
      </c>
      <c r="H456" s="1">
        <f>+Temporalidad[[#This Row],[ID]]</f>
        <v>445</v>
      </c>
    </row>
    <row r="457" spans="1:8" hidden="1" x14ac:dyDescent="0.3">
      <c r="A457">
        <v>446</v>
      </c>
      <c r="B457" s="21" t="s">
        <v>8472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8473</v>
      </c>
      <c r="H457" s="1">
        <f>+Temporalidad[[#This Row],[ID]]</f>
        <v>446</v>
      </c>
    </row>
    <row r="458" spans="1:8" hidden="1" x14ac:dyDescent="0.3">
      <c r="A458">
        <v>447</v>
      </c>
      <c r="B458" s="21" t="s">
        <v>8474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8475</v>
      </c>
      <c r="H458" s="1">
        <f>+Temporalidad[[#This Row],[ID]]</f>
        <v>447</v>
      </c>
    </row>
    <row r="459" spans="1:8" hidden="1" x14ac:dyDescent="0.3">
      <c r="A459">
        <v>448</v>
      </c>
      <c r="B459" s="21" t="s">
        <v>8476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8477</v>
      </c>
      <c r="H459" s="1">
        <f>+Temporalidad[[#This Row],[ID]]</f>
        <v>448</v>
      </c>
    </row>
    <row r="460" spans="1:8" hidden="1" x14ac:dyDescent="0.3">
      <c r="A460">
        <v>449</v>
      </c>
      <c r="B460" s="21" t="s">
        <v>8478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8479</v>
      </c>
      <c r="H460" s="1">
        <f>+Temporalidad[[#This Row],[ID]]</f>
        <v>449</v>
      </c>
    </row>
    <row r="461" spans="1:8" hidden="1" x14ac:dyDescent="0.3">
      <c r="A461">
        <v>450</v>
      </c>
      <c r="B461" s="21" t="s">
        <v>8480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8481</v>
      </c>
      <c r="H461" s="1">
        <f>+Temporalidad[[#This Row],[ID]]</f>
        <v>450</v>
      </c>
    </row>
    <row r="462" spans="1:8" hidden="1" x14ac:dyDescent="0.3">
      <c r="A462">
        <v>451</v>
      </c>
      <c r="B462" s="21" t="s">
        <v>8482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8483</v>
      </c>
      <c r="H462" s="1">
        <f>+Temporalidad[[#This Row],[ID]]</f>
        <v>451</v>
      </c>
    </row>
    <row r="463" spans="1:8" hidden="1" x14ac:dyDescent="0.3">
      <c r="A463">
        <v>452</v>
      </c>
      <c r="B463" s="21" t="s">
        <v>8484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8485</v>
      </c>
      <c r="H463" s="1">
        <f>+Temporalidad[[#This Row],[ID]]</f>
        <v>452</v>
      </c>
    </row>
    <row r="464" spans="1:8" hidden="1" x14ac:dyDescent="0.3">
      <c r="A464">
        <v>453</v>
      </c>
      <c r="B464" s="21" t="s">
        <v>8486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8487</v>
      </c>
      <c r="H464" s="1">
        <f>+Temporalidad[[#This Row],[ID]]</f>
        <v>453</v>
      </c>
    </row>
    <row r="465" spans="1:8" hidden="1" x14ac:dyDescent="0.3">
      <c r="A465">
        <v>454</v>
      </c>
      <c r="B465" s="21" t="s">
        <v>8488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8489</v>
      </c>
      <c r="H465" s="1">
        <f>+Temporalidad[[#This Row],[ID]]</f>
        <v>454</v>
      </c>
    </row>
    <row r="466" spans="1:8" hidden="1" x14ac:dyDescent="0.3">
      <c r="A466">
        <v>455</v>
      </c>
      <c r="B466" s="21" t="s">
        <v>8490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8491</v>
      </c>
      <c r="H466" s="1">
        <f>+Temporalidad[[#This Row],[ID]]</f>
        <v>455</v>
      </c>
    </row>
    <row r="467" spans="1:8" hidden="1" x14ac:dyDescent="0.3">
      <c r="A467">
        <v>456</v>
      </c>
      <c r="B467" s="21" t="s">
        <v>8492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8493</v>
      </c>
      <c r="H467" s="1">
        <f>+Temporalidad[[#This Row],[ID]]</f>
        <v>456</v>
      </c>
    </row>
    <row r="468" spans="1:8" hidden="1" x14ac:dyDescent="0.3">
      <c r="A468">
        <v>457</v>
      </c>
      <c r="B468" s="21" t="s">
        <v>8494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8495</v>
      </c>
      <c r="H468" s="1">
        <f>+Temporalidad[[#This Row],[ID]]</f>
        <v>457</v>
      </c>
    </row>
    <row r="469" spans="1:8" hidden="1" x14ac:dyDescent="0.3">
      <c r="A469">
        <v>458</v>
      </c>
      <c r="B469" s="21" t="s">
        <v>8496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8497</v>
      </c>
      <c r="H469" s="1">
        <f>+Temporalidad[[#This Row],[ID]]</f>
        <v>458</v>
      </c>
    </row>
    <row r="470" spans="1:8" hidden="1" x14ac:dyDescent="0.3">
      <c r="A470">
        <v>459</v>
      </c>
      <c r="B470" s="21" t="s">
        <v>8498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8499</v>
      </c>
      <c r="H470" s="1">
        <f>+Temporalidad[[#This Row],[ID]]</f>
        <v>459</v>
      </c>
    </row>
    <row r="471" spans="1:8" hidden="1" x14ac:dyDescent="0.3">
      <c r="A471">
        <v>460</v>
      </c>
      <c r="B471" s="21" t="s">
        <v>8500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8501</v>
      </c>
      <c r="H471" s="1">
        <f>+Temporalidad[[#This Row],[ID]]</f>
        <v>460</v>
      </c>
    </row>
    <row r="472" spans="1:8" hidden="1" x14ac:dyDescent="0.3">
      <c r="A472">
        <v>461</v>
      </c>
      <c r="B472" s="21" t="s">
        <v>8502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8503</v>
      </c>
      <c r="H472" s="1">
        <f>+Temporalidad[[#This Row],[ID]]</f>
        <v>461</v>
      </c>
    </row>
    <row r="473" spans="1:8" hidden="1" x14ac:dyDescent="0.3">
      <c r="A473">
        <v>462</v>
      </c>
      <c r="B473" s="21" t="s">
        <v>8504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8505</v>
      </c>
      <c r="H473" s="1">
        <f>+Temporalidad[[#This Row],[ID]]</f>
        <v>462</v>
      </c>
    </row>
    <row r="474" spans="1:8" hidden="1" x14ac:dyDescent="0.3">
      <c r="A474">
        <v>463</v>
      </c>
      <c r="B474" s="21" t="s">
        <v>8506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8507</v>
      </c>
      <c r="H474" s="1">
        <f>+Temporalidad[[#This Row],[ID]]</f>
        <v>463</v>
      </c>
    </row>
    <row r="475" spans="1:8" hidden="1" x14ac:dyDescent="0.3">
      <c r="A475">
        <v>464</v>
      </c>
      <c r="B475" s="21" t="s">
        <v>8508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8509</v>
      </c>
      <c r="H475" s="1">
        <f>+Temporalidad[[#This Row],[ID]]</f>
        <v>464</v>
      </c>
    </row>
    <row r="476" spans="1:8" hidden="1" x14ac:dyDescent="0.3">
      <c r="A476">
        <v>465</v>
      </c>
      <c r="B476" s="21" t="s">
        <v>8510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8511</v>
      </c>
      <c r="H476" s="1">
        <f>+Temporalidad[[#This Row],[ID]]</f>
        <v>465</v>
      </c>
    </row>
    <row r="477" spans="1:8" hidden="1" x14ac:dyDescent="0.3">
      <c r="A477">
        <v>466</v>
      </c>
      <c r="B477" s="21" t="s">
        <v>8512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8513</v>
      </c>
      <c r="H477" s="1">
        <f>+Temporalidad[[#This Row],[ID]]</f>
        <v>466</v>
      </c>
    </row>
    <row r="478" spans="1:8" hidden="1" x14ac:dyDescent="0.3">
      <c r="A478">
        <v>467</v>
      </c>
      <c r="B478" s="21" t="s">
        <v>8514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8515</v>
      </c>
      <c r="H478" s="1">
        <f>+Temporalidad[[#This Row],[ID]]</f>
        <v>467</v>
      </c>
    </row>
    <row r="479" spans="1:8" hidden="1" x14ac:dyDescent="0.3">
      <c r="A479">
        <v>468</v>
      </c>
      <c r="B479" s="21" t="s">
        <v>8516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8517</v>
      </c>
      <c r="H479" s="1">
        <f>+Temporalidad[[#This Row],[ID]]</f>
        <v>468</v>
      </c>
    </row>
    <row r="480" spans="1:8" hidden="1" x14ac:dyDescent="0.3">
      <c r="A480">
        <v>469</v>
      </c>
      <c r="B480" s="21" t="s">
        <v>8518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8519</v>
      </c>
      <c r="H480" s="1">
        <f>+Temporalidad[[#This Row],[ID]]</f>
        <v>469</v>
      </c>
    </row>
    <row r="481" spans="1:8" hidden="1" x14ac:dyDescent="0.3">
      <c r="A481">
        <v>470</v>
      </c>
      <c r="B481" s="21" t="s">
        <v>8520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8521</v>
      </c>
      <c r="H481" s="1">
        <f>+Temporalidad[[#This Row],[ID]]</f>
        <v>470</v>
      </c>
    </row>
    <row r="482" spans="1:8" hidden="1" x14ac:dyDescent="0.3">
      <c r="A482">
        <v>471</v>
      </c>
      <c r="B482" s="21" t="s">
        <v>8522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8523</v>
      </c>
      <c r="H482" s="1">
        <f>+Temporalidad[[#This Row],[ID]]</f>
        <v>471</v>
      </c>
    </row>
    <row r="483" spans="1:8" hidden="1" x14ac:dyDescent="0.3">
      <c r="A483">
        <v>472</v>
      </c>
      <c r="B483" s="21" t="s">
        <v>8524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8525</v>
      </c>
      <c r="H483" s="1">
        <f>+Temporalidad[[#This Row],[ID]]</f>
        <v>472</v>
      </c>
    </row>
    <row r="484" spans="1:8" hidden="1" x14ac:dyDescent="0.3">
      <c r="A484">
        <v>473</v>
      </c>
      <c r="B484" s="21" t="s">
        <v>8526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8527</v>
      </c>
      <c r="H484" s="1">
        <f>+Temporalidad[[#This Row],[ID]]</f>
        <v>473</v>
      </c>
    </row>
    <row r="485" spans="1:8" hidden="1" x14ac:dyDescent="0.3">
      <c r="A485">
        <v>474</v>
      </c>
      <c r="B485" s="21" t="s">
        <v>8528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8529</v>
      </c>
      <c r="H485" s="1">
        <f>+Temporalidad[[#This Row],[ID]]</f>
        <v>474</v>
      </c>
    </row>
    <row r="486" spans="1:8" hidden="1" x14ac:dyDescent="0.3">
      <c r="A486">
        <v>475</v>
      </c>
      <c r="B486" s="21" t="s">
        <v>8530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8531</v>
      </c>
      <c r="H486" s="1">
        <f>+Temporalidad[[#This Row],[ID]]</f>
        <v>475</v>
      </c>
    </row>
    <row r="487" spans="1:8" hidden="1" x14ac:dyDescent="0.3">
      <c r="A487">
        <v>476</v>
      </c>
      <c r="B487" s="21" t="s">
        <v>8532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8533</v>
      </c>
      <c r="H487" s="1">
        <f>+Temporalidad[[#This Row],[ID]]</f>
        <v>476</v>
      </c>
    </row>
    <row r="488" spans="1:8" hidden="1" x14ac:dyDescent="0.3">
      <c r="A488">
        <v>477</v>
      </c>
      <c r="B488" s="21" t="s">
        <v>8534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8535</v>
      </c>
      <c r="H488" s="1">
        <f>+Temporalidad[[#This Row],[ID]]</f>
        <v>477</v>
      </c>
    </row>
    <row r="489" spans="1:8" hidden="1" x14ac:dyDescent="0.3">
      <c r="A489">
        <v>478</v>
      </c>
      <c r="B489" s="21" t="s">
        <v>8536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8537</v>
      </c>
      <c r="H489" s="1">
        <f>+Temporalidad[[#This Row],[ID]]</f>
        <v>478</v>
      </c>
    </row>
    <row r="490" spans="1:8" hidden="1" x14ac:dyDescent="0.3">
      <c r="A490">
        <v>479</v>
      </c>
      <c r="B490" s="21" t="s">
        <v>8538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8539</v>
      </c>
      <c r="H490" s="1">
        <f>+Temporalidad[[#This Row],[ID]]</f>
        <v>479</v>
      </c>
    </row>
    <row r="491" spans="1:8" hidden="1" x14ac:dyDescent="0.3">
      <c r="A491">
        <v>480</v>
      </c>
      <c r="B491" s="21" t="s">
        <v>8540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8541</v>
      </c>
      <c r="H491" s="1">
        <f>+Temporalidad[[#This Row],[ID]]</f>
        <v>480</v>
      </c>
    </row>
    <row r="492" spans="1:8" hidden="1" x14ac:dyDescent="0.3">
      <c r="A492">
        <v>481</v>
      </c>
      <c r="B492" s="21" t="s">
        <v>8542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8543</v>
      </c>
      <c r="H492" s="1">
        <f>+Temporalidad[[#This Row],[ID]]</f>
        <v>481</v>
      </c>
    </row>
    <row r="493" spans="1:8" hidden="1" x14ac:dyDescent="0.3">
      <c r="A493">
        <v>482</v>
      </c>
      <c r="B493" s="21" t="s">
        <v>8544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8545</v>
      </c>
      <c r="H493" s="1">
        <f>+Temporalidad[[#This Row],[ID]]</f>
        <v>482</v>
      </c>
    </row>
    <row r="494" spans="1:8" hidden="1" x14ac:dyDescent="0.3">
      <c r="A494">
        <v>483</v>
      </c>
      <c r="B494" s="21" t="s">
        <v>8546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8547</v>
      </c>
      <c r="H494" s="1">
        <f>+Temporalidad[[#This Row],[ID]]</f>
        <v>483</v>
      </c>
    </row>
    <row r="495" spans="1:8" hidden="1" x14ac:dyDescent="0.3">
      <c r="A495">
        <v>484</v>
      </c>
      <c r="B495" s="21" t="s">
        <v>8548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8549</v>
      </c>
      <c r="H495" s="1">
        <f>+Temporalidad[[#This Row],[ID]]</f>
        <v>484</v>
      </c>
    </row>
    <row r="496" spans="1:8" hidden="1" x14ac:dyDescent="0.3">
      <c r="A496">
        <v>485</v>
      </c>
      <c r="B496" s="21" t="s">
        <v>8550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8551</v>
      </c>
      <c r="H496" s="1">
        <f>+Temporalidad[[#This Row],[ID]]</f>
        <v>485</v>
      </c>
    </row>
    <row r="497" spans="1:8" hidden="1" x14ac:dyDescent="0.3">
      <c r="A497">
        <v>486</v>
      </c>
      <c r="B497" s="21" t="s">
        <v>8552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8553</v>
      </c>
      <c r="H497" s="1">
        <f>+Temporalidad[[#This Row],[ID]]</f>
        <v>486</v>
      </c>
    </row>
    <row r="498" spans="1:8" hidden="1" x14ac:dyDescent="0.3">
      <c r="A498">
        <v>487</v>
      </c>
      <c r="B498" s="21" t="s">
        <v>8554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8555</v>
      </c>
      <c r="H498" s="1">
        <f>+Temporalidad[[#This Row],[ID]]</f>
        <v>487</v>
      </c>
    </row>
    <row r="499" spans="1:8" hidden="1" x14ac:dyDescent="0.3">
      <c r="A499">
        <v>488</v>
      </c>
      <c r="B499" s="21" t="s">
        <v>8556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8557</v>
      </c>
      <c r="H499" s="1">
        <f>+Temporalidad[[#This Row],[ID]]</f>
        <v>488</v>
      </c>
    </row>
    <row r="500" spans="1:8" hidden="1" x14ac:dyDescent="0.3">
      <c r="A500">
        <v>489</v>
      </c>
      <c r="B500" s="21" t="s">
        <v>8558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8559</v>
      </c>
      <c r="H500" s="1">
        <f>+Temporalidad[[#This Row],[ID]]</f>
        <v>489</v>
      </c>
    </row>
    <row r="501" spans="1:8" hidden="1" x14ac:dyDescent="0.3">
      <c r="A501">
        <v>490</v>
      </c>
      <c r="B501" s="21" t="s">
        <v>8560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8561</v>
      </c>
      <c r="H501" s="1">
        <f>+Temporalidad[[#This Row],[ID]]</f>
        <v>490</v>
      </c>
    </row>
    <row r="502" spans="1:8" hidden="1" x14ac:dyDescent="0.3">
      <c r="A502">
        <v>491</v>
      </c>
      <c r="B502" s="21" t="s">
        <v>8562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8563</v>
      </c>
      <c r="H502" s="1">
        <f>+Temporalidad[[#This Row],[ID]]</f>
        <v>491</v>
      </c>
    </row>
    <row r="503" spans="1:8" hidden="1" x14ac:dyDescent="0.3">
      <c r="A503">
        <v>492</v>
      </c>
      <c r="B503" s="21" t="s">
        <v>8564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8565</v>
      </c>
      <c r="H503" s="1">
        <f>+Temporalidad[[#This Row],[ID]]</f>
        <v>492</v>
      </c>
    </row>
    <row r="504" spans="1:8" hidden="1" x14ac:dyDescent="0.3">
      <c r="A504">
        <v>493</v>
      </c>
      <c r="B504" s="21" t="s">
        <v>8566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8567</v>
      </c>
      <c r="H504" s="1">
        <f>+Temporalidad[[#This Row],[ID]]</f>
        <v>493</v>
      </c>
    </row>
    <row r="505" spans="1:8" hidden="1" x14ac:dyDescent="0.3">
      <c r="A505">
        <v>494</v>
      </c>
      <c r="B505" s="21" t="s">
        <v>8568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8569</v>
      </c>
      <c r="H505" s="1">
        <f>+Temporalidad[[#This Row],[ID]]</f>
        <v>494</v>
      </c>
    </row>
    <row r="506" spans="1:8" hidden="1" x14ac:dyDescent="0.3">
      <c r="A506">
        <v>495</v>
      </c>
      <c r="B506" s="21" t="s">
        <v>8570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8571</v>
      </c>
      <c r="H506" s="1">
        <f>+Temporalidad[[#This Row],[ID]]</f>
        <v>495</v>
      </c>
    </row>
    <row r="507" spans="1:8" hidden="1" x14ac:dyDescent="0.3">
      <c r="A507">
        <v>496</v>
      </c>
      <c r="B507" s="21" t="s">
        <v>8572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8573</v>
      </c>
      <c r="H507" s="1">
        <f>+Temporalidad[[#This Row],[ID]]</f>
        <v>496</v>
      </c>
    </row>
    <row r="508" spans="1:8" hidden="1" x14ac:dyDescent="0.3">
      <c r="A508">
        <v>497</v>
      </c>
      <c r="B508" s="21" t="s">
        <v>8574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8575</v>
      </c>
      <c r="H508" s="1">
        <f>+Temporalidad[[#This Row],[ID]]</f>
        <v>497</v>
      </c>
    </row>
    <row r="509" spans="1:8" hidden="1" x14ac:dyDescent="0.3">
      <c r="A509">
        <v>498</v>
      </c>
      <c r="B509" s="21" t="s">
        <v>8576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8577</v>
      </c>
      <c r="H509" s="1">
        <f>+Temporalidad[[#This Row],[ID]]</f>
        <v>498</v>
      </c>
    </row>
    <row r="510" spans="1:8" hidden="1" x14ac:dyDescent="0.3">
      <c r="A510">
        <v>499</v>
      </c>
      <c r="B510" s="21" t="s">
        <v>8578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8579</v>
      </c>
      <c r="H510" s="1">
        <f>+Temporalidad[[#This Row],[ID]]</f>
        <v>499</v>
      </c>
    </row>
    <row r="511" spans="1:8" hidden="1" x14ac:dyDescent="0.3">
      <c r="A511">
        <v>500</v>
      </c>
      <c r="B511" s="21" t="s">
        <v>8580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8581</v>
      </c>
      <c r="H511" s="1">
        <f>+Temporalidad[[#This Row],[ID]]</f>
        <v>500</v>
      </c>
    </row>
    <row r="512" spans="1:8" hidden="1" x14ac:dyDescent="0.3">
      <c r="A512">
        <v>501</v>
      </c>
      <c r="B512" s="21" t="s">
        <v>8582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8583</v>
      </c>
      <c r="H512" s="1">
        <f>+Temporalidad[[#This Row],[ID]]</f>
        <v>501</v>
      </c>
    </row>
    <row r="513" spans="1:8" hidden="1" x14ac:dyDescent="0.3">
      <c r="A513">
        <v>502</v>
      </c>
      <c r="B513" s="21" t="s">
        <v>8584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8585</v>
      </c>
      <c r="H513" s="1">
        <f>+Temporalidad[[#This Row],[ID]]</f>
        <v>502</v>
      </c>
    </row>
    <row r="514" spans="1:8" hidden="1" x14ac:dyDescent="0.3">
      <c r="A514">
        <v>503</v>
      </c>
      <c r="B514" s="21" t="s">
        <v>8586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8587</v>
      </c>
      <c r="H514" s="1">
        <f>+Temporalidad[[#This Row],[ID]]</f>
        <v>503</v>
      </c>
    </row>
    <row r="515" spans="1:8" hidden="1" x14ac:dyDescent="0.3">
      <c r="A515">
        <v>504</v>
      </c>
      <c r="B515" s="21" t="s">
        <v>8588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8589</v>
      </c>
      <c r="H515" s="1">
        <f>+Temporalidad[[#This Row],[ID]]</f>
        <v>504</v>
      </c>
    </row>
    <row r="516" spans="1:8" hidden="1" x14ac:dyDescent="0.3">
      <c r="A516">
        <v>505</v>
      </c>
      <c r="B516" s="21" t="s">
        <v>8590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8591</v>
      </c>
      <c r="H516" s="1">
        <f>+Temporalidad[[#This Row],[ID]]</f>
        <v>505</v>
      </c>
    </row>
    <row r="517" spans="1:8" hidden="1" x14ac:dyDescent="0.3">
      <c r="A517">
        <v>506</v>
      </c>
      <c r="B517" s="21" t="s">
        <v>8592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8593</v>
      </c>
      <c r="H517" s="1">
        <f>+Temporalidad[[#This Row],[ID]]</f>
        <v>506</v>
      </c>
    </row>
    <row r="518" spans="1:8" hidden="1" x14ac:dyDescent="0.3">
      <c r="A518">
        <v>507</v>
      </c>
      <c r="B518" s="21" t="s">
        <v>8594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8595</v>
      </c>
      <c r="H518" s="1">
        <f>+Temporalidad[[#This Row],[ID]]</f>
        <v>507</v>
      </c>
    </row>
    <row r="519" spans="1:8" hidden="1" x14ac:dyDescent="0.3">
      <c r="A519">
        <v>508</v>
      </c>
      <c r="B519" s="21" t="s">
        <v>8596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8597</v>
      </c>
      <c r="H519" s="1">
        <f>+Temporalidad[[#This Row],[ID]]</f>
        <v>508</v>
      </c>
    </row>
    <row r="520" spans="1:8" hidden="1" x14ac:dyDescent="0.3">
      <c r="A520">
        <v>509</v>
      </c>
      <c r="B520" s="21" t="s">
        <v>8598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8599</v>
      </c>
      <c r="H520" s="1">
        <f>+Temporalidad[[#This Row],[ID]]</f>
        <v>509</v>
      </c>
    </row>
    <row r="521" spans="1:8" hidden="1" x14ac:dyDescent="0.3">
      <c r="A521">
        <v>510</v>
      </c>
      <c r="B521" s="21" t="s">
        <v>8600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8601</v>
      </c>
      <c r="H521" s="1">
        <f>+Temporalidad[[#This Row],[ID]]</f>
        <v>510</v>
      </c>
    </row>
    <row r="522" spans="1:8" hidden="1" x14ac:dyDescent="0.3">
      <c r="A522">
        <v>511</v>
      </c>
      <c r="B522" s="21" t="s">
        <v>8602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8603</v>
      </c>
      <c r="H522" s="1">
        <f>+Temporalidad[[#This Row],[ID]]</f>
        <v>511</v>
      </c>
    </row>
    <row r="523" spans="1:8" hidden="1" x14ac:dyDescent="0.3">
      <c r="A523">
        <v>512</v>
      </c>
      <c r="B523" s="21" t="s">
        <v>8604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8605</v>
      </c>
      <c r="H523" s="1">
        <f>+Temporalidad[[#This Row],[ID]]</f>
        <v>512</v>
      </c>
    </row>
    <row r="524" spans="1:8" hidden="1" x14ac:dyDescent="0.3">
      <c r="A524">
        <v>513</v>
      </c>
      <c r="B524" s="21" t="s">
        <v>8606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8607</v>
      </c>
      <c r="H524" s="1">
        <f>+Temporalidad[[#This Row],[ID]]</f>
        <v>513</v>
      </c>
    </row>
    <row r="525" spans="1:8" hidden="1" x14ac:dyDescent="0.3">
      <c r="A525">
        <v>514</v>
      </c>
      <c r="B525" s="21" t="s">
        <v>8608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8609</v>
      </c>
      <c r="H525" s="1">
        <f>+Temporalidad[[#This Row],[ID]]</f>
        <v>514</v>
      </c>
    </row>
    <row r="526" spans="1:8" hidden="1" x14ac:dyDescent="0.3">
      <c r="A526">
        <v>515</v>
      </c>
      <c r="B526" s="21" t="s">
        <v>8610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8611</v>
      </c>
      <c r="H526" s="1">
        <f>+Temporalidad[[#This Row],[ID]]</f>
        <v>515</v>
      </c>
    </row>
    <row r="527" spans="1:8" hidden="1" x14ac:dyDescent="0.3">
      <c r="A527">
        <v>516</v>
      </c>
      <c r="B527" s="21" t="s">
        <v>8612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8613</v>
      </c>
      <c r="H527" s="1">
        <f>+Temporalidad[[#This Row],[ID]]</f>
        <v>516</v>
      </c>
    </row>
    <row r="528" spans="1:8" hidden="1" x14ac:dyDescent="0.3">
      <c r="A528">
        <v>517</v>
      </c>
      <c r="B528" s="21" t="s">
        <v>8614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8615</v>
      </c>
      <c r="H528" s="1">
        <f>+Temporalidad[[#This Row],[ID]]</f>
        <v>517</v>
      </c>
    </row>
    <row r="529" spans="1:8" hidden="1" x14ac:dyDescent="0.3">
      <c r="A529">
        <v>518</v>
      </c>
      <c r="B529" s="21" t="s">
        <v>8616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8617</v>
      </c>
      <c r="H529" s="1">
        <f>+Temporalidad[[#This Row],[ID]]</f>
        <v>518</v>
      </c>
    </row>
    <row r="530" spans="1:8" hidden="1" x14ac:dyDescent="0.3">
      <c r="A530">
        <v>519</v>
      </c>
      <c r="B530" s="21" t="s">
        <v>8618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8619</v>
      </c>
      <c r="H530" s="1">
        <f>+Temporalidad[[#This Row],[ID]]</f>
        <v>519</v>
      </c>
    </row>
    <row r="531" spans="1:8" hidden="1" x14ac:dyDescent="0.3">
      <c r="A531">
        <v>520</v>
      </c>
      <c r="B531" s="21" t="s">
        <v>8620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8621</v>
      </c>
      <c r="H531" s="1">
        <f>+Temporalidad[[#This Row],[ID]]</f>
        <v>520</v>
      </c>
    </row>
    <row r="532" spans="1:8" hidden="1" x14ac:dyDescent="0.3">
      <c r="A532">
        <v>521</v>
      </c>
      <c r="B532" s="21" t="s">
        <v>8622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8623</v>
      </c>
      <c r="H532" s="1">
        <f>+Temporalidad[[#This Row],[ID]]</f>
        <v>521</v>
      </c>
    </row>
    <row r="533" spans="1:8" hidden="1" x14ac:dyDescent="0.3">
      <c r="A533">
        <v>522</v>
      </c>
      <c r="B533" s="21" t="s">
        <v>8624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8625</v>
      </c>
      <c r="H533" s="1">
        <f>+Temporalidad[[#This Row],[ID]]</f>
        <v>522</v>
      </c>
    </row>
    <row r="534" spans="1:8" hidden="1" x14ac:dyDescent="0.3">
      <c r="A534">
        <v>523</v>
      </c>
      <c r="B534" s="21" t="s">
        <v>8626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8627</v>
      </c>
      <c r="H534" s="1">
        <f>+Temporalidad[[#This Row],[ID]]</f>
        <v>523</v>
      </c>
    </row>
    <row r="535" spans="1:8" hidden="1" x14ac:dyDescent="0.3">
      <c r="A535">
        <v>524</v>
      </c>
      <c r="B535" s="21" t="s">
        <v>8628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8629</v>
      </c>
      <c r="H535" s="1">
        <f>+Temporalidad[[#This Row],[ID]]</f>
        <v>524</v>
      </c>
    </row>
    <row r="536" spans="1:8" hidden="1" x14ac:dyDescent="0.3">
      <c r="A536">
        <v>525</v>
      </c>
      <c r="B536" s="21" t="s">
        <v>8630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8631</v>
      </c>
      <c r="H536" s="1">
        <f>+Temporalidad[[#This Row],[ID]]</f>
        <v>525</v>
      </c>
    </row>
    <row r="537" spans="1:8" hidden="1" x14ac:dyDescent="0.3">
      <c r="A537">
        <v>526</v>
      </c>
      <c r="B537" s="21" t="s">
        <v>8632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8633</v>
      </c>
      <c r="H537" s="1">
        <f>+Temporalidad[[#This Row],[ID]]</f>
        <v>526</v>
      </c>
    </row>
    <row r="538" spans="1:8" hidden="1" x14ac:dyDescent="0.3">
      <c r="A538">
        <v>527</v>
      </c>
      <c r="B538" s="21" t="s">
        <v>8634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8635</v>
      </c>
      <c r="H538" s="1">
        <f>+Temporalidad[[#This Row],[ID]]</f>
        <v>527</v>
      </c>
    </row>
    <row r="539" spans="1:8" hidden="1" x14ac:dyDescent="0.3">
      <c r="A539">
        <v>528</v>
      </c>
      <c r="B539" s="21" t="s">
        <v>8636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8637</v>
      </c>
      <c r="H539" s="1">
        <f>+Temporalidad[[#This Row],[ID]]</f>
        <v>528</v>
      </c>
    </row>
    <row r="540" spans="1:8" hidden="1" x14ac:dyDescent="0.3">
      <c r="A540">
        <v>529</v>
      </c>
      <c r="B540" s="21" t="s">
        <v>8638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8639</v>
      </c>
      <c r="H540" s="1">
        <f>+Temporalidad[[#This Row],[ID]]</f>
        <v>529</v>
      </c>
    </row>
    <row r="541" spans="1:8" hidden="1" x14ac:dyDescent="0.3">
      <c r="A541">
        <v>530</v>
      </c>
      <c r="B541" s="21" t="s">
        <v>8640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8641</v>
      </c>
      <c r="H541" s="1">
        <f>+Temporalidad[[#This Row],[ID]]</f>
        <v>530</v>
      </c>
    </row>
    <row r="542" spans="1:8" hidden="1" x14ac:dyDescent="0.3">
      <c r="A542">
        <v>531</v>
      </c>
      <c r="B542" s="21" t="s">
        <v>8642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8643</v>
      </c>
      <c r="H542" s="1">
        <f>+Temporalidad[[#This Row],[ID]]</f>
        <v>531</v>
      </c>
    </row>
    <row r="543" spans="1:8" hidden="1" x14ac:dyDescent="0.3">
      <c r="A543">
        <v>532</v>
      </c>
      <c r="B543" s="21" t="s">
        <v>8644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8645</v>
      </c>
      <c r="H543" s="1">
        <f>+Temporalidad[[#This Row],[ID]]</f>
        <v>532</v>
      </c>
    </row>
    <row r="544" spans="1:8" hidden="1" x14ac:dyDescent="0.3">
      <c r="A544">
        <v>533</v>
      </c>
      <c r="B544" s="21" t="s">
        <v>8646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8647</v>
      </c>
      <c r="H544" s="1">
        <f>+Temporalidad[[#This Row],[ID]]</f>
        <v>533</v>
      </c>
    </row>
    <row r="545" spans="1:8" hidden="1" x14ac:dyDescent="0.3">
      <c r="A545">
        <v>534</v>
      </c>
      <c r="B545" s="21" t="s">
        <v>8648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8649</v>
      </c>
      <c r="H545" s="1">
        <f>+Temporalidad[[#This Row],[ID]]</f>
        <v>534</v>
      </c>
    </row>
    <row r="546" spans="1:8" hidden="1" x14ac:dyDescent="0.3">
      <c r="A546">
        <v>535</v>
      </c>
      <c r="B546" s="21" t="s">
        <v>8650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8651</v>
      </c>
      <c r="H546" s="1">
        <f>+Temporalidad[[#This Row],[ID]]</f>
        <v>535</v>
      </c>
    </row>
    <row r="547" spans="1:8" hidden="1" x14ac:dyDescent="0.3">
      <c r="A547">
        <v>536</v>
      </c>
      <c r="B547" s="21" t="s">
        <v>8652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8653</v>
      </c>
      <c r="H547" s="1">
        <f>+Temporalidad[[#This Row],[ID]]</f>
        <v>536</v>
      </c>
    </row>
    <row r="548" spans="1:8" hidden="1" x14ac:dyDescent="0.3">
      <c r="A548">
        <v>537</v>
      </c>
      <c r="B548" s="21" t="s">
        <v>8654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8655</v>
      </c>
      <c r="H548" s="1">
        <f>+Temporalidad[[#This Row],[ID]]</f>
        <v>537</v>
      </c>
    </row>
    <row r="549" spans="1:8" hidden="1" x14ac:dyDescent="0.3">
      <c r="A549">
        <v>538</v>
      </c>
      <c r="B549" s="21" t="s">
        <v>8656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8657</v>
      </c>
      <c r="H549" s="1">
        <f>+Temporalidad[[#This Row],[ID]]</f>
        <v>538</v>
      </c>
    </row>
    <row r="550" spans="1:8" hidden="1" x14ac:dyDescent="0.3">
      <c r="A550">
        <v>539</v>
      </c>
      <c r="B550" s="21" t="s">
        <v>8658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8659</v>
      </c>
      <c r="H550" s="1">
        <f>+Temporalidad[[#This Row],[ID]]</f>
        <v>539</v>
      </c>
    </row>
    <row r="551" spans="1:8" hidden="1" x14ac:dyDescent="0.3">
      <c r="A551">
        <v>540</v>
      </c>
      <c r="B551" s="21" t="s">
        <v>8660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8661</v>
      </c>
      <c r="H551" s="1">
        <f>+Temporalidad[[#This Row],[ID]]</f>
        <v>540</v>
      </c>
    </row>
    <row r="552" spans="1:8" hidden="1" x14ac:dyDescent="0.3">
      <c r="A552">
        <v>541</v>
      </c>
      <c r="B552" s="21" t="s">
        <v>8662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8663</v>
      </c>
      <c r="H552" s="1">
        <f>+Temporalidad[[#This Row],[ID]]</f>
        <v>541</v>
      </c>
    </row>
    <row r="553" spans="1:8" hidden="1" x14ac:dyDescent="0.3">
      <c r="A553">
        <v>542</v>
      </c>
      <c r="B553" s="21" t="s">
        <v>8664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8665</v>
      </c>
      <c r="H553" s="1">
        <f>+Temporalidad[[#This Row],[ID]]</f>
        <v>542</v>
      </c>
    </row>
    <row r="554" spans="1:8" hidden="1" x14ac:dyDescent="0.3">
      <c r="A554">
        <v>543</v>
      </c>
      <c r="B554" s="21" t="s">
        <v>8666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8667</v>
      </c>
      <c r="H554" s="1">
        <f>+Temporalidad[[#This Row],[ID]]</f>
        <v>543</v>
      </c>
    </row>
    <row r="555" spans="1:8" hidden="1" x14ac:dyDescent="0.3">
      <c r="A555">
        <v>544</v>
      </c>
      <c r="B555" s="21" t="s">
        <v>8668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8669</v>
      </c>
      <c r="H555" s="1">
        <f>+Temporalidad[[#This Row],[ID]]</f>
        <v>544</v>
      </c>
    </row>
    <row r="556" spans="1:8" hidden="1" x14ac:dyDescent="0.3">
      <c r="A556">
        <v>545</v>
      </c>
      <c r="B556" s="21" t="s">
        <v>8670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8671</v>
      </c>
      <c r="H556" s="1">
        <f>+Temporalidad[[#This Row],[ID]]</f>
        <v>545</v>
      </c>
    </row>
    <row r="557" spans="1:8" hidden="1" x14ac:dyDescent="0.3">
      <c r="A557">
        <v>546</v>
      </c>
      <c r="B557" s="21" t="s">
        <v>8672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8673</v>
      </c>
      <c r="H557" s="1">
        <f>+Temporalidad[[#This Row],[ID]]</f>
        <v>546</v>
      </c>
    </row>
    <row r="558" spans="1:8" hidden="1" x14ac:dyDescent="0.3">
      <c r="A558">
        <v>547</v>
      </c>
      <c r="B558" s="21" t="s">
        <v>8674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8675</v>
      </c>
      <c r="H558" s="1">
        <f>+Temporalidad[[#This Row],[ID]]</f>
        <v>547</v>
      </c>
    </row>
    <row r="559" spans="1:8" hidden="1" x14ac:dyDescent="0.3">
      <c r="A559">
        <v>548</v>
      </c>
      <c r="B559" s="21" t="s">
        <v>8676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8677</v>
      </c>
      <c r="H559" s="1">
        <f>+Temporalidad[[#This Row],[ID]]</f>
        <v>548</v>
      </c>
    </row>
    <row r="560" spans="1:8" hidden="1" x14ac:dyDescent="0.3">
      <c r="A560">
        <v>549</v>
      </c>
      <c r="B560" s="21" t="s">
        <v>8678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8679</v>
      </c>
      <c r="H560" s="1">
        <f>+Temporalidad[[#This Row],[ID]]</f>
        <v>549</v>
      </c>
    </row>
    <row r="561" spans="1:8" hidden="1" x14ac:dyDescent="0.3">
      <c r="A561">
        <v>550</v>
      </c>
      <c r="B561" s="21" t="s">
        <v>8680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8681</v>
      </c>
      <c r="H561" s="1">
        <f>+Temporalidad[[#This Row],[ID]]</f>
        <v>550</v>
      </c>
    </row>
    <row r="562" spans="1:8" hidden="1" x14ac:dyDescent="0.3">
      <c r="A562">
        <v>551</v>
      </c>
      <c r="B562" s="21" t="s">
        <v>8682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8683</v>
      </c>
      <c r="H562" s="1">
        <f>+Temporalidad[[#This Row],[ID]]</f>
        <v>551</v>
      </c>
    </row>
    <row r="563" spans="1:8" hidden="1" x14ac:dyDescent="0.3">
      <c r="A563">
        <v>552</v>
      </c>
      <c r="B563" s="21" t="s">
        <v>8684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8685</v>
      </c>
      <c r="H563" s="1">
        <f>+Temporalidad[[#This Row],[ID]]</f>
        <v>552</v>
      </c>
    </row>
    <row r="564" spans="1:8" hidden="1" x14ac:dyDescent="0.3">
      <c r="A564">
        <v>553</v>
      </c>
      <c r="B564" s="21" t="s">
        <v>8686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8687</v>
      </c>
      <c r="H564" s="1">
        <f>+Temporalidad[[#This Row],[ID]]</f>
        <v>553</v>
      </c>
    </row>
    <row r="565" spans="1:8" hidden="1" x14ac:dyDescent="0.3">
      <c r="A565">
        <v>554</v>
      </c>
      <c r="B565" s="21" t="s">
        <v>8688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8689</v>
      </c>
      <c r="H565" s="1">
        <f>+Temporalidad[[#This Row],[ID]]</f>
        <v>554</v>
      </c>
    </row>
    <row r="566" spans="1:8" hidden="1" x14ac:dyDescent="0.3">
      <c r="A566">
        <v>555</v>
      </c>
      <c r="B566" s="21" t="s">
        <v>8690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8691</v>
      </c>
      <c r="H566" s="1">
        <f>+Temporalidad[[#This Row],[ID]]</f>
        <v>555</v>
      </c>
    </row>
    <row r="567" spans="1:8" hidden="1" x14ac:dyDescent="0.3">
      <c r="A567">
        <v>556</v>
      </c>
      <c r="B567" s="21" t="s">
        <v>8692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8693</v>
      </c>
      <c r="H567" s="1">
        <f>+Temporalidad[[#This Row],[ID]]</f>
        <v>556</v>
      </c>
    </row>
    <row r="568" spans="1:8" hidden="1" x14ac:dyDescent="0.3">
      <c r="A568">
        <v>557</v>
      </c>
      <c r="B568" s="21" t="s">
        <v>8694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8695</v>
      </c>
      <c r="H568" s="1">
        <f>+Temporalidad[[#This Row],[ID]]</f>
        <v>557</v>
      </c>
    </row>
    <row r="569" spans="1:8" hidden="1" x14ac:dyDescent="0.3">
      <c r="A569">
        <v>558</v>
      </c>
      <c r="B569" s="21" t="s">
        <v>8696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8697</v>
      </c>
      <c r="H569" s="1">
        <f>+Temporalidad[[#This Row],[ID]]</f>
        <v>558</v>
      </c>
    </row>
    <row r="570" spans="1:8" hidden="1" x14ac:dyDescent="0.3">
      <c r="A570">
        <v>559</v>
      </c>
      <c r="B570" s="21" t="s">
        <v>8698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8699</v>
      </c>
      <c r="H570" s="1">
        <f>+Temporalidad[[#This Row],[ID]]</f>
        <v>559</v>
      </c>
    </row>
    <row r="571" spans="1:8" hidden="1" x14ac:dyDescent="0.3">
      <c r="A571">
        <v>560</v>
      </c>
      <c r="B571" s="21" t="s">
        <v>8700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8701</v>
      </c>
      <c r="H571" s="1">
        <f>+Temporalidad[[#This Row],[ID]]</f>
        <v>560</v>
      </c>
    </row>
    <row r="572" spans="1:8" hidden="1" x14ac:dyDescent="0.3">
      <c r="A572">
        <v>561</v>
      </c>
      <c r="B572" s="21" t="s">
        <v>8702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8703</v>
      </c>
      <c r="H572" s="1">
        <f>+Temporalidad[[#This Row],[ID]]</f>
        <v>561</v>
      </c>
    </row>
    <row r="573" spans="1:8" hidden="1" x14ac:dyDescent="0.3">
      <c r="A573">
        <v>562</v>
      </c>
      <c r="B573" s="21" t="s">
        <v>8704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8705</v>
      </c>
      <c r="H573" s="1">
        <f>+Temporalidad[[#This Row],[ID]]</f>
        <v>562</v>
      </c>
    </row>
    <row r="574" spans="1:8" hidden="1" x14ac:dyDescent="0.3">
      <c r="A574">
        <v>563</v>
      </c>
      <c r="B574" s="21" t="s">
        <v>8706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8707</v>
      </c>
      <c r="H574" s="1">
        <f>+Temporalidad[[#This Row],[ID]]</f>
        <v>563</v>
      </c>
    </row>
    <row r="575" spans="1:8" hidden="1" x14ac:dyDescent="0.3">
      <c r="A575">
        <v>564</v>
      </c>
      <c r="B575" s="21" t="s">
        <v>8708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8709</v>
      </c>
      <c r="H575" s="1">
        <f>+Temporalidad[[#This Row],[ID]]</f>
        <v>564</v>
      </c>
    </row>
    <row r="576" spans="1:8" hidden="1" x14ac:dyDescent="0.3">
      <c r="A576">
        <v>565</v>
      </c>
      <c r="B576" s="21" t="s">
        <v>8710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8711</v>
      </c>
      <c r="H576" s="1">
        <f>+Temporalidad[[#This Row],[ID]]</f>
        <v>565</v>
      </c>
    </row>
    <row r="577" spans="1:8" hidden="1" x14ac:dyDescent="0.3">
      <c r="A577">
        <v>566</v>
      </c>
      <c r="B577" s="21" t="s">
        <v>8712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8713</v>
      </c>
      <c r="H577" s="1">
        <f>+Temporalidad[[#This Row],[ID]]</f>
        <v>566</v>
      </c>
    </row>
    <row r="578" spans="1:8" hidden="1" x14ac:dyDescent="0.3">
      <c r="A578">
        <v>567</v>
      </c>
      <c r="B578" s="21" t="s">
        <v>8714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8715</v>
      </c>
      <c r="H578" s="1">
        <f>+Temporalidad[[#This Row],[ID]]</f>
        <v>567</v>
      </c>
    </row>
    <row r="579" spans="1:8" hidden="1" x14ac:dyDescent="0.3">
      <c r="A579">
        <v>568</v>
      </c>
      <c r="B579" s="21" t="s">
        <v>8716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8717</v>
      </c>
      <c r="H579" s="1">
        <f>+Temporalidad[[#This Row],[ID]]</f>
        <v>568</v>
      </c>
    </row>
    <row r="580" spans="1:8" hidden="1" x14ac:dyDescent="0.3">
      <c r="A580">
        <v>569</v>
      </c>
      <c r="B580" s="21" t="s">
        <v>8718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8719</v>
      </c>
      <c r="H580" s="1">
        <f>+Temporalidad[[#This Row],[ID]]</f>
        <v>569</v>
      </c>
    </row>
    <row r="581" spans="1:8" hidden="1" x14ac:dyDescent="0.3">
      <c r="A581">
        <v>570</v>
      </c>
      <c r="B581" s="21" t="s">
        <v>8720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8721</v>
      </c>
      <c r="H581" s="1">
        <f>+Temporalidad[[#This Row],[ID]]</f>
        <v>570</v>
      </c>
    </row>
    <row r="582" spans="1:8" hidden="1" x14ac:dyDescent="0.3">
      <c r="A582">
        <v>571</v>
      </c>
      <c r="B582" s="21" t="s">
        <v>8722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8723</v>
      </c>
      <c r="H582" s="1">
        <f>+Temporalidad[[#This Row],[ID]]</f>
        <v>571</v>
      </c>
    </row>
    <row r="583" spans="1:8" hidden="1" x14ac:dyDescent="0.3">
      <c r="A583">
        <v>572</v>
      </c>
      <c r="B583" s="21" t="s">
        <v>8724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8725</v>
      </c>
      <c r="H583" s="1">
        <f>+Temporalidad[[#This Row],[ID]]</f>
        <v>572</v>
      </c>
    </row>
    <row r="584" spans="1:8" hidden="1" x14ac:dyDescent="0.3">
      <c r="A584">
        <v>573</v>
      </c>
      <c r="B584" s="21" t="s">
        <v>8726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8727</v>
      </c>
      <c r="H584" s="1">
        <f>+Temporalidad[[#This Row],[ID]]</f>
        <v>573</v>
      </c>
    </row>
    <row r="585" spans="1:8" hidden="1" x14ac:dyDescent="0.3">
      <c r="A585">
        <v>574</v>
      </c>
      <c r="B585" s="21" t="s">
        <v>8728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8729</v>
      </c>
      <c r="H585" s="1">
        <f>+Temporalidad[[#This Row],[ID]]</f>
        <v>574</v>
      </c>
    </row>
    <row r="586" spans="1:8" hidden="1" x14ac:dyDescent="0.3">
      <c r="A586">
        <v>575</v>
      </c>
      <c r="B586" s="21" t="s">
        <v>8730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8731</v>
      </c>
      <c r="H586" s="1">
        <f>+Temporalidad[[#This Row],[ID]]</f>
        <v>575</v>
      </c>
    </row>
    <row r="587" spans="1:8" hidden="1" x14ac:dyDescent="0.3">
      <c r="A587">
        <v>576</v>
      </c>
      <c r="B587" s="21" t="s">
        <v>8732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8733</v>
      </c>
      <c r="H587" s="1">
        <f>+Temporalidad[[#This Row],[ID]]</f>
        <v>576</v>
      </c>
    </row>
    <row r="588" spans="1:8" hidden="1" x14ac:dyDescent="0.3">
      <c r="A588">
        <v>577</v>
      </c>
      <c r="B588" s="21" t="s">
        <v>8734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8735</v>
      </c>
      <c r="H588" s="1">
        <f>+Temporalidad[[#This Row],[ID]]</f>
        <v>577</v>
      </c>
    </row>
    <row r="589" spans="1:8" hidden="1" x14ac:dyDescent="0.3">
      <c r="A589">
        <v>578</v>
      </c>
      <c r="B589" s="21" t="s">
        <v>8736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8737</v>
      </c>
      <c r="H589" s="1">
        <f>+Temporalidad[[#This Row],[ID]]</f>
        <v>578</v>
      </c>
    </row>
    <row r="590" spans="1:8" hidden="1" x14ac:dyDescent="0.3">
      <c r="A590">
        <v>579</v>
      </c>
      <c r="B590" s="21" t="s">
        <v>8738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8739</v>
      </c>
      <c r="H590" s="1">
        <f>+Temporalidad[[#This Row],[ID]]</f>
        <v>579</v>
      </c>
    </row>
    <row r="591" spans="1:8" hidden="1" x14ac:dyDescent="0.3">
      <c r="A591">
        <v>580</v>
      </c>
      <c r="B591" s="21" t="s">
        <v>8740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8741</v>
      </c>
      <c r="H591" s="1">
        <f>+Temporalidad[[#This Row],[ID]]</f>
        <v>580</v>
      </c>
    </row>
    <row r="592" spans="1:8" hidden="1" x14ac:dyDescent="0.3">
      <c r="A592">
        <v>581</v>
      </c>
      <c r="B592" s="21" t="s">
        <v>8742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8743</v>
      </c>
      <c r="H592" s="1">
        <f>+Temporalidad[[#This Row],[ID]]</f>
        <v>581</v>
      </c>
    </row>
    <row r="593" spans="1:8" hidden="1" x14ac:dyDescent="0.3">
      <c r="A593">
        <v>582</v>
      </c>
      <c r="B593" s="21" t="s">
        <v>8744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8745</v>
      </c>
      <c r="H593" s="1">
        <f>+Temporalidad[[#This Row],[ID]]</f>
        <v>582</v>
      </c>
    </row>
    <row r="594" spans="1:8" hidden="1" x14ac:dyDescent="0.3">
      <c r="A594">
        <v>583</v>
      </c>
      <c r="B594" s="21" t="s">
        <v>8746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8747</v>
      </c>
      <c r="H594" s="1">
        <f>+Temporalidad[[#This Row],[ID]]</f>
        <v>583</v>
      </c>
    </row>
    <row r="595" spans="1:8" hidden="1" x14ac:dyDescent="0.3">
      <c r="A595">
        <v>584</v>
      </c>
      <c r="B595" s="21" t="s">
        <v>8748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8749</v>
      </c>
      <c r="H595" s="1">
        <f>+Temporalidad[[#This Row],[ID]]</f>
        <v>584</v>
      </c>
    </row>
    <row r="596" spans="1:8" hidden="1" x14ac:dyDescent="0.3">
      <c r="A596">
        <v>585</v>
      </c>
      <c r="B596" s="21" t="s">
        <v>8750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8751</v>
      </c>
      <c r="H596" s="1">
        <f>+Temporalidad[[#This Row],[ID]]</f>
        <v>585</v>
      </c>
    </row>
    <row r="597" spans="1:8" hidden="1" x14ac:dyDescent="0.3">
      <c r="A597">
        <v>586</v>
      </c>
      <c r="B597" s="21" t="s">
        <v>8752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8753</v>
      </c>
      <c r="H597" s="1">
        <f>+Temporalidad[[#This Row],[ID]]</f>
        <v>586</v>
      </c>
    </row>
    <row r="598" spans="1:8" hidden="1" x14ac:dyDescent="0.3">
      <c r="A598">
        <v>587</v>
      </c>
      <c r="B598" s="21" t="s">
        <v>8754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8755</v>
      </c>
      <c r="H598" s="1">
        <f>+Temporalidad[[#This Row],[ID]]</f>
        <v>587</v>
      </c>
    </row>
    <row r="599" spans="1:8" hidden="1" x14ac:dyDescent="0.3">
      <c r="A599">
        <v>588</v>
      </c>
      <c r="B599" s="21" t="s">
        <v>8756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8757</v>
      </c>
      <c r="H599" s="1">
        <f>+Temporalidad[[#This Row],[ID]]</f>
        <v>588</v>
      </c>
    </row>
    <row r="600" spans="1:8" hidden="1" x14ac:dyDescent="0.3">
      <c r="A600">
        <v>589</v>
      </c>
      <c r="B600" s="21" t="s">
        <v>8758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8759</v>
      </c>
      <c r="H600" s="1">
        <f>+Temporalidad[[#This Row],[ID]]</f>
        <v>589</v>
      </c>
    </row>
    <row r="601" spans="1:8" hidden="1" x14ac:dyDescent="0.3">
      <c r="A601">
        <v>590</v>
      </c>
      <c r="B601" s="21" t="s">
        <v>8760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8761</v>
      </c>
      <c r="H601" s="1">
        <f>+Temporalidad[[#This Row],[ID]]</f>
        <v>590</v>
      </c>
    </row>
    <row r="602" spans="1:8" hidden="1" x14ac:dyDescent="0.3">
      <c r="A602">
        <v>591</v>
      </c>
      <c r="B602" s="21" t="s">
        <v>8762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8763</v>
      </c>
      <c r="H602" s="1">
        <f>+Temporalidad[[#This Row],[ID]]</f>
        <v>591</v>
      </c>
    </row>
    <row r="603" spans="1:8" hidden="1" x14ac:dyDescent="0.3">
      <c r="A603">
        <v>592</v>
      </c>
      <c r="B603" s="21" t="s">
        <v>8764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8765</v>
      </c>
      <c r="H603" s="1">
        <f>+Temporalidad[[#This Row],[ID]]</f>
        <v>592</v>
      </c>
    </row>
    <row r="604" spans="1:8" hidden="1" x14ac:dyDescent="0.3">
      <c r="A604">
        <v>593</v>
      </c>
      <c r="B604" s="21" t="s">
        <v>8766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8767</v>
      </c>
      <c r="H604" s="1">
        <f>+Temporalidad[[#This Row],[ID]]</f>
        <v>593</v>
      </c>
    </row>
    <row r="605" spans="1:8" hidden="1" x14ac:dyDescent="0.3">
      <c r="A605">
        <v>594</v>
      </c>
      <c r="B605" s="21" t="s">
        <v>8768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8769</v>
      </c>
      <c r="H605" s="1">
        <f>+Temporalidad[[#This Row],[ID]]</f>
        <v>594</v>
      </c>
    </row>
    <row r="606" spans="1:8" hidden="1" x14ac:dyDescent="0.3">
      <c r="A606">
        <v>595</v>
      </c>
      <c r="B606" s="21" t="s">
        <v>8770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8771</v>
      </c>
      <c r="H606" s="1">
        <f>+Temporalidad[[#This Row],[ID]]</f>
        <v>595</v>
      </c>
    </row>
    <row r="607" spans="1:8" hidden="1" x14ac:dyDescent="0.3">
      <c r="A607">
        <v>596</v>
      </c>
      <c r="B607" s="21" t="s">
        <v>8772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8773</v>
      </c>
      <c r="H607" s="1">
        <f>+Temporalidad[[#This Row],[ID]]</f>
        <v>596</v>
      </c>
    </row>
    <row r="608" spans="1:8" hidden="1" x14ac:dyDescent="0.3">
      <c r="A608">
        <v>597</v>
      </c>
      <c r="B608" s="21" t="s">
        <v>8774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8775</v>
      </c>
      <c r="H608" s="1">
        <f>+Temporalidad[[#This Row],[ID]]</f>
        <v>597</v>
      </c>
    </row>
    <row r="609" spans="1:8" hidden="1" x14ac:dyDescent="0.3">
      <c r="A609">
        <v>598</v>
      </c>
      <c r="B609" s="21" t="s">
        <v>8776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8777</v>
      </c>
      <c r="H609" s="1">
        <f>+Temporalidad[[#This Row],[ID]]</f>
        <v>598</v>
      </c>
    </row>
    <row r="610" spans="1:8" hidden="1" x14ac:dyDescent="0.3">
      <c r="A610">
        <v>599</v>
      </c>
      <c r="B610" s="21" t="s">
        <v>8778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8779</v>
      </c>
      <c r="H610" s="1">
        <f>+Temporalidad[[#This Row],[ID]]</f>
        <v>599</v>
      </c>
    </row>
    <row r="611" spans="1:8" hidden="1" x14ac:dyDescent="0.3">
      <c r="A611">
        <v>600</v>
      </c>
      <c r="B611" s="21" t="s">
        <v>8780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8781</v>
      </c>
      <c r="H611" s="1">
        <f>+Temporalidad[[#This Row],[ID]]</f>
        <v>600</v>
      </c>
    </row>
    <row r="612" spans="1:8" hidden="1" x14ac:dyDescent="0.3">
      <c r="A612">
        <v>601</v>
      </c>
      <c r="B612" s="21" t="s">
        <v>8782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8783</v>
      </c>
      <c r="H612" s="1">
        <f>+Temporalidad[[#This Row],[ID]]</f>
        <v>601</v>
      </c>
    </row>
    <row r="613" spans="1:8" hidden="1" x14ac:dyDescent="0.3">
      <c r="A613">
        <v>602</v>
      </c>
      <c r="B613" s="21" t="s">
        <v>8784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8785</v>
      </c>
      <c r="H613" s="1">
        <f>+Temporalidad[[#This Row],[ID]]</f>
        <v>602</v>
      </c>
    </row>
    <row r="614" spans="1:8" hidden="1" x14ac:dyDescent="0.3">
      <c r="A614">
        <v>603</v>
      </c>
      <c r="B614" s="21" t="s">
        <v>8786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8787</v>
      </c>
      <c r="H614" s="1">
        <f>+Temporalidad[[#This Row],[ID]]</f>
        <v>603</v>
      </c>
    </row>
    <row r="615" spans="1:8" hidden="1" x14ac:dyDescent="0.3">
      <c r="A615">
        <v>604</v>
      </c>
      <c r="B615" s="21" t="s">
        <v>8788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8789</v>
      </c>
      <c r="H615" s="1">
        <f>+Temporalidad[[#This Row],[ID]]</f>
        <v>604</v>
      </c>
    </row>
    <row r="616" spans="1:8" hidden="1" x14ac:dyDescent="0.3">
      <c r="A616">
        <v>605</v>
      </c>
      <c r="B616" s="21" t="s">
        <v>8790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8791</v>
      </c>
      <c r="H616" s="1">
        <f>+Temporalidad[[#This Row],[ID]]</f>
        <v>605</v>
      </c>
    </row>
    <row r="617" spans="1:8" hidden="1" x14ac:dyDescent="0.3">
      <c r="A617">
        <v>606</v>
      </c>
      <c r="B617" s="21" t="s">
        <v>8792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8793</v>
      </c>
      <c r="H617" s="1">
        <f>+Temporalidad[[#This Row],[ID]]</f>
        <v>606</v>
      </c>
    </row>
    <row r="618" spans="1:8" hidden="1" x14ac:dyDescent="0.3">
      <c r="A618">
        <v>607</v>
      </c>
      <c r="B618" s="21" t="s">
        <v>8794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8795</v>
      </c>
      <c r="H618" s="1">
        <f>+Temporalidad[[#This Row],[ID]]</f>
        <v>607</v>
      </c>
    </row>
    <row r="619" spans="1:8" hidden="1" x14ac:dyDescent="0.3">
      <c r="A619">
        <v>608</v>
      </c>
      <c r="B619" s="21" t="s">
        <v>8796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8797</v>
      </c>
      <c r="H619" s="1">
        <f>+Temporalidad[[#This Row],[ID]]</f>
        <v>608</v>
      </c>
    </row>
    <row r="620" spans="1:8" hidden="1" x14ac:dyDescent="0.3">
      <c r="A620">
        <v>609</v>
      </c>
      <c r="B620" s="21" t="s">
        <v>8798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8799</v>
      </c>
      <c r="H620" s="1">
        <f>+Temporalidad[[#This Row],[ID]]</f>
        <v>609</v>
      </c>
    </row>
    <row r="621" spans="1:8" hidden="1" x14ac:dyDescent="0.3">
      <c r="A621">
        <v>610</v>
      </c>
      <c r="B621" s="21" t="s">
        <v>8800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8801</v>
      </c>
      <c r="H621" s="1">
        <f>+Temporalidad[[#This Row],[ID]]</f>
        <v>610</v>
      </c>
    </row>
    <row r="622" spans="1:8" hidden="1" x14ac:dyDescent="0.3">
      <c r="A622">
        <v>611</v>
      </c>
      <c r="B622" s="21" t="s">
        <v>8802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8803</v>
      </c>
      <c r="H622" s="1">
        <f>+Temporalidad[[#This Row],[ID]]</f>
        <v>611</v>
      </c>
    </row>
    <row r="623" spans="1:8" hidden="1" x14ac:dyDescent="0.3">
      <c r="A623">
        <v>612</v>
      </c>
      <c r="B623" s="21" t="s">
        <v>8804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8805</v>
      </c>
      <c r="H623" s="1">
        <f>+Temporalidad[[#This Row],[ID]]</f>
        <v>612</v>
      </c>
    </row>
    <row r="624" spans="1:8" hidden="1" x14ac:dyDescent="0.3">
      <c r="A624">
        <v>613</v>
      </c>
      <c r="B624" s="21" t="s">
        <v>8806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8807</v>
      </c>
      <c r="H624" s="1">
        <f>+Temporalidad[[#This Row],[ID]]</f>
        <v>613</v>
      </c>
    </row>
    <row r="625" spans="1:8" hidden="1" x14ac:dyDescent="0.3">
      <c r="A625">
        <v>614</v>
      </c>
      <c r="B625" s="21" t="s">
        <v>8808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8809</v>
      </c>
      <c r="H625" s="1">
        <f>+Temporalidad[[#This Row],[ID]]</f>
        <v>614</v>
      </c>
    </row>
    <row r="626" spans="1:8" hidden="1" x14ac:dyDescent="0.3">
      <c r="A626">
        <v>615</v>
      </c>
      <c r="B626" s="21" t="s">
        <v>8810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8811</v>
      </c>
      <c r="H626" s="1">
        <f>+Temporalidad[[#This Row],[ID]]</f>
        <v>615</v>
      </c>
    </row>
    <row r="627" spans="1:8" hidden="1" x14ac:dyDescent="0.3">
      <c r="A627">
        <v>616</v>
      </c>
      <c r="B627" s="21" t="s">
        <v>8812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8813</v>
      </c>
      <c r="H627" s="1">
        <f>+Temporalidad[[#This Row],[ID]]</f>
        <v>616</v>
      </c>
    </row>
    <row r="628" spans="1:8" hidden="1" x14ac:dyDescent="0.3">
      <c r="A628">
        <v>617</v>
      </c>
      <c r="B628" s="21" t="s">
        <v>8814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8815</v>
      </c>
      <c r="H628" s="1">
        <f>+Temporalidad[[#This Row],[ID]]</f>
        <v>617</v>
      </c>
    </row>
    <row r="629" spans="1:8" hidden="1" x14ac:dyDescent="0.3">
      <c r="A629">
        <v>618</v>
      </c>
      <c r="B629" s="21" t="s">
        <v>8816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8817</v>
      </c>
      <c r="H629" s="1">
        <f>+Temporalidad[[#This Row],[ID]]</f>
        <v>618</v>
      </c>
    </row>
    <row r="630" spans="1:8" hidden="1" x14ac:dyDescent="0.3">
      <c r="A630">
        <v>619</v>
      </c>
      <c r="B630" s="21" t="s">
        <v>8818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8819</v>
      </c>
      <c r="H630" s="1">
        <f>+Temporalidad[[#This Row],[ID]]</f>
        <v>619</v>
      </c>
    </row>
    <row r="631" spans="1:8" hidden="1" x14ac:dyDescent="0.3">
      <c r="A631">
        <v>620</v>
      </c>
      <c r="B631" s="21" t="s">
        <v>8820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8821</v>
      </c>
      <c r="H631" s="1">
        <f>+Temporalidad[[#This Row],[ID]]</f>
        <v>620</v>
      </c>
    </row>
    <row r="632" spans="1:8" hidden="1" x14ac:dyDescent="0.3">
      <c r="A632">
        <v>621</v>
      </c>
      <c r="B632" s="21" t="s">
        <v>8822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8823</v>
      </c>
      <c r="H632" s="1">
        <f>+Temporalidad[[#This Row],[ID]]</f>
        <v>621</v>
      </c>
    </row>
    <row r="633" spans="1:8" hidden="1" x14ac:dyDescent="0.3">
      <c r="A633">
        <v>622</v>
      </c>
      <c r="B633" s="21" t="s">
        <v>8824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8825</v>
      </c>
      <c r="H633" s="1">
        <f>+Temporalidad[[#This Row],[ID]]</f>
        <v>622</v>
      </c>
    </row>
    <row r="634" spans="1:8" hidden="1" x14ac:dyDescent="0.3">
      <c r="A634">
        <v>623</v>
      </c>
      <c r="B634" s="21" t="s">
        <v>8826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8827</v>
      </c>
      <c r="H634" s="1">
        <f>+Temporalidad[[#This Row],[ID]]</f>
        <v>623</v>
      </c>
    </row>
    <row r="635" spans="1:8" hidden="1" x14ac:dyDescent="0.3">
      <c r="A635">
        <v>624</v>
      </c>
      <c r="B635" s="21" t="s">
        <v>8828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8829</v>
      </c>
      <c r="H635" s="1">
        <f>+Temporalidad[[#This Row],[ID]]</f>
        <v>624</v>
      </c>
    </row>
    <row r="636" spans="1:8" hidden="1" x14ac:dyDescent="0.3">
      <c r="A636">
        <v>625</v>
      </c>
      <c r="B636" s="21" t="s">
        <v>8830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8831</v>
      </c>
      <c r="H636" s="1">
        <f>+Temporalidad[[#This Row],[ID]]</f>
        <v>625</v>
      </c>
    </row>
    <row r="637" spans="1:8" hidden="1" x14ac:dyDescent="0.3">
      <c r="A637">
        <v>626</v>
      </c>
      <c r="B637" s="21" t="s">
        <v>8832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8833</v>
      </c>
      <c r="H637" s="1">
        <f>+Temporalidad[[#This Row],[ID]]</f>
        <v>626</v>
      </c>
    </row>
    <row r="638" spans="1:8" hidden="1" x14ac:dyDescent="0.3">
      <c r="A638">
        <v>627</v>
      </c>
      <c r="B638" s="21" t="s">
        <v>8834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8835</v>
      </c>
      <c r="H638" s="1">
        <f>+Temporalidad[[#This Row],[ID]]</f>
        <v>627</v>
      </c>
    </row>
    <row r="639" spans="1:8" hidden="1" x14ac:dyDescent="0.3">
      <c r="A639">
        <v>628</v>
      </c>
      <c r="B639" s="21" t="s">
        <v>8836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8837</v>
      </c>
      <c r="H639" s="1">
        <f>+Temporalidad[[#This Row],[ID]]</f>
        <v>628</v>
      </c>
    </row>
    <row r="640" spans="1:8" hidden="1" x14ac:dyDescent="0.3">
      <c r="A640">
        <v>629</v>
      </c>
      <c r="B640" s="21" t="s">
        <v>8838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8839</v>
      </c>
      <c r="H640" s="1">
        <f>+Temporalidad[[#This Row],[ID]]</f>
        <v>629</v>
      </c>
    </row>
    <row r="641" spans="1:8" hidden="1" x14ac:dyDescent="0.3">
      <c r="A641">
        <v>630</v>
      </c>
      <c r="B641" s="21" t="s">
        <v>8840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8841</v>
      </c>
      <c r="H641" s="1">
        <f>+Temporalidad[[#This Row],[ID]]</f>
        <v>630</v>
      </c>
    </row>
    <row r="642" spans="1:8" hidden="1" x14ac:dyDescent="0.3">
      <c r="A642">
        <v>631</v>
      </c>
      <c r="B642" s="21" t="s">
        <v>8842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8843</v>
      </c>
      <c r="H642" s="1">
        <f>+Temporalidad[[#This Row],[ID]]</f>
        <v>631</v>
      </c>
    </row>
    <row r="643" spans="1:8" hidden="1" x14ac:dyDescent="0.3">
      <c r="A643">
        <v>632</v>
      </c>
      <c r="B643" s="21" t="s">
        <v>8844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8845</v>
      </c>
      <c r="H643" s="1">
        <f>+Temporalidad[[#This Row],[ID]]</f>
        <v>632</v>
      </c>
    </row>
    <row r="644" spans="1:8" hidden="1" x14ac:dyDescent="0.3">
      <c r="A644">
        <v>633</v>
      </c>
      <c r="B644" s="21" t="s">
        <v>8846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8847</v>
      </c>
      <c r="H644" s="1">
        <f>+Temporalidad[[#This Row],[ID]]</f>
        <v>633</v>
      </c>
    </row>
    <row r="645" spans="1:8" hidden="1" x14ac:dyDescent="0.3">
      <c r="A645">
        <v>634</v>
      </c>
      <c r="B645" s="21" t="s">
        <v>8848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8849</v>
      </c>
      <c r="H645" s="1">
        <f>+Temporalidad[[#This Row],[ID]]</f>
        <v>634</v>
      </c>
    </row>
    <row r="646" spans="1:8" hidden="1" x14ac:dyDescent="0.3">
      <c r="A646">
        <v>635</v>
      </c>
      <c r="B646" s="21" t="s">
        <v>8850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8851</v>
      </c>
      <c r="H646" s="1">
        <f>+Temporalidad[[#This Row],[ID]]</f>
        <v>635</v>
      </c>
    </row>
    <row r="647" spans="1:8" hidden="1" x14ac:dyDescent="0.3">
      <c r="A647">
        <v>636</v>
      </c>
      <c r="B647" s="21" t="s">
        <v>8852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8853</v>
      </c>
      <c r="H647" s="1">
        <f>+Temporalidad[[#This Row],[ID]]</f>
        <v>636</v>
      </c>
    </row>
    <row r="648" spans="1:8" hidden="1" x14ac:dyDescent="0.3">
      <c r="A648">
        <v>637</v>
      </c>
      <c r="B648" s="21" t="s">
        <v>8854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8855</v>
      </c>
      <c r="H648" s="1">
        <f>+Temporalidad[[#This Row],[ID]]</f>
        <v>637</v>
      </c>
    </row>
    <row r="649" spans="1:8" hidden="1" x14ac:dyDescent="0.3">
      <c r="A649">
        <v>638</v>
      </c>
      <c r="B649" s="21" t="s">
        <v>8856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8857</v>
      </c>
      <c r="H649" s="1">
        <f>+Temporalidad[[#This Row],[ID]]</f>
        <v>638</v>
      </c>
    </row>
    <row r="650" spans="1:8" hidden="1" x14ac:dyDescent="0.3">
      <c r="A650">
        <v>639</v>
      </c>
      <c r="B650" s="21" t="s">
        <v>8858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8859</v>
      </c>
      <c r="H650" s="1">
        <f>+Temporalidad[[#This Row],[ID]]</f>
        <v>639</v>
      </c>
    </row>
    <row r="651" spans="1:8" hidden="1" x14ac:dyDescent="0.3">
      <c r="A651">
        <v>640</v>
      </c>
      <c r="B651" s="21" t="s">
        <v>8860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8861</v>
      </c>
      <c r="H651" s="1">
        <f>+Temporalidad[[#This Row],[ID]]</f>
        <v>640</v>
      </c>
    </row>
    <row r="652" spans="1:8" hidden="1" x14ac:dyDescent="0.3">
      <c r="A652">
        <v>641</v>
      </c>
      <c r="B652" s="21" t="s">
        <v>8862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8863</v>
      </c>
      <c r="H652" s="1">
        <f>+Temporalidad[[#This Row],[ID]]</f>
        <v>641</v>
      </c>
    </row>
    <row r="653" spans="1:8" hidden="1" x14ac:dyDescent="0.3">
      <c r="A653">
        <v>642</v>
      </c>
      <c r="B653" s="21" t="s">
        <v>8864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8865</v>
      </c>
      <c r="H653" s="1">
        <f>+Temporalidad[[#This Row],[ID]]</f>
        <v>642</v>
      </c>
    </row>
    <row r="654" spans="1:8" hidden="1" x14ac:dyDescent="0.3">
      <c r="A654">
        <v>643</v>
      </c>
      <c r="B654" s="21" t="s">
        <v>8866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8867</v>
      </c>
      <c r="H654" s="1">
        <f>+Temporalidad[[#This Row],[ID]]</f>
        <v>643</v>
      </c>
    </row>
    <row r="655" spans="1:8" hidden="1" x14ac:dyDescent="0.3">
      <c r="A655">
        <v>644</v>
      </c>
      <c r="B655" s="21" t="s">
        <v>8868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8869</v>
      </c>
      <c r="H655" s="1">
        <f>+Temporalidad[[#This Row],[ID]]</f>
        <v>644</v>
      </c>
    </row>
    <row r="656" spans="1:8" hidden="1" x14ac:dyDescent="0.3">
      <c r="A656">
        <v>645</v>
      </c>
      <c r="B656" s="21" t="s">
        <v>8870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8871</v>
      </c>
      <c r="H656" s="1">
        <f>+Temporalidad[[#This Row],[ID]]</f>
        <v>645</v>
      </c>
    </row>
    <row r="657" spans="1:8" hidden="1" x14ac:dyDescent="0.3">
      <c r="A657">
        <v>646</v>
      </c>
      <c r="B657" s="21" t="s">
        <v>8872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8873</v>
      </c>
      <c r="H657" s="1">
        <f>+Temporalidad[[#This Row],[ID]]</f>
        <v>646</v>
      </c>
    </row>
    <row r="658" spans="1:8" hidden="1" x14ac:dyDescent="0.3">
      <c r="A658">
        <v>647</v>
      </c>
      <c r="B658" s="21" t="s">
        <v>8874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8875</v>
      </c>
      <c r="H658" s="1">
        <f>+Temporalidad[[#This Row],[ID]]</f>
        <v>647</v>
      </c>
    </row>
    <row r="659" spans="1:8" hidden="1" x14ac:dyDescent="0.3">
      <c r="A659">
        <v>648</v>
      </c>
      <c r="B659" s="21" t="s">
        <v>8876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8877</v>
      </c>
      <c r="H659" s="1">
        <f>+Temporalidad[[#This Row],[ID]]</f>
        <v>648</v>
      </c>
    </row>
    <row r="660" spans="1:8" hidden="1" x14ac:dyDescent="0.3">
      <c r="A660">
        <v>649</v>
      </c>
      <c r="B660" s="21" t="s">
        <v>8878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8879</v>
      </c>
      <c r="H660" s="1">
        <f>+Temporalidad[[#This Row],[ID]]</f>
        <v>649</v>
      </c>
    </row>
    <row r="661" spans="1:8" hidden="1" x14ac:dyDescent="0.3">
      <c r="A661">
        <v>650</v>
      </c>
      <c r="B661" s="21" t="s">
        <v>8880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8881</v>
      </c>
      <c r="H661" s="1">
        <f>+Temporalidad[[#This Row],[ID]]</f>
        <v>650</v>
      </c>
    </row>
    <row r="662" spans="1:8" hidden="1" x14ac:dyDescent="0.3">
      <c r="A662">
        <v>651</v>
      </c>
      <c r="B662" s="21" t="s">
        <v>8882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8883</v>
      </c>
      <c r="H662" s="1">
        <f>+Temporalidad[[#This Row],[ID]]</f>
        <v>651</v>
      </c>
    </row>
    <row r="663" spans="1:8" hidden="1" x14ac:dyDescent="0.3">
      <c r="A663">
        <v>652</v>
      </c>
      <c r="B663" s="21" t="s">
        <v>8884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8885</v>
      </c>
      <c r="H663" s="1">
        <f>+Temporalidad[[#This Row],[ID]]</f>
        <v>652</v>
      </c>
    </row>
    <row r="664" spans="1:8" hidden="1" x14ac:dyDescent="0.3">
      <c r="A664">
        <v>653</v>
      </c>
      <c r="B664" s="21" t="s">
        <v>8886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8887</v>
      </c>
      <c r="H664" s="1">
        <f>+Temporalidad[[#This Row],[ID]]</f>
        <v>653</v>
      </c>
    </row>
    <row r="665" spans="1:8" hidden="1" x14ac:dyDescent="0.3">
      <c r="A665">
        <v>654</v>
      </c>
      <c r="B665" s="21" t="s">
        <v>8888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8889</v>
      </c>
      <c r="H665" s="1">
        <f>+Temporalidad[[#This Row],[ID]]</f>
        <v>654</v>
      </c>
    </row>
    <row r="666" spans="1:8" hidden="1" x14ac:dyDescent="0.3">
      <c r="A666">
        <v>655</v>
      </c>
      <c r="B666" s="21" t="s">
        <v>8890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8891</v>
      </c>
      <c r="H666" s="1">
        <f>+Temporalidad[[#This Row],[ID]]</f>
        <v>655</v>
      </c>
    </row>
    <row r="667" spans="1:8" hidden="1" x14ac:dyDescent="0.3">
      <c r="A667">
        <v>656</v>
      </c>
      <c r="B667" s="21" t="s">
        <v>8892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8893</v>
      </c>
      <c r="H667" s="1">
        <f>+Temporalidad[[#This Row],[ID]]</f>
        <v>656</v>
      </c>
    </row>
    <row r="668" spans="1:8" hidden="1" x14ac:dyDescent="0.3">
      <c r="A668">
        <v>657</v>
      </c>
      <c r="B668" s="21" t="s">
        <v>8894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8895</v>
      </c>
      <c r="H668" s="1">
        <f>+Temporalidad[[#This Row],[ID]]</f>
        <v>657</v>
      </c>
    </row>
    <row r="669" spans="1:8" hidden="1" x14ac:dyDescent="0.3">
      <c r="A669">
        <v>658</v>
      </c>
      <c r="B669" s="21" t="s">
        <v>8896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8897</v>
      </c>
      <c r="H669" s="1">
        <f>+Temporalidad[[#This Row],[ID]]</f>
        <v>658</v>
      </c>
    </row>
    <row r="670" spans="1:8" hidden="1" x14ac:dyDescent="0.3">
      <c r="A670">
        <v>659</v>
      </c>
      <c r="B670" s="21" t="s">
        <v>8898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8899</v>
      </c>
      <c r="H670" s="1">
        <f>+Temporalidad[[#This Row],[ID]]</f>
        <v>659</v>
      </c>
    </row>
    <row r="671" spans="1:8" hidden="1" x14ac:dyDescent="0.3">
      <c r="A671">
        <v>660</v>
      </c>
      <c r="B671" s="21" t="s">
        <v>8900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8901</v>
      </c>
      <c r="H671" s="1">
        <f>+Temporalidad[[#This Row],[ID]]</f>
        <v>660</v>
      </c>
    </row>
    <row r="672" spans="1:8" hidden="1" x14ac:dyDescent="0.3">
      <c r="A672">
        <v>661</v>
      </c>
      <c r="B672" s="21" t="s">
        <v>8902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8903</v>
      </c>
      <c r="H672" s="1">
        <f>+Temporalidad[[#This Row],[ID]]</f>
        <v>661</v>
      </c>
    </row>
    <row r="673" spans="1:8" hidden="1" x14ac:dyDescent="0.3">
      <c r="A673">
        <v>662</v>
      </c>
      <c r="B673" s="21" t="s">
        <v>8904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8905</v>
      </c>
      <c r="H673" s="1">
        <f>+Temporalidad[[#This Row],[ID]]</f>
        <v>662</v>
      </c>
    </row>
    <row r="674" spans="1:8" hidden="1" x14ac:dyDescent="0.3">
      <c r="A674">
        <v>663</v>
      </c>
      <c r="B674" s="21" t="s">
        <v>8906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8907</v>
      </c>
      <c r="H674" s="1">
        <f>+Temporalidad[[#This Row],[ID]]</f>
        <v>663</v>
      </c>
    </row>
    <row r="675" spans="1:8" hidden="1" x14ac:dyDescent="0.3">
      <c r="A675">
        <v>664</v>
      </c>
      <c r="B675" s="21" t="s">
        <v>8908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8909</v>
      </c>
      <c r="H675" s="1">
        <f>+Temporalidad[[#This Row],[ID]]</f>
        <v>664</v>
      </c>
    </row>
    <row r="676" spans="1:8" hidden="1" x14ac:dyDescent="0.3">
      <c r="A676">
        <v>665</v>
      </c>
      <c r="B676" s="21" t="s">
        <v>8910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8911</v>
      </c>
      <c r="H676" s="1">
        <f>+Temporalidad[[#This Row],[ID]]</f>
        <v>665</v>
      </c>
    </row>
    <row r="677" spans="1:8" hidden="1" x14ac:dyDescent="0.3">
      <c r="A677">
        <v>666</v>
      </c>
      <c r="B677" s="21" t="s">
        <v>8912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8913</v>
      </c>
      <c r="H677" s="1">
        <f>+Temporalidad[[#This Row],[ID]]</f>
        <v>666</v>
      </c>
    </row>
    <row r="678" spans="1:8" hidden="1" x14ac:dyDescent="0.3">
      <c r="A678">
        <v>667</v>
      </c>
      <c r="B678" s="21" t="s">
        <v>8914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8915</v>
      </c>
      <c r="H678" s="1">
        <f>+Temporalidad[[#This Row],[ID]]</f>
        <v>667</v>
      </c>
    </row>
    <row r="679" spans="1:8" hidden="1" x14ac:dyDescent="0.3">
      <c r="A679">
        <v>668</v>
      </c>
      <c r="B679" s="21" t="s">
        <v>8916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8917</v>
      </c>
      <c r="H679" s="1">
        <f>+Temporalidad[[#This Row],[ID]]</f>
        <v>668</v>
      </c>
    </row>
    <row r="680" spans="1:8" hidden="1" x14ac:dyDescent="0.3">
      <c r="A680">
        <v>669</v>
      </c>
      <c r="B680" s="21" t="s">
        <v>8918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8919</v>
      </c>
      <c r="H680" s="1">
        <f>+Temporalidad[[#This Row],[ID]]</f>
        <v>669</v>
      </c>
    </row>
    <row r="681" spans="1:8" hidden="1" x14ac:dyDescent="0.3">
      <c r="A681">
        <v>670</v>
      </c>
      <c r="B681" s="21" t="s">
        <v>8920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8921</v>
      </c>
      <c r="H681" s="1">
        <f>+Temporalidad[[#This Row],[ID]]</f>
        <v>670</v>
      </c>
    </row>
    <row r="682" spans="1:8" hidden="1" x14ac:dyDescent="0.3">
      <c r="A682">
        <v>671</v>
      </c>
      <c r="B682" s="21" t="s">
        <v>8922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8923</v>
      </c>
      <c r="H682" s="1">
        <f>+Temporalidad[[#This Row],[ID]]</f>
        <v>671</v>
      </c>
    </row>
    <row r="683" spans="1:8" hidden="1" x14ac:dyDescent="0.3">
      <c r="A683">
        <v>672</v>
      </c>
      <c r="B683" s="21" t="s">
        <v>8924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8925</v>
      </c>
      <c r="H683" s="1">
        <f>+Temporalidad[[#This Row],[ID]]</f>
        <v>672</v>
      </c>
    </row>
    <row r="684" spans="1:8" hidden="1" x14ac:dyDescent="0.3">
      <c r="A684">
        <v>673</v>
      </c>
      <c r="B684" s="21" t="s">
        <v>8926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8927</v>
      </c>
      <c r="H684" s="1">
        <f>+Temporalidad[[#This Row],[ID]]</f>
        <v>673</v>
      </c>
    </row>
    <row r="685" spans="1:8" hidden="1" x14ac:dyDescent="0.3">
      <c r="A685">
        <v>674</v>
      </c>
      <c r="B685" s="21" t="s">
        <v>8928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8929</v>
      </c>
      <c r="H685" s="1">
        <f>+Temporalidad[[#This Row],[ID]]</f>
        <v>674</v>
      </c>
    </row>
    <row r="686" spans="1:8" hidden="1" x14ac:dyDescent="0.3">
      <c r="A686">
        <v>675</v>
      </c>
      <c r="B686" s="21" t="s">
        <v>8930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8931</v>
      </c>
      <c r="H686" s="1">
        <f>+Temporalidad[[#This Row],[ID]]</f>
        <v>675</v>
      </c>
    </row>
    <row r="687" spans="1:8" hidden="1" x14ac:dyDescent="0.3">
      <c r="A687">
        <v>676</v>
      </c>
      <c r="B687" s="21" t="s">
        <v>8932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8933</v>
      </c>
      <c r="H687" s="1">
        <f>+Temporalidad[[#This Row],[ID]]</f>
        <v>676</v>
      </c>
    </row>
    <row r="688" spans="1:8" hidden="1" x14ac:dyDescent="0.3">
      <c r="A688">
        <v>677</v>
      </c>
      <c r="B688" s="21" t="s">
        <v>8934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8935</v>
      </c>
      <c r="H688" s="1">
        <f>+Temporalidad[[#This Row],[ID]]</f>
        <v>677</v>
      </c>
    </row>
    <row r="689" spans="1:8" hidden="1" x14ac:dyDescent="0.3">
      <c r="A689">
        <v>678</v>
      </c>
      <c r="B689" s="21" t="s">
        <v>8936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8937</v>
      </c>
      <c r="H689" s="1">
        <f>+Temporalidad[[#This Row],[ID]]</f>
        <v>678</v>
      </c>
    </row>
    <row r="690" spans="1:8" hidden="1" x14ac:dyDescent="0.3">
      <c r="A690">
        <v>679</v>
      </c>
      <c r="B690" s="21" t="s">
        <v>8938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8939</v>
      </c>
      <c r="H690" s="1">
        <f>+Temporalidad[[#This Row],[ID]]</f>
        <v>679</v>
      </c>
    </row>
    <row r="691" spans="1:8" hidden="1" x14ac:dyDescent="0.3">
      <c r="A691">
        <v>680</v>
      </c>
      <c r="B691" s="21" t="s">
        <v>8940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8941</v>
      </c>
      <c r="H691" s="1">
        <f>+Temporalidad[[#This Row],[ID]]</f>
        <v>680</v>
      </c>
    </row>
    <row r="692" spans="1:8" hidden="1" x14ac:dyDescent="0.3">
      <c r="A692">
        <v>681</v>
      </c>
      <c r="B692" s="21" t="s">
        <v>8942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8943</v>
      </c>
      <c r="H692" s="1">
        <f>+Temporalidad[[#This Row],[ID]]</f>
        <v>681</v>
      </c>
    </row>
    <row r="693" spans="1:8" hidden="1" x14ac:dyDescent="0.3">
      <c r="A693">
        <v>682</v>
      </c>
      <c r="B693" s="21" t="s">
        <v>8944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8945</v>
      </c>
      <c r="H693" s="1">
        <f>+Temporalidad[[#This Row],[ID]]</f>
        <v>682</v>
      </c>
    </row>
    <row r="694" spans="1:8" hidden="1" x14ac:dyDescent="0.3">
      <c r="A694">
        <v>683</v>
      </c>
      <c r="B694" s="21" t="s">
        <v>8946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8947</v>
      </c>
      <c r="H694" s="1">
        <f>+Temporalidad[[#This Row],[ID]]</f>
        <v>683</v>
      </c>
    </row>
    <row r="695" spans="1:8" hidden="1" x14ac:dyDescent="0.3">
      <c r="A695">
        <v>684</v>
      </c>
      <c r="B695" s="21" t="s">
        <v>8948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8949</v>
      </c>
      <c r="H695" s="1">
        <f>+Temporalidad[[#This Row],[ID]]</f>
        <v>684</v>
      </c>
    </row>
    <row r="696" spans="1:8" hidden="1" x14ac:dyDescent="0.3">
      <c r="A696">
        <v>685</v>
      </c>
      <c r="B696" s="21" t="s">
        <v>8950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8951</v>
      </c>
      <c r="H696" s="1">
        <f>+Temporalidad[[#This Row],[ID]]</f>
        <v>685</v>
      </c>
    </row>
    <row r="697" spans="1:8" hidden="1" x14ac:dyDescent="0.3">
      <c r="A697">
        <v>686</v>
      </c>
      <c r="B697" s="21" t="s">
        <v>8952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8953</v>
      </c>
      <c r="H697" s="1">
        <f>+Temporalidad[[#This Row],[ID]]</f>
        <v>686</v>
      </c>
    </row>
    <row r="698" spans="1:8" hidden="1" x14ac:dyDescent="0.3">
      <c r="A698">
        <v>687</v>
      </c>
      <c r="B698" s="21" t="s">
        <v>8954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8955</v>
      </c>
      <c r="H698" s="1">
        <f>+Temporalidad[[#This Row],[ID]]</f>
        <v>687</v>
      </c>
    </row>
    <row r="699" spans="1:8" hidden="1" x14ac:dyDescent="0.3">
      <c r="A699">
        <v>688</v>
      </c>
      <c r="B699" s="21" t="s">
        <v>8956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8957</v>
      </c>
      <c r="H699" s="1">
        <f>+Temporalidad[[#This Row],[ID]]</f>
        <v>688</v>
      </c>
    </row>
    <row r="700" spans="1:8" hidden="1" x14ac:dyDescent="0.3">
      <c r="A700">
        <v>689</v>
      </c>
      <c r="B700" s="21" t="s">
        <v>8958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8959</v>
      </c>
      <c r="H700" s="1">
        <f>+Temporalidad[[#This Row],[ID]]</f>
        <v>689</v>
      </c>
    </row>
    <row r="701" spans="1:8" hidden="1" x14ac:dyDescent="0.3">
      <c r="A701">
        <v>690</v>
      </c>
      <c r="B701" s="21" t="s">
        <v>8960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8961</v>
      </c>
      <c r="H701" s="1">
        <f>+Temporalidad[[#This Row],[ID]]</f>
        <v>690</v>
      </c>
    </row>
    <row r="702" spans="1:8" hidden="1" x14ac:dyDescent="0.3">
      <c r="A702">
        <v>691</v>
      </c>
      <c r="B702" s="21" t="s">
        <v>8962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8963</v>
      </c>
      <c r="H702" s="1">
        <f>+Temporalidad[[#This Row],[ID]]</f>
        <v>691</v>
      </c>
    </row>
    <row r="703" spans="1:8" hidden="1" x14ac:dyDescent="0.3">
      <c r="A703">
        <v>692</v>
      </c>
      <c r="B703" s="21" t="s">
        <v>8964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8965</v>
      </c>
      <c r="H703" s="1">
        <f>+Temporalidad[[#This Row],[ID]]</f>
        <v>692</v>
      </c>
    </row>
    <row r="704" spans="1:8" hidden="1" x14ac:dyDescent="0.3">
      <c r="A704">
        <v>693</v>
      </c>
      <c r="B704" s="21" t="s">
        <v>8966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8967</v>
      </c>
      <c r="H704" s="1">
        <f>+Temporalidad[[#This Row],[ID]]</f>
        <v>693</v>
      </c>
    </row>
    <row r="705" spans="1:8" hidden="1" x14ac:dyDescent="0.3">
      <c r="A705">
        <v>694</v>
      </c>
      <c r="B705" s="21" t="s">
        <v>8968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8969</v>
      </c>
      <c r="H705" s="1">
        <f>+Temporalidad[[#This Row],[ID]]</f>
        <v>694</v>
      </c>
    </row>
    <row r="706" spans="1:8" hidden="1" x14ac:dyDescent="0.3">
      <c r="A706">
        <v>695</v>
      </c>
      <c r="B706" s="21" t="s">
        <v>8970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8971</v>
      </c>
      <c r="H706" s="1">
        <f>+Temporalidad[[#This Row],[ID]]</f>
        <v>695</v>
      </c>
    </row>
    <row r="707" spans="1:8" hidden="1" x14ac:dyDescent="0.3">
      <c r="A707">
        <v>696</v>
      </c>
      <c r="B707" s="21" t="s">
        <v>8972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8973</v>
      </c>
      <c r="H707" s="1">
        <f>+Temporalidad[[#This Row],[ID]]</f>
        <v>696</v>
      </c>
    </row>
    <row r="708" spans="1:8" hidden="1" x14ac:dyDescent="0.3">
      <c r="A708">
        <v>697</v>
      </c>
      <c r="B708" s="21" t="s">
        <v>8974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8975</v>
      </c>
      <c r="H708" s="1">
        <f>+Temporalidad[[#This Row],[ID]]</f>
        <v>697</v>
      </c>
    </row>
    <row r="709" spans="1:8" hidden="1" x14ac:dyDescent="0.3">
      <c r="A709">
        <v>698</v>
      </c>
      <c r="B709" s="21" t="s">
        <v>8976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8977</v>
      </c>
      <c r="H709" s="1">
        <f>+Temporalidad[[#This Row],[ID]]</f>
        <v>698</v>
      </c>
    </row>
    <row r="710" spans="1:8" hidden="1" x14ac:dyDescent="0.3">
      <c r="A710">
        <v>699</v>
      </c>
      <c r="B710" s="21" t="s">
        <v>8978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8979</v>
      </c>
      <c r="H710" s="1">
        <f>+Temporalidad[[#This Row],[ID]]</f>
        <v>699</v>
      </c>
    </row>
    <row r="711" spans="1:8" hidden="1" x14ac:dyDescent="0.3">
      <c r="A711">
        <v>700</v>
      </c>
      <c r="B711" s="21" t="s">
        <v>8980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8981</v>
      </c>
      <c r="H711" s="1">
        <f>+Temporalidad[[#This Row],[ID]]</f>
        <v>700</v>
      </c>
    </row>
    <row r="712" spans="1:8" hidden="1" x14ac:dyDescent="0.3">
      <c r="A712">
        <v>701</v>
      </c>
      <c r="B712" s="21" t="s">
        <v>8982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8983</v>
      </c>
      <c r="H712" s="1">
        <f>+Temporalidad[[#This Row],[ID]]</f>
        <v>701</v>
      </c>
    </row>
    <row r="713" spans="1:8" hidden="1" x14ac:dyDescent="0.3">
      <c r="A713">
        <v>702</v>
      </c>
      <c r="B713" s="21" t="s">
        <v>8984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8985</v>
      </c>
      <c r="H713" s="1">
        <f>+Temporalidad[[#This Row],[ID]]</f>
        <v>702</v>
      </c>
    </row>
    <row r="714" spans="1:8" hidden="1" x14ac:dyDescent="0.3">
      <c r="A714">
        <v>703</v>
      </c>
      <c r="B714" s="21" t="s">
        <v>8986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8987</v>
      </c>
      <c r="H714" s="1">
        <f>+Temporalidad[[#This Row],[ID]]</f>
        <v>703</v>
      </c>
    </row>
    <row r="715" spans="1:8" hidden="1" x14ac:dyDescent="0.3">
      <c r="A715">
        <v>704</v>
      </c>
      <c r="B715" s="21" t="s">
        <v>8988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8989</v>
      </c>
      <c r="H715" s="1">
        <f>+Temporalidad[[#This Row],[ID]]</f>
        <v>704</v>
      </c>
    </row>
    <row r="716" spans="1:8" hidden="1" x14ac:dyDescent="0.3">
      <c r="A716">
        <v>705</v>
      </c>
      <c r="B716" s="21" t="s">
        <v>8990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8991</v>
      </c>
      <c r="H716" s="1">
        <f>+Temporalidad[[#This Row],[ID]]</f>
        <v>705</v>
      </c>
    </row>
    <row r="717" spans="1:8" hidden="1" x14ac:dyDescent="0.3">
      <c r="A717">
        <v>706</v>
      </c>
      <c r="B717" s="21" t="s">
        <v>8992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8993</v>
      </c>
      <c r="H717" s="1">
        <f>+Temporalidad[[#This Row],[ID]]</f>
        <v>706</v>
      </c>
    </row>
    <row r="718" spans="1:8" hidden="1" x14ac:dyDescent="0.3">
      <c r="A718">
        <v>707</v>
      </c>
      <c r="B718" s="21" t="s">
        <v>8994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8995</v>
      </c>
      <c r="H718" s="1">
        <f>+Temporalidad[[#This Row],[ID]]</f>
        <v>707</v>
      </c>
    </row>
    <row r="719" spans="1:8" hidden="1" x14ac:dyDescent="0.3">
      <c r="A719">
        <v>708</v>
      </c>
      <c r="B719" s="21" t="s">
        <v>8996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8997</v>
      </c>
      <c r="H719" s="1">
        <f>+Temporalidad[[#This Row],[ID]]</f>
        <v>708</v>
      </c>
    </row>
    <row r="720" spans="1:8" hidden="1" x14ac:dyDescent="0.3">
      <c r="A720">
        <v>709</v>
      </c>
      <c r="B720" s="21" t="s">
        <v>8998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8999</v>
      </c>
      <c r="H720" s="1">
        <f>+Temporalidad[[#This Row],[ID]]</f>
        <v>709</v>
      </c>
    </row>
    <row r="721" spans="1:8" hidden="1" x14ac:dyDescent="0.3">
      <c r="A721">
        <v>710</v>
      </c>
      <c r="B721" s="21" t="s">
        <v>9000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9001</v>
      </c>
      <c r="H721" s="1">
        <f>+Temporalidad[[#This Row],[ID]]</f>
        <v>710</v>
      </c>
    </row>
    <row r="722" spans="1:8" hidden="1" x14ac:dyDescent="0.3">
      <c r="A722">
        <v>711</v>
      </c>
      <c r="B722" s="21" t="s">
        <v>9002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9003</v>
      </c>
      <c r="H722" s="1">
        <f>+Temporalidad[[#This Row],[ID]]</f>
        <v>711</v>
      </c>
    </row>
    <row r="723" spans="1:8" hidden="1" x14ac:dyDescent="0.3">
      <c r="A723">
        <v>712</v>
      </c>
      <c r="B723" s="21" t="s">
        <v>9004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9005</v>
      </c>
      <c r="H723" s="1">
        <f>+Temporalidad[[#This Row],[ID]]</f>
        <v>712</v>
      </c>
    </row>
    <row r="724" spans="1:8" hidden="1" x14ac:dyDescent="0.3">
      <c r="A724">
        <v>713</v>
      </c>
      <c r="B724" s="21" t="s">
        <v>9006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9007</v>
      </c>
      <c r="H724" s="1">
        <f>+Temporalidad[[#This Row],[ID]]</f>
        <v>713</v>
      </c>
    </row>
    <row r="725" spans="1:8" hidden="1" x14ac:dyDescent="0.3">
      <c r="A725">
        <v>714</v>
      </c>
      <c r="B725" s="21" t="s">
        <v>9008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9009</v>
      </c>
      <c r="H725" s="1">
        <f>+Temporalidad[[#This Row],[ID]]</f>
        <v>714</v>
      </c>
    </row>
    <row r="726" spans="1:8" hidden="1" x14ac:dyDescent="0.3">
      <c r="A726">
        <v>715</v>
      </c>
      <c r="B726" s="21" t="s">
        <v>9010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9011</v>
      </c>
      <c r="H726" s="1">
        <f>+Temporalidad[[#This Row],[ID]]</f>
        <v>715</v>
      </c>
    </row>
    <row r="727" spans="1:8" hidden="1" x14ac:dyDescent="0.3">
      <c r="A727">
        <v>716</v>
      </c>
      <c r="B727" s="21" t="s">
        <v>9012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9013</v>
      </c>
      <c r="H727" s="1">
        <f>+Temporalidad[[#This Row],[ID]]</f>
        <v>716</v>
      </c>
    </row>
    <row r="728" spans="1:8" hidden="1" x14ac:dyDescent="0.3">
      <c r="A728">
        <v>717</v>
      </c>
      <c r="B728" s="21" t="s">
        <v>9014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9015</v>
      </c>
      <c r="H728" s="1">
        <f>+Temporalidad[[#This Row],[ID]]</f>
        <v>717</v>
      </c>
    </row>
    <row r="729" spans="1:8" hidden="1" x14ac:dyDescent="0.3">
      <c r="A729">
        <v>718</v>
      </c>
      <c r="B729" s="21" t="s">
        <v>9016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9017</v>
      </c>
      <c r="H729" s="1">
        <f>+Temporalidad[[#This Row],[ID]]</f>
        <v>718</v>
      </c>
    </row>
    <row r="730" spans="1:8" hidden="1" x14ac:dyDescent="0.3">
      <c r="A730">
        <v>719</v>
      </c>
      <c r="B730" s="21" t="s">
        <v>9018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9019</v>
      </c>
      <c r="H730" s="1">
        <f>+Temporalidad[[#This Row],[ID]]</f>
        <v>719</v>
      </c>
    </row>
    <row r="731" spans="1:8" hidden="1" x14ac:dyDescent="0.3">
      <c r="A731">
        <v>720</v>
      </c>
      <c r="B731" s="21" t="s">
        <v>9020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9021</v>
      </c>
      <c r="H731" s="1">
        <f>+Temporalidad[[#This Row],[ID]]</f>
        <v>720</v>
      </c>
    </row>
    <row r="732" spans="1:8" hidden="1" x14ac:dyDescent="0.3">
      <c r="A732">
        <v>721</v>
      </c>
      <c r="B732" s="21" t="s">
        <v>9022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9023</v>
      </c>
      <c r="H732" s="1">
        <f>+Temporalidad[[#This Row],[ID]]</f>
        <v>721</v>
      </c>
    </row>
    <row r="733" spans="1:8" hidden="1" x14ac:dyDescent="0.3">
      <c r="A733">
        <v>722</v>
      </c>
      <c r="B733" s="21" t="s">
        <v>9024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9025</v>
      </c>
      <c r="H733" s="1">
        <f>+Temporalidad[[#This Row],[ID]]</f>
        <v>722</v>
      </c>
    </row>
    <row r="734" spans="1:8" hidden="1" x14ac:dyDescent="0.3">
      <c r="A734">
        <v>723</v>
      </c>
      <c r="B734" s="21" t="s">
        <v>9026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9027</v>
      </c>
      <c r="H734" s="1">
        <f>+Temporalidad[[#This Row],[ID]]</f>
        <v>723</v>
      </c>
    </row>
    <row r="735" spans="1:8" hidden="1" x14ac:dyDescent="0.3">
      <c r="A735">
        <v>724</v>
      </c>
      <c r="B735" s="21" t="s">
        <v>9028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9029</v>
      </c>
      <c r="H735" s="1">
        <f>+Temporalidad[[#This Row],[ID]]</f>
        <v>724</v>
      </c>
    </row>
    <row r="736" spans="1:8" hidden="1" x14ac:dyDescent="0.3">
      <c r="A736">
        <v>725</v>
      </c>
      <c r="B736" s="21" t="s">
        <v>9030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9031</v>
      </c>
      <c r="H736" s="1">
        <f>+Temporalidad[[#This Row],[ID]]</f>
        <v>725</v>
      </c>
    </row>
    <row r="737" spans="1:8" hidden="1" x14ac:dyDescent="0.3">
      <c r="A737">
        <v>726</v>
      </c>
      <c r="B737" s="21" t="s">
        <v>9032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9033</v>
      </c>
      <c r="H737" s="1">
        <f>+Temporalidad[[#This Row],[ID]]</f>
        <v>726</v>
      </c>
    </row>
    <row r="738" spans="1:8" hidden="1" x14ac:dyDescent="0.3">
      <c r="A738">
        <v>727</v>
      </c>
      <c r="B738" s="21" t="s">
        <v>9034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9035</v>
      </c>
      <c r="H738" s="1">
        <f>+Temporalidad[[#This Row],[ID]]</f>
        <v>727</v>
      </c>
    </row>
    <row r="739" spans="1:8" hidden="1" x14ac:dyDescent="0.3">
      <c r="A739">
        <v>728</v>
      </c>
      <c r="B739" s="21" t="s">
        <v>9036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9037</v>
      </c>
      <c r="H739" s="1">
        <f>+Temporalidad[[#This Row],[ID]]</f>
        <v>728</v>
      </c>
    </row>
    <row r="740" spans="1:8" hidden="1" x14ac:dyDescent="0.3">
      <c r="A740">
        <v>729</v>
      </c>
      <c r="B740" s="21" t="s">
        <v>9038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9039</v>
      </c>
      <c r="H740" s="1">
        <f>+Temporalidad[[#This Row],[ID]]</f>
        <v>729</v>
      </c>
    </row>
    <row r="741" spans="1:8" hidden="1" x14ac:dyDescent="0.3">
      <c r="A741">
        <v>730</v>
      </c>
      <c r="B741" s="21" t="s">
        <v>9040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9041</v>
      </c>
      <c r="H741" s="1">
        <f>+Temporalidad[[#This Row],[ID]]</f>
        <v>730</v>
      </c>
    </row>
    <row r="742" spans="1:8" hidden="1" x14ac:dyDescent="0.3">
      <c r="A742">
        <v>731</v>
      </c>
      <c r="B742" s="21" t="s">
        <v>9042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9043</v>
      </c>
      <c r="H742" s="1">
        <f>+Temporalidad[[#This Row],[ID]]</f>
        <v>731</v>
      </c>
    </row>
    <row r="743" spans="1:8" hidden="1" x14ac:dyDescent="0.3">
      <c r="A743">
        <v>732</v>
      </c>
      <c r="B743" s="21" t="s">
        <v>9044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9045</v>
      </c>
      <c r="H743" s="1">
        <f>+Temporalidad[[#This Row],[ID]]</f>
        <v>732</v>
      </c>
    </row>
    <row r="744" spans="1:8" hidden="1" x14ac:dyDescent="0.3">
      <c r="A744">
        <v>733</v>
      </c>
      <c r="B744" s="21" t="s">
        <v>9046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9047</v>
      </c>
      <c r="H744" s="1">
        <f>+Temporalidad[[#This Row],[ID]]</f>
        <v>733</v>
      </c>
    </row>
    <row r="745" spans="1:8" hidden="1" x14ac:dyDescent="0.3">
      <c r="A745">
        <v>734</v>
      </c>
      <c r="B745" s="21" t="s">
        <v>9048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9049</v>
      </c>
      <c r="H745" s="1">
        <f>+Temporalidad[[#This Row],[ID]]</f>
        <v>734</v>
      </c>
    </row>
    <row r="746" spans="1:8" hidden="1" x14ac:dyDescent="0.3">
      <c r="A746">
        <v>735</v>
      </c>
      <c r="B746" s="21" t="s">
        <v>9050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9051</v>
      </c>
      <c r="H746" s="1">
        <f>+Temporalidad[[#This Row],[ID]]</f>
        <v>735</v>
      </c>
    </row>
    <row r="747" spans="1:8" hidden="1" x14ac:dyDescent="0.3">
      <c r="A747">
        <v>736</v>
      </c>
      <c r="B747" s="21" t="s">
        <v>9052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9053</v>
      </c>
      <c r="H747" s="1">
        <f>+Temporalidad[[#This Row],[ID]]</f>
        <v>736</v>
      </c>
    </row>
    <row r="748" spans="1:8" hidden="1" x14ac:dyDescent="0.3">
      <c r="A748">
        <v>737</v>
      </c>
      <c r="B748" s="21" t="s">
        <v>9054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9055</v>
      </c>
      <c r="H748" s="1">
        <f>+Temporalidad[[#This Row],[ID]]</f>
        <v>737</v>
      </c>
    </row>
    <row r="749" spans="1:8" hidden="1" x14ac:dyDescent="0.3">
      <c r="A749">
        <v>738</v>
      </c>
      <c r="B749" s="21" t="s">
        <v>9056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9057</v>
      </c>
      <c r="H749" s="1">
        <f>+Temporalidad[[#This Row],[ID]]</f>
        <v>738</v>
      </c>
    </row>
    <row r="750" spans="1:8" hidden="1" x14ac:dyDescent="0.3">
      <c r="A750">
        <v>739</v>
      </c>
      <c r="B750" s="21" t="s">
        <v>9058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9059</v>
      </c>
      <c r="H750" s="1">
        <f>+Temporalidad[[#This Row],[ID]]</f>
        <v>739</v>
      </c>
    </row>
    <row r="751" spans="1:8" hidden="1" x14ac:dyDescent="0.3">
      <c r="A751">
        <v>740</v>
      </c>
      <c r="B751" s="21" t="s">
        <v>9060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9061</v>
      </c>
      <c r="H751" s="1">
        <f>+Temporalidad[[#This Row],[ID]]</f>
        <v>740</v>
      </c>
    </row>
    <row r="752" spans="1:8" hidden="1" x14ac:dyDescent="0.3">
      <c r="A752">
        <v>741</v>
      </c>
      <c r="B752" s="21" t="s">
        <v>9062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9063</v>
      </c>
      <c r="H752" s="1">
        <f>+Temporalidad[[#This Row],[ID]]</f>
        <v>741</v>
      </c>
    </row>
    <row r="753" spans="1:8" hidden="1" x14ac:dyDescent="0.3">
      <c r="A753">
        <v>742</v>
      </c>
      <c r="B753" s="21" t="s">
        <v>9064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9065</v>
      </c>
      <c r="H753" s="1">
        <f>+Temporalidad[[#This Row],[ID]]</f>
        <v>742</v>
      </c>
    </row>
    <row r="754" spans="1:8" hidden="1" x14ac:dyDescent="0.3">
      <c r="A754">
        <v>743</v>
      </c>
      <c r="B754" s="21" t="s">
        <v>9066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9067</v>
      </c>
      <c r="H754" s="1">
        <f>+Temporalidad[[#This Row],[ID]]</f>
        <v>743</v>
      </c>
    </row>
    <row r="755" spans="1:8" hidden="1" x14ac:dyDescent="0.3">
      <c r="A755">
        <v>744</v>
      </c>
      <c r="B755" s="21" t="s">
        <v>9068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9069</v>
      </c>
      <c r="H755" s="1">
        <f>+Temporalidad[[#This Row],[ID]]</f>
        <v>744</v>
      </c>
    </row>
    <row r="756" spans="1:8" hidden="1" x14ac:dyDescent="0.3">
      <c r="A756">
        <v>745</v>
      </c>
      <c r="B756" s="21" t="s">
        <v>9070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9071</v>
      </c>
      <c r="H756" s="1">
        <f>+Temporalidad[[#This Row],[ID]]</f>
        <v>745</v>
      </c>
    </row>
    <row r="757" spans="1:8" hidden="1" x14ac:dyDescent="0.3">
      <c r="A757">
        <v>746</v>
      </c>
      <c r="B757" s="21" t="s">
        <v>9072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9073</v>
      </c>
      <c r="H757" s="1">
        <f>+Temporalidad[[#This Row],[ID]]</f>
        <v>746</v>
      </c>
    </row>
    <row r="758" spans="1:8" hidden="1" x14ac:dyDescent="0.3">
      <c r="A758">
        <v>747</v>
      </c>
      <c r="B758" s="21" t="s">
        <v>9074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9075</v>
      </c>
      <c r="H758" s="1">
        <f>+Temporalidad[[#This Row],[ID]]</f>
        <v>747</v>
      </c>
    </row>
    <row r="759" spans="1:8" hidden="1" x14ac:dyDescent="0.3">
      <c r="A759">
        <v>748</v>
      </c>
      <c r="B759" s="21" t="s">
        <v>9076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9077</v>
      </c>
      <c r="H759" s="1">
        <f>+Temporalidad[[#This Row],[ID]]</f>
        <v>748</v>
      </c>
    </row>
    <row r="760" spans="1:8" hidden="1" x14ac:dyDescent="0.3">
      <c r="A760">
        <v>749</v>
      </c>
      <c r="B760" s="21" t="s">
        <v>9078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9079</v>
      </c>
      <c r="H760" s="1">
        <f>+Temporalidad[[#This Row],[ID]]</f>
        <v>749</v>
      </c>
    </row>
    <row r="761" spans="1:8" hidden="1" x14ac:dyDescent="0.3">
      <c r="A761">
        <v>750</v>
      </c>
      <c r="B761" s="21" t="s">
        <v>9080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9081</v>
      </c>
      <c r="H761" s="1">
        <f>+Temporalidad[[#This Row],[ID]]</f>
        <v>750</v>
      </c>
    </row>
    <row r="762" spans="1:8" hidden="1" x14ac:dyDescent="0.3">
      <c r="A762">
        <v>751</v>
      </c>
      <c r="B762" s="21" t="s">
        <v>9082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9083</v>
      </c>
      <c r="H762" s="1">
        <f>+Temporalidad[[#This Row],[ID]]</f>
        <v>751</v>
      </c>
    </row>
    <row r="763" spans="1:8" hidden="1" x14ac:dyDescent="0.3">
      <c r="A763">
        <v>752</v>
      </c>
      <c r="B763" s="21" t="s">
        <v>9084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9085</v>
      </c>
      <c r="H763" s="1">
        <f>+Temporalidad[[#This Row],[ID]]</f>
        <v>752</v>
      </c>
    </row>
    <row r="764" spans="1:8" hidden="1" x14ac:dyDescent="0.3">
      <c r="A764">
        <v>753</v>
      </c>
      <c r="B764" s="21" t="s">
        <v>9086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9087</v>
      </c>
      <c r="H764" s="1">
        <f>+Temporalidad[[#This Row],[ID]]</f>
        <v>753</v>
      </c>
    </row>
    <row r="765" spans="1:8" hidden="1" x14ac:dyDescent="0.3">
      <c r="A765">
        <v>754</v>
      </c>
      <c r="B765" s="21" t="s">
        <v>9088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9089</v>
      </c>
      <c r="H765" s="1">
        <f>+Temporalidad[[#This Row],[ID]]</f>
        <v>754</v>
      </c>
    </row>
    <row r="766" spans="1:8" hidden="1" x14ac:dyDescent="0.3">
      <c r="A766">
        <v>755</v>
      </c>
      <c r="B766" s="21" t="s">
        <v>9090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9091</v>
      </c>
      <c r="H766" s="1">
        <f>+Temporalidad[[#This Row],[ID]]</f>
        <v>755</v>
      </c>
    </row>
    <row r="767" spans="1:8" hidden="1" x14ac:dyDescent="0.3">
      <c r="A767">
        <v>756</v>
      </c>
      <c r="B767" s="21" t="s">
        <v>9092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9093</v>
      </c>
      <c r="H767" s="1">
        <f>+Temporalidad[[#This Row],[ID]]</f>
        <v>756</v>
      </c>
    </row>
    <row r="768" spans="1:8" hidden="1" x14ac:dyDescent="0.3">
      <c r="A768">
        <v>757</v>
      </c>
      <c r="B768" s="21" t="s">
        <v>9094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9095</v>
      </c>
      <c r="H768" s="1">
        <f>+Temporalidad[[#This Row],[ID]]</f>
        <v>757</v>
      </c>
    </row>
    <row r="769" spans="1:8" hidden="1" x14ac:dyDescent="0.3">
      <c r="A769">
        <v>758</v>
      </c>
      <c r="B769" s="21" t="s">
        <v>9096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9097</v>
      </c>
      <c r="H769" s="1">
        <f>+Temporalidad[[#This Row],[ID]]</f>
        <v>758</v>
      </c>
    </row>
    <row r="770" spans="1:8" hidden="1" x14ac:dyDescent="0.3">
      <c r="A770">
        <v>759</v>
      </c>
      <c r="B770" s="21" t="s">
        <v>9098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9099</v>
      </c>
      <c r="H770" s="1">
        <f>+Temporalidad[[#This Row],[ID]]</f>
        <v>759</v>
      </c>
    </row>
    <row r="771" spans="1:8" hidden="1" x14ac:dyDescent="0.3">
      <c r="A771">
        <v>760</v>
      </c>
      <c r="B771" s="21" t="s">
        <v>9100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9101</v>
      </c>
      <c r="H771" s="1">
        <f>+Temporalidad[[#This Row],[ID]]</f>
        <v>760</v>
      </c>
    </row>
    <row r="772" spans="1:8" hidden="1" x14ac:dyDescent="0.3">
      <c r="A772">
        <v>761</v>
      </c>
      <c r="B772" s="21" t="s">
        <v>9102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9103</v>
      </c>
      <c r="H772" s="1">
        <f>+Temporalidad[[#This Row],[ID]]</f>
        <v>761</v>
      </c>
    </row>
    <row r="773" spans="1:8" hidden="1" x14ac:dyDescent="0.3">
      <c r="A773">
        <v>762</v>
      </c>
      <c r="B773" s="21" t="s">
        <v>9104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9105</v>
      </c>
      <c r="H773" s="1">
        <f>+Temporalidad[[#This Row],[ID]]</f>
        <v>762</v>
      </c>
    </row>
    <row r="774" spans="1:8" hidden="1" x14ac:dyDescent="0.3">
      <c r="A774">
        <v>763</v>
      </c>
      <c r="B774" s="21" t="s">
        <v>9106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9107</v>
      </c>
      <c r="H774" s="1">
        <f>+Temporalidad[[#This Row],[ID]]</f>
        <v>763</v>
      </c>
    </row>
    <row r="775" spans="1:8" hidden="1" x14ac:dyDescent="0.3">
      <c r="A775">
        <v>764</v>
      </c>
      <c r="B775" s="21" t="s">
        <v>9108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9109</v>
      </c>
      <c r="H775" s="1">
        <f>+Temporalidad[[#This Row],[ID]]</f>
        <v>764</v>
      </c>
    </row>
    <row r="776" spans="1:8" hidden="1" x14ac:dyDescent="0.3">
      <c r="A776">
        <v>765</v>
      </c>
      <c r="B776" s="21" t="s">
        <v>9110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9111</v>
      </c>
      <c r="H776" s="1">
        <f>+Temporalidad[[#This Row],[ID]]</f>
        <v>765</v>
      </c>
    </row>
    <row r="777" spans="1:8" hidden="1" x14ac:dyDescent="0.3">
      <c r="A777">
        <v>766</v>
      </c>
      <c r="B777" s="21" t="s">
        <v>9112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9113</v>
      </c>
      <c r="H777" s="1">
        <f>+Temporalidad[[#This Row],[ID]]</f>
        <v>766</v>
      </c>
    </row>
    <row r="778" spans="1:8" hidden="1" x14ac:dyDescent="0.3">
      <c r="A778">
        <v>767</v>
      </c>
      <c r="B778" s="21" t="s">
        <v>9114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9115</v>
      </c>
      <c r="H778" s="1">
        <f>+Temporalidad[[#This Row],[ID]]</f>
        <v>767</v>
      </c>
    </row>
    <row r="779" spans="1:8" hidden="1" x14ac:dyDescent="0.3">
      <c r="A779">
        <v>768</v>
      </c>
      <c r="B779" s="21" t="s">
        <v>9116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9117</v>
      </c>
      <c r="H779" s="1">
        <f>+Temporalidad[[#This Row],[ID]]</f>
        <v>768</v>
      </c>
    </row>
    <row r="780" spans="1:8" hidden="1" x14ac:dyDescent="0.3">
      <c r="A780">
        <v>769</v>
      </c>
      <c r="B780" s="21" t="s">
        <v>9118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9119</v>
      </c>
      <c r="H780" s="1">
        <f>+Temporalidad[[#This Row],[ID]]</f>
        <v>769</v>
      </c>
    </row>
    <row r="781" spans="1:8" hidden="1" x14ac:dyDescent="0.3">
      <c r="A781">
        <v>770</v>
      </c>
      <c r="B781" s="21" t="s">
        <v>9120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9121</v>
      </c>
      <c r="H781" s="1">
        <f>+Temporalidad[[#This Row],[ID]]</f>
        <v>770</v>
      </c>
    </row>
    <row r="782" spans="1:8" hidden="1" x14ac:dyDescent="0.3">
      <c r="A782">
        <v>771</v>
      </c>
      <c r="B782" s="21" t="s">
        <v>9122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9123</v>
      </c>
      <c r="H782" s="1">
        <f>+Temporalidad[[#This Row],[ID]]</f>
        <v>771</v>
      </c>
    </row>
    <row r="783" spans="1:8" hidden="1" x14ac:dyDescent="0.3">
      <c r="A783">
        <v>772</v>
      </c>
      <c r="B783" s="21" t="s">
        <v>9124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9125</v>
      </c>
      <c r="H783" s="1">
        <f>+Temporalidad[[#This Row],[ID]]</f>
        <v>772</v>
      </c>
    </row>
    <row r="784" spans="1:8" hidden="1" x14ac:dyDescent="0.3">
      <c r="A784">
        <v>773</v>
      </c>
      <c r="B784" s="21" t="s">
        <v>9126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9127</v>
      </c>
      <c r="H784" s="1">
        <f>+Temporalidad[[#This Row],[ID]]</f>
        <v>773</v>
      </c>
    </row>
    <row r="785" spans="1:8" hidden="1" x14ac:dyDescent="0.3">
      <c r="A785">
        <v>774</v>
      </c>
      <c r="B785" s="21" t="s">
        <v>9128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9129</v>
      </c>
      <c r="H785" s="1">
        <f>+Temporalidad[[#This Row],[ID]]</f>
        <v>774</v>
      </c>
    </row>
    <row r="786" spans="1:8" hidden="1" x14ac:dyDescent="0.3">
      <c r="A786">
        <v>775</v>
      </c>
      <c r="B786" s="21" t="s">
        <v>9130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9131</v>
      </c>
      <c r="H786" s="1">
        <f>+Temporalidad[[#This Row],[ID]]</f>
        <v>775</v>
      </c>
    </row>
    <row r="787" spans="1:8" hidden="1" x14ac:dyDescent="0.3">
      <c r="A787">
        <v>776</v>
      </c>
      <c r="B787" s="21" t="s">
        <v>9132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9133</v>
      </c>
      <c r="H787" s="1">
        <f>+Temporalidad[[#This Row],[ID]]</f>
        <v>776</v>
      </c>
    </row>
    <row r="788" spans="1:8" hidden="1" x14ac:dyDescent="0.3">
      <c r="A788">
        <v>777</v>
      </c>
      <c r="B788" s="21" t="s">
        <v>9134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9135</v>
      </c>
      <c r="H788" s="1">
        <f>+Temporalidad[[#This Row],[ID]]</f>
        <v>777</v>
      </c>
    </row>
    <row r="789" spans="1:8" hidden="1" x14ac:dyDescent="0.3">
      <c r="A789">
        <v>778</v>
      </c>
      <c r="B789" s="21" t="s">
        <v>9136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9137</v>
      </c>
      <c r="H789" s="1">
        <f>+Temporalidad[[#This Row],[ID]]</f>
        <v>778</v>
      </c>
    </row>
    <row r="790" spans="1:8" hidden="1" x14ac:dyDescent="0.3">
      <c r="A790">
        <v>779</v>
      </c>
      <c r="B790" s="21" t="s">
        <v>9138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9139</v>
      </c>
      <c r="H790" s="1">
        <f>+Temporalidad[[#This Row],[ID]]</f>
        <v>779</v>
      </c>
    </row>
    <row r="791" spans="1:8" hidden="1" x14ac:dyDescent="0.3">
      <c r="A791">
        <v>780</v>
      </c>
      <c r="B791" s="21" t="s">
        <v>9140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9141</v>
      </c>
      <c r="H791" s="1">
        <f>+Temporalidad[[#This Row],[ID]]</f>
        <v>780</v>
      </c>
    </row>
    <row r="792" spans="1:8" hidden="1" x14ac:dyDescent="0.3">
      <c r="A792">
        <v>781</v>
      </c>
      <c r="B792" s="21" t="s">
        <v>9142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9143</v>
      </c>
      <c r="H792" s="1">
        <f>+Temporalidad[[#This Row],[ID]]</f>
        <v>781</v>
      </c>
    </row>
    <row r="793" spans="1:8" hidden="1" x14ac:dyDescent="0.3">
      <c r="A793">
        <v>782</v>
      </c>
      <c r="B793" s="21" t="s">
        <v>9144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9145</v>
      </c>
      <c r="H793" s="1">
        <f>+Temporalidad[[#This Row],[ID]]</f>
        <v>782</v>
      </c>
    </row>
    <row r="794" spans="1:8" hidden="1" x14ac:dyDescent="0.3">
      <c r="A794">
        <v>783</v>
      </c>
      <c r="B794" s="21" t="s">
        <v>9146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9147</v>
      </c>
      <c r="H794" s="1">
        <f>+Temporalidad[[#This Row],[ID]]</f>
        <v>783</v>
      </c>
    </row>
    <row r="795" spans="1:8" hidden="1" x14ac:dyDescent="0.3">
      <c r="A795">
        <v>784</v>
      </c>
      <c r="B795" s="21" t="s">
        <v>9148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9149</v>
      </c>
      <c r="H795" s="1">
        <f>+Temporalidad[[#This Row],[ID]]</f>
        <v>784</v>
      </c>
    </row>
    <row r="796" spans="1:8" hidden="1" x14ac:dyDescent="0.3">
      <c r="A796">
        <v>785</v>
      </c>
      <c r="B796" s="21" t="s">
        <v>9150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9151</v>
      </c>
      <c r="H796" s="1">
        <f>+Temporalidad[[#This Row],[ID]]</f>
        <v>785</v>
      </c>
    </row>
    <row r="797" spans="1:8" hidden="1" x14ac:dyDescent="0.3">
      <c r="A797">
        <v>786</v>
      </c>
      <c r="B797" s="21" t="s">
        <v>9152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9153</v>
      </c>
      <c r="H797" s="1">
        <f>+Temporalidad[[#This Row],[ID]]</f>
        <v>786</v>
      </c>
    </row>
    <row r="798" spans="1:8" hidden="1" x14ac:dyDescent="0.3">
      <c r="A798">
        <v>787</v>
      </c>
      <c r="B798" s="21" t="s">
        <v>9154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9155</v>
      </c>
      <c r="H798" s="1">
        <f>+Temporalidad[[#This Row],[ID]]</f>
        <v>787</v>
      </c>
    </row>
    <row r="799" spans="1:8" hidden="1" x14ac:dyDescent="0.3">
      <c r="A799">
        <v>788</v>
      </c>
      <c r="B799" s="21" t="s">
        <v>9156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9157</v>
      </c>
      <c r="H799" s="1">
        <f>+Temporalidad[[#This Row],[ID]]</f>
        <v>788</v>
      </c>
    </row>
    <row r="800" spans="1:8" hidden="1" x14ac:dyDescent="0.3">
      <c r="A800">
        <v>789</v>
      </c>
      <c r="B800" s="21" t="s">
        <v>9158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9159</v>
      </c>
      <c r="H800" s="1">
        <f>+Temporalidad[[#This Row],[ID]]</f>
        <v>789</v>
      </c>
    </row>
    <row r="801" spans="1:8" hidden="1" x14ac:dyDescent="0.3">
      <c r="A801">
        <v>790</v>
      </c>
      <c r="B801" s="21" t="s">
        <v>9160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9161</v>
      </c>
      <c r="H801" s="1">
        <f>+Temporalidad[[#This Row],[ID]]</f>
        <v>790</v>
      </c>
    </row>
    <row r="802" spans="1:8" hidden="1" x14ac:dyDescent="0.3">
      <c r="A802">
        <v>791</v>
      </c>
      <c r="B802" s="21" t="s">
        <v>9162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9163</v>
      </c>
      <c r="H802" s="1">
        <f>+Temporalidad[[#This Row],[ID]]</f>
        <v>791</v>
      </c>
    </row>
    <row r="803" spans="1:8" hidden="1" x14ac:dyDescent="0.3">
      <c r="A803">
        <v>792</v>
      </c>
      <c r="B803" s="21" t="s">
        <v>9164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9165</v>
      </c>
      <c r="H803" s="1">
        <f>+Temporalidad[[#This Row],[ID]]</f>
        <v>792</v>
      </c>
    </row>
    <row r="804" spans="1:8" hidden="1" x14ac:dyDescent="0.3">
      <c r="A804">
        <v>793</v>
      </c>
      <c r="B804" s="21" t="s">
        <v>9166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9167</v>
      </c>
      <c r="H804" s="1">
        <f>+Temporalidad[[#This Row],[ID]]</f>
        <v>793</v>
      </c>
    </row>
    <row r="805" spans="1:8" hidden="1" x14ac:dyDescent="0.3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9168</v>
      </c>
      <c r="H805" s="1">
        <f>+Temporalidad[[#This Row],[ID]]</f>
        <v>794</v>
      </c>
    </row>
    <row r="806" spans="1:8" hidden="1" x14ac:dyDescent="0.3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9169</v>
      </c>
      <c r="H806" s="1">
        <f>+Temporalidad[[#This Row],[ID]]</f>
        <v>795</v>
      </c>
    </row>
    <row r="807" spans="1:8" hidden="1" x14ac:dyDescent="0.3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9170</v>
      </c>
      <c r="H807" s="1">
        <f>+Temporalidad[[#This Row],[ID]]</f>
        <v>796</v>
      </c>
    </row>
    <row r="808" spans="1:8" hidden="1" x14ac:dyDescent="0.3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9171</v>
      </c>
      <c r="H808" s="1">
        <f>+Temporalidad[[#This Row],[ID]]</f>
        <v>797</v>
      </c>
    </row>
    <row r="809" spans="1:8" hidden="1" x14ac:dyDescent="0.3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9172</v>
      </c>
      <c r="H809" s="1">
        <f>+Temporalidad[[#This Row],[ID]]</f>
        <v>798</v>
      </c>
    </row>
    <row r="810" spans="1:8" hidden="1" x14ac:dyDescent="0.3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9173</v>
      </c>
      <c r="H810" s="1">
        <f>+Temporalidad[[#This Row],[ID]]</f>
        <v>799</v>
      </c>
    </row>
    <row r="811" spans="1:8" hidden="1" x14ac:dyDescent="0.3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9174</v>
      </c>
      <c r="H811" s="1">
        <f>+Temporalidad[[#This Row],[ID]]</f>
        <v>800</v>
      </c>
    </row>
    <row r="812" spans="1:8" hidden="1" x14ac:dyDescent="0.3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9175</v>
      </c>
      <c r="H812" s="1">
        <f>+Temporalidad[[#This Row],[ID]]</f>
        <v>801</v>
      </c>
    </row>
    <row r="813" spans="1:8" hidden="1" x14ac:dyDescent="0.3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9176</v>
      </c>
      <c r="H813" s="1">
        <f>+Temporalidad[[#This Row],[ID]]</f>
        <v>802</v>
      </c>
    </row>
    <row r="814" spans="1:8" hidden="1" x14ac:dyDescent="0.3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9177</v>
      </c>
      <c r="H814" s="1">
        <f>+Temporalidad[[#This Row],[ID]]</f>
        <v>803</v>
      </c>
    </row>
    <row r="815" spans="1:8" hidden="1" x14ac:dyDescent="0.3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9178</v>
      </c>
      <c r="H815" s="1">
        <f>+Temporalidad[[#This Row],[ID]]</f>
        <v>804</v>
      </c>
    </row>
    <row r="816" spans="1:8" hidden="1" x14ac:dyDescent="0.3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9179</v>
      </c>
      <c r="H816" s="1">
        <f>+Temporalidad[[#This Row],[ID]]</f>
        <v>805</v>
      </c>
    </row>
    <row r="817" spans="1:8" hidden="1" x14ac:dyDescent="0.3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9180</v>
      </c>
      <c r="H817" s="1">
        <f>+Temporalidad[[#This Row],[ID]]</f>
        <v>806</v>
      </c>
    </row>
    <row r="818" spans="1:8" hidden="1" x14ac:dyDescent="0.3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9181</v>
      </c>
      <c r="H818" s="1">
        <f>+Temporalidad[[#This Row],[ID]]</f>
        <v>807</v>
      </c>
    </row>
    <row r="819" spans="1:8" hidden="1" x14ac:dyDescent="0.3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9182</v>
      </c>
      <c r="H819" s="1">
        <f>+Temporalidad[[#This Row],[ID]]</f>
        <v>808</v>
      </c>
    </row>
    <row r="820" spans="1:8" hidden="1" x14ac:dyDescent="0.3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9183</v>
      </c>
      <c r="H820" s="1">
        <f>+Temporalidad[[#This Row],[ID]]</f>
        <v>809</v>
      </c>
    </row>
    <row r="821" spans="1:8" hidden="1" x14ac:dyDescent="0.3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9184</v>
      </c>
      <c r="H821" s="1">
        <f>+Temporalidad[[#This Row],[ID]]</f>
        <v>810</v>
      </c>
    </row>
    <row r="822" spans="1:8" hidden="1" x14ac:dyDescent="0.3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9185</v>
      </c>
      <c r="H822" s="1">
        <f>+Temporalidad[[#This Row],[ID]]</f>
        <v>811</v>
      </c>
    </row>
    <row r="823" spans="1:8" hidden="1" x14ac:dyDescent="0.3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9186</v>
      </c>
      <c r="H823" s="1">
        <f>+Temporalidad[[#This Row],[ID]]</f>
        <v>812</v>
      </c>
    </row>
    <row r="824" spans="1:8" hidden="1" x14ac:dyDescent="0.3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9187</v>
      </c>
      <c r="H824" s="1">
        <f>+Temporalidad[[#This Row],[ID]]</f>
        <v>813</v>
      </c>
    </row>
    <row r="825" spans="1:8" hidden="1" x14ac:dyDescent="0.3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9188</v>
      </c>
      <c r="H825" s="1">
        <f>+Temporalidad[[#This Row],[ID]]</f>
        <v>814</v>
      </c>
    </row>
    <row r="826" spans="1:8" hidden="1" x14ac:dyDescent="0.3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9189</v>
      </c>
      <c r="H826" s="1">
        <f>+Temporalidad[[#This Row],[ID]]</f>
        <v>815</v>
      </c>
    </row>
    <row r="827" spans="1:8" hidden="1" x14ac:dyDescent="0.3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9190</v>
      </c>
      <c r="H827" s="1">
        <f>+Temporalidad[[#This Row],[ID]]</f>
        <v>816</v>
      </c>
    </row>
    <row r="828" spans="1:8" hidden="1" x14ac:dyDescent="0.3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9191</v>
      </c>
      <c r="H828" s="1">
        <f>+Temporalidad[[#This Row],[ID]]</f>
        <v>817</v>
      </c>
    </row>
    <row r="829" spans="1:8" hidden="1" x14ac:dyDescent="0.3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9192</v>
      </c>
      <c r="H829" s="1">
        <f>+Temporalidad[[#This Row],[ID]]</f>
        <v>818</v>
      </c>
    </row>
    <row r="830" spans="1:8" hidden="1" x14ac:dyDescent="0.3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9193</v>
      </c>
      <c r="H830" s="1">
        <f>+Temporalidad[[#This Row],[ID]]</f>
        <v>819</v>
      </c>
    </row>
    <row r="831" spans="1:8" hidden="1" x14ac:dyDescent="0.3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9194</v>
      </c>
      <c r="H831" s="1">
        <f>+Temporalidad[[#This Row],[ID]]</f>
        <v>820</v>
      </c>
    </row>
    <row r="832" spans="1:8" hidden="1" x14ac:dyDescent="0.3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9195</v>
      </c>
      <c r="H832" s="1">
        <f>+Temporalidad[[#This Row],[ID]]</f>
        <v>821</v>
      </c>
    </row>
    <row r="833" spans="1:8" hidden="1" x14ac:dyDescent="0.3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9196</v>
      </c>
      <c r="H833" s="1">
        <f>+Temporalidad[[#This Row],[ID]]</f>
        <v>822</v>
      </c>
    </row>
    <row r="834" spans="1:8" hidden="1" x14ac:dyDescent="0.3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9197</v>
      </c>
      <c r="H834" s="1">
        <f>+Temporalidad[[#This Row],[ID]]</f>
        <v>823</v>
      </c>
    </row>
    <row r="835" spans="1:8" hidden="1" x14ac:dyDescent="0.3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9198</v>
      </c>
      <c r="H835" s="1">
        <f>+Temporalidad[[#This Row],[ID]]</f>
        <v>824</v>
      </c>
    </row>
    <row r="836" spans="1:8" hidden="1" x14ac:dyDescent="0.3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9199</v>
      </c>
      <c r="H836" s="1">
        <f>+Temporalidad[[#This Row],[ID]]</f>
        <v>825</v>
      </c>
    </row>
    <row r="837" spans="1:8" hidden="1" x14ac:dyDescent="0.3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9200</v>
      </c>
      <c r="H837" s="1">
        <f>+Temporalidad[[#This Row],[ID]]</f>
        <v>826</v>
      </c>
    </row>
    <row r="838" spans="1:8" hidden="1" x14ac:dyDescent="0.3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9201</v>
      </c>
      <c r="H838" s="1">
        <f>+Temporalidad[[#This Row],[ID]]</f>
        <v>827</v>
      </c>
    </row>
    <row r="839" spans="1:8" hidden="1" x14ac:dyDescent="0.3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9202</v>
      </c>
      <c r="H839" s="1">
        <f>+Temporalidad[[#This Row],[ID]]</f>
        <v>828</v>
      </c>
    </row>
    <row r="840" spans="1:8" hidden="1" x14ac:dyDescent="0.3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9203</v>
      </c>
      <c r="H840" s="1">
        <f>+Temporalidad[[#This Row],[ID]]</f>
        <v>829</v>
      </c>
    </row>
    <row r="841" spans="1:8" hidden="1" x14ac:dyDescent="0.3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9204</v>
      </c>
      <c r="H841" s="1">
        <f>+Temporalidad[[#This Row],[ID]]</f>
        <v>830</v>
      </c>
    </row>
    <row r="842" spans="1:8" hidden="1" x14ac:dyDescent="0.3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9205</v>
      </c>
      <c r="H842" s="1">
        <f>+Temporalidad[[#This Row],[ID]]</f>
        <v>831</v>
      </c>
    </row>
    <row r="843" spans="1:8" hidden="1" x14ac:dyDescent="0.3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9206</v>
      </c>
      <c r="H843" s="1">
        <f>+Temporalidad[[#This Row],[ID]]</f>
        <v>832</v>
      </c>
    </row>
    <row r="844" spans="1:8" hidden="1" x14ac:dyDescent="0.3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9207</v>
      </c>
      <c r="H844" s="1">
        <f>+Temporalidad[[#This Row],[ID]]</f>
        <v>833</v>
      </c>
    </row>
    <row r="845" spans="1:8" hidden="1" x14ac:dyDescent="0.3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9208</v>
      </c>
      <c r="H845" s="1">
        <f>+Temporalidad[[#This Row],[ID]]</f>
        <v>834</v>
      </c>
    </row>
    <row r="846" spans="1:8" hidden="1" x14ac:dyDescent="0.3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9209</v>
      </c>
      <c r="H846" s="1">
        <f>+Temporalidad[[#This Row],[ID]]</f>
        <v>835</v>
      </c>
    </row>
    <row r="847" spans="1:8" hidden="1" x14ac:dyDescent="0.3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9210</v>
      </c>
      <c r="H847" s="1">
        <f>+Temporalidad[[#This Row],[ID]]</f>
        <v>836</v>
      </c>
    </row>
    <row r="848" spans="1:8" hidden="1" x14ac:dyDescent="0.3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9211</v>
      </c>
      <c r="H848" s="1">
        <f>+Temporalidad[[#This Row],[ID]]</f>
        <v>837</v>
      </c>
    </row>
    <row r="849" spans="1:8" hidden="1" x14ac:dyDescent="0.3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9212</v>
      </c>
      <c r="H849" s="1">
        <f>+Temporalidad[[#This Row],[ID]]</f>
        <v>838</v>
      </c>
    </row>
    <row r="850" spans="1:8" hidden="1" x14ac:dyDescent="0.3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9213</v>
      </c>
      <c r="H850" s="1">
        <f>+Temporalidad[[#This Row],[ID]]</f>
        <v>839</v>
      </c>
    </row>
    <row r="851" spans="1:8" hidden="1" x14ac:dyDescent="0.3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9214</v>
      </c>
      <c r="H851" s="1">
        <f>+Temporalidad[[#This Row],[ID]]</f>
        <v>840</v>
      </c>
    </row>
    <row r="852" spans="1:8" hidden="1" x14ac:dyDescent="0.3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9215</v>
      </c>
      <c r="H852" s="1">
        <f>+Temporalidad[[#This Row],[ID]]</f>
        <v>841</v>
      </c>
    </row>
    <row r="853" spans="1:8" hidden="1" x14ac:dyDescent="0.3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9216</v>
      </c>
      <c r="H853" s="1">
        <f>+Temporalidad[[#This Row],[ID]]</f>
        <v>842</v>
      </c>
    </row>
    <row r="854" spans="1:8" hidden="1" x14ac:dyDescent="0.3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9217</v>
      </c>
      <c r="H854" s="1">
        <f>+Temporalidad[[#This Row],[ID]]</f>
        <v>843</v>
      </c>
    </row>
    <row r="855" spans="1:8" hidden="1" x14ac:dyDescent="0.3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9218</v>
      </c>
      <c r="H855" s="1">
        <f>+Temporalidad[[#This Row],[ID]]</f>
        <v>844</v>
      </c>
    </row>
    <row r="856" spans="1:8" hidden="1" x14ac:dyDescent="0.3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9219</v>
      </c>
      <c r="H856" s="1">
        <f>+Temporalidad[[#This Row],[ID]]</f>
        <v>845</v>
      </c>
    </row>
    <row r="857" spans="1:8" hidden="1" x14ac:dyDescent="0.3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9220</v>
      </c>
      <c r="H857" s="1">
        <f>+Temporalidad[[#This Row],[ID]]</f>
        <v>846</v>
      </c>
    </row>
    <row r="858" spans="1:8" hidden="1" x14ac:dyDescent="0.3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9221</v>
      </c>
      <c r="H858" s="1">
        <f>+Temporalidad[[#This Row],[ID]]</f>
        <v>847</v>
      </c>
    </row>
    <row r="859" spans="1:8" hidden="1" x14ac:dyDescent="0.3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9222</v>
      </c>
      <c r="H859" s="1">
        <f>+Temporalidad[[#This Row],[ID]]</f>
        <v>848</v>
      </c>
    </row>
    <row r="860" spans="1:8" hidden="1" x14ac:dyDescent="0.3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9223</v>
      </c>
      <c r="H860" s="1">
        <f>+Temporalidad[[#This Row],[ID]]</f>
        <v>849</v>
      </c>
    </row>
    <row r="861" spans="1:8" hidden="1" x14ac:dyDescent="0.3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9224</v>
      </c>
      <c r="H861" s="1">
        <f>+Temporalidad[[#This Row],[ID]]</f>
        <v>850</v>
      </c>
    </row>
    <row r="862" spans="1:8" hidden="1" x14ac:dyDescent="0.3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9225</v>
      </c>
      <c r="H862" s="1">
        <f>+Temporalidad[[#This Row],[ID]]</f>
        <v>851</v>
      </c>
    </row>
    <row r="863" spans="1:8" hidden="1" x14ac:dyDescent="0.3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9226</v>
      </c>
      <c r="H863" s="1">
        <f>+Temporalidad[[#This Row],[ID]]</f>
        <v>852</v>
      </c>
    </row>
    <row r="864" spans="1:8" hidden="1" x14ac:dyDescent="0.3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9227</v>
      </c>
      <c r="H864" s="1">
        <f>+Temporalidad[[#This Row],[ID]]</f>
        <v>853</v>
      </c>
    </row>
    <row r="865" spans="1:8" hidden="1" x14ac:dyDescent="0.3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9228</v>
      </c>
      <c r="H865" s="1">
        <f>+Temporalidad[[#This Row],[ID]]</f>
        <v>854</v>
      </c>
    </row>
    <row r="866" spans="1:8" hidden="1" x14ac:dyDescent="0.3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9229</v>
      </c>
      <c r="H866" s="1">
        <f>+Temporalidad[[#This Row],[ID]]</f>
        <v>855</v>
      </c>
    </row>
    <row r="867" spans="1:8" hidden="1" x14ac:dyDescent="0.3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9230</v>
      </c>
      <c r="H867" s="1">
        <f>+Temporalidad[[#This Row],[ID]]</f>
        <v>856</v>
      </c>
    </row>
    <row r="868" spans="1:8" hidden="1" x14ac:dyDescent="0.3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9231</v>
      </c>
      <c r="H868" s="1">
        <f>+Temporalidad[[#This Row],[ID]]</f>
        <v>857</v>
      </c>
    </row>
    <row r="869" spans="1:8" hidden="1" x14ac:dyDescent="0.3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9232</v>
      </c>
      <c r="H869" s="1">
        <f>+Temporalidad[[#This Row],[ID]]</f>
        <v>858</v>
      </c>
    </row>
    <row r="870" spans="1:8" hidden="1" x14ac:dyDescent="0.3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9233</v>
      </c>
      <c r="H870" s="1">
        <f>+Temporalidad[[#This Row],[ID]]</f>
        <v>859</v>
      </c>
    </row>
    <row r="871" spans="1:8" hidden="1" x14ac:dyDescent="0.3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9234</v>
      </c>
      <c r="H871" s="1">
        <f>+Temporalidad[[#This Row],[ID]]</f>
        <v>860</v>
      </c>
    </row>
    <row r="872" spans="1:8" hidden="1" x14ac:dyDescent="0.3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9235</v>
      </c>
      <c r="H872" s="1">
        <f>+Temporalidad[[#This Row],[ID]]</f>
        <v>861</v>
      </c>
    </row>
    <row r="873" spans="1:8" hidden="1" x14ac:dyDescent="0.3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9236</v>
      </c>
      <c r="H873" s="1">
        <f>+Temporalidad[[#This Row],[ID]]</f>
        <v>862</v>
      </c>
    </row>
    <row r="874" spans="1:8" hidden="1" x14ac:dyDescent="0.3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9237</v>
      </c>
      <c r="H874" s="1">
        <f>+Temporalidad[[#This Row],[ID]]</f>
        <v>863</v>
      </c>
    </row>
    <row r="875" spans="1:8" hidden="1" x14ac:dyDescent="0.3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9238</v>
      </c>
      <c r="H875" s="1">
        <f>+Temporalidad[[#This Row],[ID]]</f>
        <v>864</v>
      </c>
    </row>
    <row r="876" spans="1:8" hidden="1" x14ac:dyDescent="0.3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9239</v>
      </c>
      <c r="H876" s="1">
        <f>+Temporalidad[[#This Row],[ID]]</f>
        <v>865</v>
      </c>
    </row>
    <row r="877" spans="1:8" hidden="1" x14ac:dyDescent="0.3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9240</v>
      </c>
      <c r="H877" s="1">
        <f>+Temporalidad[[#This Row],[ID]]</f>
        <v>866</v>
      </c>
    </row>
    <row r="878" spans="1:8" hidden="1" x14ac:dyDescent="0.3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9241</v>
      </c>
      <c r="H878" s="1">
        <f>+Temporalidad[[#This Row],[ID]]</f>
        <v>867</v>
      </c>
    </row>
    <row r="879" spans="1:8" hidden="1" x14ac:dyDescent="0.3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9242</v>
      </c>
      <c r="H879" s="1">
        <f>+Temporalidad[[#This Row],[ID]]</f>
        <v>868</v>
      </c>
    </row>
    <row r="880" spans="1:8" hidden="1" x14ac:dyDescent="0.3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9243</v>
      </c>
      <c r="H880" s="1">
        <f>+Temporalidad[[#This Row],[ID]]</f>
        <v>869</v>
      </c>
    </row>
    <row r="881" spans="1:8" hidden="1" x14ac:dyDescent="0.3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9244</v>
      </c>
      <c r="H881" s="1">
        <f>+Temporalidad[[#This Row],[ID]]</f>
        <v>870</v>
      </c>
    </row>
    <row r="882" spans="1:8" hidden="1" x14ac:dyDescent="0.3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9245</v>
      </c>
      <c r="H882" s="1">
        <f>+Temporalidad[[#This Row],[ID]]</f>
        <v>871</v>
      </c>
    </row>
    <row r="883" spans="1:8" hidden="1" x14ac:dyDescent="0.3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9246</v>
      </c>
      <c r="H883" s="1">
        <f>+Temporalidad[[#This Row],[ID]]</f>
        <v>872</v>
      </c>
    </row>
    <row r="884" spans="1:8" hidden="1" x14ac:dyDescent="0.3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9247</v>
      </c>
      <c r="H884" s="1">
        <f>+Temporalidad[[#This Row],[ID]]</f>
        <v>873</v>
      </c>
    </row>
    <row r="885" spans="1:8" hidden="1" x14ac:dyDescent="0.3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9248</v>
      </c>
      <c r="H885" s="1">
        <f>+Temporalidad[[#This Row],[ID]]</f>
        <v>874</v>
      </c>
    </row>
    <row r="886" spans="1:8" hidden="1" x14ac:dyDescent="0.3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9249</v>
      </c>
      <c r="H886" s="1">
        <f>+Temporalidad[[#This Row],[ID]]</f>
        <v>875</v>
      </c>
    </row>
    <row r="887" spans="1:8" hidden="1" x14ac:dyDescent="0.3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9250</v>
      </c>
      <c r="H887" s="1">
        <f>+Temporalidad[[#This Row],[ID]]</f>
        <v>876</v>
      </c>
    </row>
    <row r="888" spans="1:8" hidden="1" x14ac:dyDescent="0.3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9251</v>
      </c>
      <c r="H888" s="1">
        <f>+Temporalidad[[#This Row],[ID]]</f>
        <v>877</v>
      </c>
    </row>
    <row r="889" spans="1:8" hidden="1" x14ac:dyDescent="0.3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9252</v>
      </c>
      <c r="H889" s="1">
        <f>+Temporalidad[[#This Row],[ID]]</f>
        <v>878</v>
      </c>
    </row>
    <row r="890" spans="1:8" hidden="1" x14ac:dyDescent="0.3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9253</v>
      </c>
      <c r="H890" s="1">
        <f>+Temporalidad[[#This Row],[ID]]</f>
        <v>879</v>
      </c>
    </row>
    <row r="891" spans="1:8" hidden="1" x14ac:dyDescent="0.3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9254</v>
      </c>
      <c r="H891" s="1">
        <f>+Temporalidad[[#This Row],[ID]]</f>
        <v>880</v>
      </c>
    </row>
    <row r="892" spans="1:8" hidden="1" x14ac:dyDescent="0.3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9255</v>
      </c>
      <c r="H892" s="1">
        <f>+Temporalidad[[#This Row],[ID]]</f>
        <v>881</v>
      </c>
    </row>
    <row r="893" spans="1:8" hidden="1" x14ac:dyDescent="0.3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9256</v>
      </c>
      <c r="H893" s="1">
        <f>+Temporalidad[[#This Row],[ID]]</f>
        <v>882</v>
      </c>
    </row>
    <row r="894" spans="1:8" hidden="1" x14ac:dyDescent="0.3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9257</v>
      </c>
      <c r="H894" s="1">
        <f>+Temporalidad[[#This Row],[ID]]</f>
        <v>883</v>
      </c>
    </row>
    <row r="895" spans="1:8" hidden="1" x14ac:dyDescent="0.3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9258</v>
      </c>
      <c r="H895" s="1">
        <f>+Temporalidad[[#This Row],[ID]]</f>
        <v>884</v>
      </c>
    </row>
    <row r="896" spans="1:8" hidden="1" x14ac:dyDescent="0.3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9259</v>
      </c>
      <c r="H896" s="1">
        <f>+Temporalidad[[#This Row],[ID]]</f>
        <v>885</v>
      </c>
    </row>
    <row r="897" spans="1:8" hidden="1" x14ac:dyDescent="0.3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9260</v>
      </c>
      <c r="H897" s="1">
        <f>+Temporalidad[[#This Row],[ID]]</f>
        <v>886</v>
      </c>
    </row>
    <row r="898" spans="1:8" hidden="1" x14ac:dyDescent="0.3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9261</v>
      </c>
      <c r="H898" s="1">
        <f>+Temporalidad[[#This Row],[ID]]</f>
        <v>887</v>
      </c>
    </row>
    <row r="899" spans="1:8" hidden="1" x14ac:dyDescent="0.3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9262</v>
      </c>
      <c r="H899" s="1">
        <f>+Temporalidad[[#This Row],[ID]]</f>
        <v>888</v>
      </c>
    </row>
    <row r="900" spans="1:8" hidden="1" x14ac:dyDescent="0.3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9263</v>
      </c>
      <c r="H900" s="1">
        <f>+Temporalidad[[#This Row],[ID]]</f>
        <v>889</v>
      </c>
    </row>
    <row r="901" spans="1:8" hidden="1" x14ac:dyDescent="0.3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9264</v>
      </c>
      <c r="H901" s="1">
        <f>+Temporalidad[[#This Row],[ID]]</f>
        <v>890</v>
      </c>
    </row>
    <row r="902" spans="1:8" hidden="1" x14ac:dyDescent="0.3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9265</v>
      </c>
      <c r="H902" s="1">
        <f>+Temporalidad[[#This Row],[ID]]</f>
        <v>891</v>
      </c>
    </row>
    <row r="903" spans="1:8" hidden="1" x14ac:dyDescent="0.3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9266</v>
      </c>
      <c r="H903" s="1">
        <f>+Temporalidad[[#This Row],[ID]]</f>
        <v>892</v>
      </c>
    </row>
    <row r="904" spans="1:8" hidden="1" x14ac:dyDescent="0.3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9267</v>
      </c>
      <c r="H904" s="1">
        <f>+Temporalidad[[#This Row],[ID]]</f>
        <v>893</v>
      </c>
    </row>
    <row r="905" spans="1:8" hidden="1" x14ac:dyDescent="0.3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9268</v>
      </c>
      <c r="H905" s="1">
        <f>+Temporalidad[[#This Row],[ID]]</f>
        <v>894</v>
      </c>
    </row>
    <row r="906" spans="1:8" hidden="1" x14ac:dyDescent="0.3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9269</v>
      </c>
      <c r="H906" s="1">
        <f>+Temporalidad[[#This Row],[ID]]</f>
        <v>895</v>
      </c>
    </row>
    <row r="907" spans="1:8" hidden="1" x14ac:dyDescent="0.3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9270</v>
      </c>
      <c r="H907" s="1">
        <f>+Temporalidad[[#This Row],[ID]]</f>
        <v>896</v>
      </c>
    </row>
    <row r="908" spans="1:8" hidden="1" x14ac:dyDescent="0.3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9271</v>
      </c>
      <c r="H908" s="1">
        <f>+Temporalidad[[#This Row],[ID]]</f>
        <v>897</v>
      </c>
    </row>
    <row r="909" spans="1:8" hidden="1" x14ac:dyDescent="0.3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9272</v>
      </c>
      <c r="H909" s="1">
        <f>+Temporalidad[[#This Row],[ID]]</f>
        <v>898</v>
      </c>
    </row>
    <row r="910" spans="1:8" hidden="1" x14ac:dyDescent="0.3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9273</v>
      </c>
      <c r="H910" s="1">
        <f>+Temporalidad[[#This Row],[ID]]</f>
        <v>899</v>
      </c>
    </row>
    <row r="911" spans="1:8" hidden="1" x14ac:dyDescent="0.3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9274</v>
      </c>
      <c r="H911" s="1">
        <f>+Temporalidad[[#This Row],[ID]]</f>
        <v>900</v>
      </c>
    </row>
    <row r="912" spans="1:8" hidden="1" x14ac:dyDescent="0.3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9275</v>
      </c>
      <c r="H912" s="1">
        <f>+Temporalidad[[#This Row],[ID]]</f>
        <v>901</v>
      </c>
    </row>
    <row r="913" spans="1:8" hidden="1" x14ac:dyDescent="0.3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9276</v>
      </c>
      <c r="H913" s="1">
        <f>+Temporalidad[[#This Row],[ID]]</f>
        <v>902</v>
      </c>
    </row>
    <row r="914" spans="1:8" hidden="1" x14ac:dyDescent="0.3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9277</v>
      </c>
      <c r="H914" s="1">
        <f>+Temporalidad[[#This Row],[ID]]</f>
        <v>903</v>
      </c>
    </row>
    <row r="915" spans="1:8" hidden="1" x14ac:dyDescent="0.3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9278</v>
      </c>
      <c r="H915" s="1">
        <f>+Temporalidad[[#This Row],[ID]]</f>
        <v>904</v>
      </c>
    </row>
    <row r="916" spans="1:8" hidden="1" x14ac:dyDescent="0.3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9279</v>
      </c>
      <c r="H916" s="1">
        <f>+Temporalidad[[#This Row],[ID]]</f>
        <v>905</v>
      </c>
    </row>
    <row r="917" spans="1:8" hidden="1" x14ac:dyDescent="0.3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9280</v>
      </c>
      <c r="H917" s="1">
        <f>+Temporalidad[[#This Row],[ID]]</f>
        <v>906</v>
      </c>
    </row>
    <row r="918" spans="1:8" hidden="1" x14ac:dyDescent="0.3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9281</v>
      </c>
      <c r="H918" s="1">
        <f>+Temporalidad[[#This Row],[ID]]</f>
        <v>907</v>
      </c>
    </row>
    <row r="919" spans="1:8" hidden="1" x14ac:dyDescent="0.3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9282</v>
      </c>
      <c r="H919" s="1">
        <f>+Temporalidad[[#This Row],[ID]]</f>
        <v>908</v>
      </c>
    </row>
    <row r="920" spans="1:8" hidden="1" x14ac:dyDescent="0.3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9283</v>
      </c>
      <c r="H920" s="1">
        <f>+Temporalidad[[#This Row],[ID]]</f>
        <v>909</v>
      </c>
    </row>
    <row r="921" spans="1:8" hidden="1" x14ac:dyDescent="0.3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9284</v>
      </c>
      <c r="H921" s="1">
        <f>+Temporalidad[[#This Row],[ID]]</f>
        <v>910</v>
      </c>
    </row>
    <row r="922" spans="1:8" hidden="1" x14ac:dyDescent="0.3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9285</v>
      </c>
      <c r="H922" s="1">
        <f>+Temporalidad[[#This Row],[ID]]</f>
        <v>911</v>
      </c>
    </row>
    <row r="923" spans="1:8" hidden="1" x14ac:dyDescent="0.3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9286</v>
      </c>
      <c r="H923" s="1">
        <f>+Temporalidad[[#This Row],[ID]]</f>
        <v>912</v>
      </c>
    </row>
    <row r="924" spans="1:8" hidden="1" x14ac:dyDescent="0.3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9287</v>
      </c>
      <c r="H924" s="1">
        <f>+Temporalidad[[#This Row],[ID]]</f>
        <v>913</v>
      </c>
    </row>
    <row r="925" spans="1:8" hidden="1" x14ac:dyDescent="0.3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9288</v>
      </c>
      <c r="H925" s="1">
        <f>+Temporalidad[[#This Row],[ID]]</f>
        <v>914</v>
      </c>
    </row>
    <row r="926" spans="1:8" hidden="1" x14ac:dyDescent="0.3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9289</v>
      </c>
      <c r="H926" s="1">
        <f>+Temporalidad[[#This Row],[ID]]</f>
        <v>915</v>
      </c>
    </row>
    <row r="927" spans="1:8" hidden="1" x14ac:dyDescent="0.3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9290</v>
      </c>
      <c r="H927" s="1">
        <f>+Temporalidad[[#This Row],[ID]]</f>
        <v>916</v>
      </c>
    </row>
    <row r="928" spans="1:8" hidden="1" x14ac:dyDescent="0.3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9291</v>
      </c>
      <c r="H928" s="1">
        <f>+Temporalidad[[#This Row],[ID]]</f>
        <v>917</v>
      </c>
    </row>
    <row r="929" spans="1:8" hidden="1" x14ac:dyDescent="0.3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9292</v>
      </c>
      <c r="H929" s="1">
        <f>+Temporalidad[[#This Row],[ID]]</f>
        <v>918</v>
      </c>
    </row>
    <row r="930" spans="1:8" hidden="1" x14ac:dyDescent="0.3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9293</v>
      </c>
      <c r="H930" s="1">
        <f>+Temporalidad[[#This Row],[ID]]</f>
        <v>919</v>
      </c>
    </row>
    <row r="931" spans="1:8" hidden="1" x14ac:dyDescent="0.3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9294</v>
      </c>
      <c r="H931" s="1">
        <f>+Temporalidad[[#This Row],[ID]]</f>
        <v>920</v>
      </c>
    </row>
    <row r="932" spans="1:8" hidden="1" x14ac:dyDescent="0.3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9295</v>
      </c>
      <c r="H932" s="1">
        <f>+Temporalidad[[#This Row],[ID]]</f>
        <v>921</v>
      </c>
    </row>
    <row r="933" spans="1:8" hidden="1" x14ac:dyDescent="0.3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9296</v>
      </c>
      <c r="H933" s="1">
        <f>+Temporalidad[[#This Row],[ID]]</f>
        <v>922</v>
      </c>
    </row>
    <row r="934" spans="1:8" hidden="1" x14ac:dyDescent="0.3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9297</v>
      </c>
      <c r="H934" s="1">
        <f>+Temporalidad[[#This Row],[ID]]</f>
        <v>923</v>
      </c>
    </row>
    <row r="935" spans="1:8" hidden="1" x14ac:dyDescent="0.3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9298</v>
      </c>
      <c r="H935" s="1">
        <f>+Temporalidad[[#This Row],[ID]]</f>
        <v>924</v>
      </c>
    </row>
    <row r="936" spans="1:8" hidden="1" x14ac:dyDescent="0.3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9299</v>
      </c>
      <c r="H936" s="1">
        <f>+Temporalidad[[#This Row],[ID]]</f>
        <v>925</v>
      </c>
    </row>
    <row r="937" spans="1:8" hidden="1" x14ac:dyDescent="0.3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9300</v>
      </c>
      <c r="H937" s="1">
        <f>+Temporalidad[[#This Row],[ID]]</f>
        <v>926</v>
      </c>
    </row>
    <row r="938" spans="1:8" hidden="1" x14ac:dyDescent="0.3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9301</v>
      </c>
      <c r="H938" s="1">
        <f>+Temporalidad[[#This Row],[ID]]</f>
        <v>927</v>
      </c>
    </row>
    <row r="939" spans="1:8" hidden="1" x14ac:dyDescent="0.3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9302</v>
      </c>
      <c r="H939" s="1">
        <f>+Temporalidad[[#This Row],[ID]]</f>
        <v>928</v>
      </c>
    </row>
    <row r="940" spans="1:8" hidden="1" x14ac:dyDescent="0.3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9303</v>
      </c>
      <c r="H940" s="1">
        <f>+Temporalidad[[#This Row],[ID]]</f>
        <v>929</v>
      </c>
    </row>
    <row r="941" spans="1:8" hidden="1" x14ac:dyDescent="0.3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9304</v>
      </c>
      <c r="H941" s="1">
        <f>+Temporalidad[[#This Row],[ID]]</f>
        <v>930</v>
      </c>
    </row>
    <row r="942" spans="1:8" hidden="1" x14ac:dyDescent="0.3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9305</v>
      </c>
      <c r="H942" s="1">
        <f>+Temporalidad[[#This Row],[ID]]</f>
        <v>931</v>
      </c>
    </row>
    <row r="943" spans="1:8" hidden="1" x14ac:dyDescent="0.3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9306</v>
      </c>
      <c r="H943" s="1">
        <f>+Temporalidad[[#This Row],[ID]]</f>
        <v>932</v>
      </c>
    </row>
    <row r="944" spans="1:8" hidden="1" x14ac:dyDescent="0.3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9307</v>
      </c>
      <c r="H944" s="1">
        <f>+Temporalidad[[#This Row],[ID]]</f>
        <v>933</v>
      </c>
    </row>
    <row r="945" spans="1:8" hidden="1" x14ac:dyDescent="0.3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9308</v>
      </c>
      <c r="H945" s="1">
        <f>+Temporalidad[[#This Row],[ID]]</f>
        <v>934</v>
      </c>
    </row>
    <row r="946" spans="1:8" hidden="1" x14ac:dyDescent="0.3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9309</v>
      </c>
      <c r="H946" s="1">
        <f>+Temporalidad[[#This Row],[ID]]</f>
        <v>935</v>
      </c>
    </row>
    <row r="947" spans="1:8" hidden="1" x14ac:dyDescent="0.3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9310</v>
      </c>
      <c r="H947" s="1">
        <f>+Temporalidad[[#This Row],[ID]]</f>
        <v>936</v>
      </c>
    </row>
    <row r="948" spans="1:8" hidden="1" x14ac:dyDescent="0.3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9311</v>
      </c>
      <c r="H948" s="1">
        <f>+Temporalidad[[#This Row],[ID]]</f>
        <v>937</v>
      </c>
    </row>
    <row r="949" spans="1:8" hidden="1" x14ac:dyDescent="0.3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9312</v>
      </c>
      <c r="H949" s="1">
        <f>+Temporalidad[[#This Row],[ID]]</f>
        <v>938</v>
      </c>
    </row>
    <row r="950" spans="1:8" hidden="1" x14ac:dyDescent="0.3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9313</v>
      </c>
      <c r="H950" s="1">
        <f>+Temporalidad[[#This Row],[ID]]</f>
        <v>939</v>
      </c>
    </row>
    <row r="951" spans="1:8" hidden="1" x14ac:dyDescent="0.3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9314</v>
      </c>
      <c r="H951" s="1">
        <f>+Temporalidad[[#This Row],[ID]]</f>
        <v>940</v>
      </c>
    </row>
    <row r="952" spans="1:8" hidden="1" x14ac:dyDescent="0.3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9315</v>
      </c>
      <c r="H952" s="1">
        <f>+Temporalidad[[#This Row],[ID]]</f>
        <v>941</v>
      </c>
    </row>
    <row r="953" spans="1:8" hidden="1" x14ac:dyDescent="0.3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9316</v>
      </c>
      <c r="H953" s="1">
        <f>+Temporalidad[[#This Row],[ID]]</f>
        <v>942</v>
      </c>
    </row>
    <row r="954" spans="1:8" hidden="1" x14ac:dyDescent="0.3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9317</v>
      </c>
      <c r="H954" s="1">
        <f>+Temporalidad[[#This Row],[ID]]</f>
        <v>943</v>
      </c>
    </row>
    <row r="955" spans="1:8" hidden="1" x14ac:dyDescent="0.3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9318</v>
      </c>
      <c r="H955" s="1">
        <f>+Temporalidad[[#This Row],[ID]]</f>
        <v>944</v>
      </c>
    </row>
    <row r="956" spans="1:8" hidden="1" x14ac:dyDescent="0.3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9319</v>
      </c>
      <c r="H956" s="1">
        <f>+Temporalidad[[#This Row],[ID]]</f>
        <v>945</v>
      </c>
    </row>
    <row r="957" spans="1:8" hidden="1" x14ac:dyDescent="0.3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9320</v>
      </c>
      <c r="H957" s="1">
        <f>+Temporalidad[[#This Row],[ID]]</f>
        <v>946</v>
      </c>
    </row>
    <row r="958" spans="1:8" hidden="1" x14ac:dyDescent="0.3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9321</v>
      </c>
      <c r="H958" s="1">
        <f>+Temporalidad[[#This Row],[ID]]</f>
        <v>947</v>
      </c>
    </row>
    <row r="959" spans="1:8" hidden="1" x14ac:dyDescent="0.3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9322</v>
      </c>
      <c r="H959" s="1">
        <f>+Temporalidad[[#This Row],[ID]]</f>
        <v>948</v>
      </c>
    </row>
    <row r="960" spans="1:8" hidden="1" x14ac:dyDescent="0.3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9323</v>
      </c>
      <c r="H960" s="1">
        <f>+Temporalidad[[#This Row],[ID]]</f>
        <v>949</v>
      </c>
    </row>
    <row r="961" spans="1:8" hidden="1" x14ac:dyDescent="0.3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9324</v>
      </c>
      <c r="H961" s="1">
        <f>+Temporalidad[[#This Row],[ID]]</f>
        <v>950</v>
      </c>
    </row>
    <row r="962" spans="1:8" hidden="1" x14ac:dyDescent="0.3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9325</v>
      </c>
      <c r="H962" s="1">
        <f>+Temporalidad[[#This Row],[ID]]</f>
        <v>951</v>
      </c>
    </row>
    <row r="963" spans="1:8" hidden="1" x14ac:dyDescent="0.3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9326</v>
      </c>
      <c r="H963" s="1">
        <f>+Temporalidad[[#This Row],[ID]]</f>
        <v>952</v>
      </c>
    </row>
    <row r="964" spans="1:8" hidden="1" x14ac:dyDescent="0.3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9327</v>
      </c>
      <c r="H964" s="1">
        <f>+Temporalidad[[#This Row],[ID]]</f>
        <v>953</v>
      </c>
    </row>
    <row r="965" spans="1:8" hidden="1" x14ac:dyDescent="0.3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9328</v>
      </c>
      <c r="H965" s="1">
        <f>+Temporalidad[[#This Row],[ID]]</f>
        <v>954</v>
      </c>
    </row>
    <row r="966" spans="1:8" hidden="1" x14ac:dyDescent="0.3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9329</v>
      </c>
      <c r="H966" s="1">
        <f>+Temporalidad[[#This Row],[ID]]</f>
        <v>955</v>
      </c>
    </row>
    <row r="967" spans="1:8" hidden="1" x14ac:dyDescent="0.3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9330</v>
      </c>
      <c r="H967" s="1">
        <f>+Temporalidad[[#This Row],[ID]]</f>
        <v>956</v>
      </c>
    </row>
    <row r="968" spans="1:8" hidden="1" x14ac:dyDescent="0.3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9331</v>
      </c>
      <c r="H968" s="1">
        <f>+Temporalidad[[#This Row],[ID]]</f>
        <v>957</v>
      </c>
    </row>
    <row r="969" spans="1:8" hidden="1" x14ac:dyDescent="0.3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9332</v>
      </c>
      <c r="H969" s="1">
        <f>+Temporalidad[[#This Row],[ID]]</f>
        <v>958</v>
      </c>
    </row>
    <row r="970" spans="1:8" hidden="1" x14ac:dyDescent="0.3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9333</v>
      </c>
      <c r="H970" s="1">
        <f>+Temporalidad[[#This Row],[ID]]</f>
        <v>959</v>
      </c>
    </row>
    <row r="971" spans="1:8" hidden="1" x14ac:dyDescent="0.3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9334</v>
      </c>
      <c r="H971" s="1">
        <f>+Temporalidad[[#This Row],[ID]]</f>
        <v>960</v>
      </c>
    </row>
    <row r="972" spans="1:8" hidden="1" x14ac:dyDescent="0.3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9335</v>
      </c>
      <c r="H972" s="1">
        <f>+Temporalidad[[#This Row],[ID]]</f>
        <v>961</v>
      </c>
    </row>
    <row r="973" spans="1:8" hidden="1" x14ac:dyDescent="0.3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9336</v>
      </c>
      <c r="H973" s="1">
        <f>+Temporalidad[[#This Row],[ID]]</f>
        <v>962</v>
      </c>
    </row>
    <row r="974" spans="1:8" hidden="1" x14ac:dyDescent="0.3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9337</v>
      </c>
      <c r="H974" s="1">
        <f>+Temporalidad[[#This Row],[ID]]</f>
        <v>963</v>
      </c>
    </row>
    <row r="975" spans="1:8" hidden="1" x14ac:dyDescent="0.3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9338</v>
      </c>
      <c r="H975" s="1">
        <f>+Temporalidad[[#This Row],[ID]]</f>
        <v>964</v>
      </c>
    </row>
    <row r="976" spans="1:8" hidden="1" x14ac:dyDescent="0.3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9339</v>
      </c>
      <c r="H976" s="1">
        <f>+Temporalidad[[#This Row],[ID]]</f>
        <v>965</v>
      </c>
    </row>
    <row r="977" spans="1:8" hidden="1" x14ac:dyDescent="0.3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9340</v>
      </c>
      <c r="H977" s="1">
        <f>+Temporalidad[[#This Row],[ID]]</f>
        <v>966</v>
      </c>
    </row>
    <row r="978" spans="1:8" hidden="1" x14ac:dyDescent="0.3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9341</v>
      </c>
      <c r="H978" s="1">
        <f>+Temporalidad[[#This Row],[ID]]</f>
        <v>967</v>
      </c>
    </row>
    <row r="979" spans="1:8" hidden="1" x14ac:dyDescent="0.3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9342</v>
      </c>
      <c r="H979" s="1">
        <f>+Temporalidad[[#This Row],[ID]]</f>
        <v>968</v>
      </c>
    </row>
    <row r="980" spans="1:8" hidden="1" x14ac:dyDescent="0.3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9343</v>
      </c>
      <c r="H980" s="1">
        <f>+Temporalidad[[#This Row],[ID]]</f>
        <v>969</v>
      </c>
    </row>
    <row r="981" spans="1:8" hidden="1" x14ac:dyDescent="0.3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9344</v>
      </c>
      <c r="H981" s="1">
        <f>+Temporalidad[[#This Row],[ID]]</f>
        <v>970</v>
      </c>
    </row>
    <row r="982" spans="1:8" hidden="1" x14ac:dyDescent="0.3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9345</v>
      </c>
      <c r="H982" s="1">
        <f>+Temporalidad[[#This Row],[ID]]</f>
        <v>971</v>
      </c>
    </row>
    <row r="983" spans="1:8" hidden="1" x14ac:dyDescent="0.3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9346</v>
      </c>
      <c r="H983" s="1">
        <f>+Temporalidad[[#This Row],[ID]]</f>
        <v>972</v>
      </c>
    </row>
    <row r="984" spans="1:8" hidden="1" x14ac:dyDescent="0.3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9347</v>
      </c>
      <c r="H984" s="1">
        <f>+Temporalidad[[#This Row],[ID]]</f>
        <v>973</v>
      </c>
    </row>
    <row r="985" spans="1:8" hidden="1" x14ac:dyDescent="0.3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9348</v>
      </c>
      <c r="H985" s="1">
        <f>+Temporalidad[[#This Row],[ID]]</f>
        <v>974</v>
      </c>
    </row>
    <row r="986" spans="1:8" hidden="1" x14ac:dyDescent="0.3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9349</v>
      </c>
      <c r="H986" s="1">
        <f>+Temporalidad[[#This Row],[ID]]</f>
        <v>975</v>
      </c>
    </row>
    <row r="987" spans="1:8" hidden="1" x14ac:dyDescent="0.3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9350</v>
      </c>
      <c r="H987" s="1">
        <f>+Temporalidad[[#This Row],[ID]]</f>
        <v>976</v>
      </c>
    </row>
    <row r="988" spans="1:8" hidden="1" x14ac:dyDescent="0.3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9351</v>
      </c>
      <c r="H988" s="1">
        <f>+Temporalidad[[#This Row],[ID]]</f>
        <v>977</v>
      </c>
    </row>
    <row r="989" spans="1:8" hidden="1" x14ac:dyDescent="0.3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9352</v>
      </c>
      <c r="H989" s="1">
        <f>+Temporalidad[[#This Row],[ID]]</f>
        <v>978</v>
      </c>
    </row>
    <row r="990" spans="1:8" hidden="1" x14ac:dyDescent="0.3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9353</v>
      </c>
      <c r="H990" s="1">
        <f>+Temporalidad[[#This Row],[ID]]</f>
        <v>979</v>
      </c>
    </row>
    <row r="991" spans="1:8" hidden="1" x14ac:dyDescent="0.3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9354</v>
      </c>
      <c r="H991" s="1">
        <f>+Temporalidad[[#This Row],[ID]]</f>
        <v>980</v>
      </c>
    </row>
    <row r="992" spans="1:8" hidden="1" x14ac:dyDescent="0.3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9355</v>
      </c>
      <c r="H992" s="1">
        <f>+Temporalidad[[#This Row],[ID]]</f>
        <v>981</v>
      </c>
    </row>
    <row r="993" spans="1:8" hidden="1" x14ac:dyDescent="0.3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9356</v>
      </c>
      <c r="H993" s="1">
        <f>+Temporalidad[[#This Row],[ID]]</f>
        <v>982</v>
      </c>
    </row>
    <row r="994" spans="1:8" hidden="1" x14ac:dyDescent="0.3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9357</v>
      </c>
      <c r="H994" s="1">
        <f>+Temporalidad[[#This Row],[ID]]</f>
        <v>983</v>
      </c>
    </row>
    <row r="995" spans="1:8" hidden="1" x14ac:dyDescent="0.3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9358</v>
      </c>
      <c r="H995" s="1">
        <f>+Temporalidad[[#This Row],[ID]]</f>
        <v>984</v>
      </c>
    </row>
    <row r="996" spans="1:8" hidden="1" x14ac:dyDescent="0.3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9359</v>
      </c>
      <c r="H996" s="1">
        <f>+Temporalidad[[#This Row],[ID]]</f>
        <v>985</v>
      </c>
    </row>
    <row r="997" spans="1:8" hidden="1" x14ac:dyDescent="0.3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9360</v>
      </c>
      <c r="H997" s="1">
        <f>+Temporalidad[[#This Row],[ID]]</f>
        <v>986</v>
      </c>
    </row>
    <row r="998" spans="1:8" hidden="1" x14ac:dyDescent="0.3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9361</v>
      </c>
      <c r="H998" s="1">
        <f>+Temporalidad[[#This Row],[ID]]</f>
        <v>987</v>
      </c>
    </row>
    <row r="999" spans="1:8" hidden="1" x14ac:dyDescent="0.3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9362</v>
      </c>
      <c r="H999" s="1">
        <f>+Temporalidad[[#This Row],[ID]]</f>
        <v>988</v>
      </c>
    </row>
    <row r="1000" spans="1:8" hidden="1" x14ac:dyDescent="0.3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9363</v>
      </c>
      <c r="H1000" s="1">
        <f>+Temporalidad[[#This Row],[ID]]</f>
        <v>989</v>
      </c>
    </row>
    <row r="1001" spans="1:8" hidden="1" x14ac:dyDescent="0.3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9364</v>
      </c>
      <c r="H1001" s="1">
        <f>+Temporalidad[[#This Row],[ID]]</f>
        <v>990</v>
      </c>
    </row>
    <row r="1002" spans="1:8" hidden="1" x14ac:dyDescent="0.3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9365</v>
      </c>
      <c r="H1002" s="1">
        <f>+Temporalidad[[#This Row],[ID]]</f>
        <v>991</v>
      </c>
    </row>
    <row r="1003" spans="1:8" hidden="1" x14ac:dyDescent="0.3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9366</v>
      </c>
      <c r="H1003" s="1">
        <f>+Temporalidad[[#This Row],[ID]]</f>
        <v>992</v>
      </c>
    </row>
    <row r="1004" spans="1:8" hidden="1" x14ac:dyDescent="0.3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9367</v>
      </c>
      <c r="H1004" s="1">
        <f>+Temporalidad[[#This Row],[ID]]</f>
        <v>993</v>
      </c>
    </row>
    <row r="1005" spans="1:8" hidden="1" x14ac:dyDescent="0.3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9368</v>
      </c>
      <c r="H1005" s="1">
        <f>+Temporalidad[[#This Row],[ID]]</f>
        <v>994</v>
      </c>
    </row>
    <row r="1006" spans="1:8" hidden="1" x14ac:dyDescent="0.3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9369</v>
      </c>
      <c r="H1006" s="1">
        <f>+Temporalidad[[#This Row],[ID]]</f>
        <v>995</v>
      </c>
    </row>
    <row r="1007" spans="1:8" hidden="1" x14ac:dyDescent="0.3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9370</v>
      </c>
      <c r="H1007" s="1">
        <f>+Temporalidad[[#This Row],[ID]]</f>
        <v>996</v>
      </c>
    </row>
    <row r="1008" spans="1:8" hidden="1" x14ac:dyDescent="0.3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9371</v>
      </c>
      <c r="H1008" s="1">
        <f>+Temporalidad[[#This Row],[ID]]</f>
        <v>997</v>
      </c>
    </row>
    <row r="1009" spans="1:8" hidden="1" x14ac:dyDescent="0.3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9372</v>
      </c>
      <c r="H1009" s="1">
        <f>+Temporalidad[[#This Row],[ID]]</f>
        <v>998</v>
      </c>
    </row>
    <row r="1010" spans="1:8" hidden="1" x14ac:dyDescent="0.3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9373</v>
      </c>
      <c r="H1010" s="1">
        <f>+Temporalidad[[#This Row],[ID]]</f>
        <v>999</v>
      </c>
    </row>
    <row r="1011" spans="1:8" hidden="1" x14ac:dyDescent="0.3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9374</v>
      </c>
      <c r="H1011" s="1">
        <f>+Temporalidad[[#This Row],[ID]]</f>
        <v>1000</v>
      </c>
    </row>
    <row r="1012" spans="1:8" hidden="1" x14ac:dyDescent="0.3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9375</v>
      </c>
      <c r="H1012" s="1">
        <f>+Temporalidad[[#This Row],[ID]]</f>
        <v>1001</v>
      </c>
    </row>
    <row r="1013" spans="1:8" hidden="1" x14ac:dyDescent="0.3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9376</v>
      </c>
      <c r="H1013" s="1">
        <f>+Temporalidad[[#This Row],[ID]]</f>
        <v>1002</v>
      </c>
    </row>
    <row r="1014" spans="1:8" hidden="1" x14ac:dyDescent="0.3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9377</v>
      </c>
      <c r="H1014" s="1">
        <f>+Temporalidad[[#This Row],[ID]]</f>
        <v>1003</v>
      </c>
    </row>
    <row r="1015" spans="1:8" hidden="1" x14ac:dyDescent="0.3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9378</v>
      </c>
      <c r="H1015" s="1">
        <f>+Temporalidad[[#This Row],[ID]]</f>
        <v>1004</v>
      </c>
    </row>
    <row r="1016" spans="1:8" hidden="1" x14ac:dyDescent="0.3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9379</v>
      </c>
      <c r="H1016" s="1">
        <f>+Temporalidad[[#This Row],[ID]]</f>
        <v>1005</v>
      </c>
    </row>
    <row r="1017" spans="1:8" hidden="1" x14ac:dyDescent="0.3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9380</v>
      </c>
      <c r="H1017" s="1">
        <f>+Temporalidad[[#This Row],[ID]]</f>
        <v>1006</v>
      </c>
    </row>
    <row r="1018" spans="1:8" hidden="1" x14ac:dyDescent="0.3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9381</v>
      </c>
      <c r="H1018" s="1">
        <f>+Temporalidad[[#This Row],[ID]]</f>
        <v>1007</v>
      </c>
    </row>
    <row r="1019" spans="1:8" hidden="1" x14ac:dyDescent="0.3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9382</v>
      </c>
      <c r="H1019" s="1">
        <f>+Temporalidad[[#This Row],[ID]]</f>
        <v>1008</v>
      </c>
    </row>
    <row r="1020" spans="1:8" hidden="1" x14ac:dyDescent="0.3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9383</v>
      </c>
      <c r="H1020" s="1">
        <f>+Temporalidad[[#This Row],[ID]]</f>
        <v>1009</v>
      </c>
    </row>
    <row r="1021" spans="1:8" hidden="1" x14ac:dyDescent="0.3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9384</v>
      </c>
      <c r="H1021" s="1">
        <f>+Temporalidad[[#This Row],[ID]]</f>
        <v>1010</v>
      </c>
    </row>
    <row r="1022" spans="1:8" hidden="1" x14ac:dyDescent="0.3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9385</v>
      </c>
      <c r="H1022" s="1">
        <f>+Temporalidad[[#This Row],[ID]]</f>
        <v>1011</v>
      </c>
    </row>
    <row r="1023" spans="1:8" hidden="1" x14ac:dyDescent="0.3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9386</v>
      </c>
      <c r="H1023" s="1">
        <f>+Temporalidad[[#This Row],[ID]]</f>
        <v>1012</v>
      </c>
    </row>
    <row r="1024" spans="1:8" hidden="1" x14ac:dyDescent="0.3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9387</v>
      </c>
      <c r="H1024" s="1">
        <f>+Temporalidad[[#This Row],[ID]]</f>
        <v>1013</v>
      </c>
    </row>
    <row r="1025" spans="1:8" hidden="1" x14ac:dyDescent="0.3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9388</v>
      </c>
      <c r="H1025" s="1">
        <f>+Temporalidad[[#This Row],[ID]]</f>
        <v>1014</v>
      </c>
    </row>
    <row r="1026" spans="1:8" hidden="1" x14ac:dyDescent="0.3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9389</v>
      </c>
      <c r="H1026" s="1">
        <f>+Temporalidad[[#This Row],[ID]]</f>
        <v>1015</v>
      </c>
    </row>
    <row r="1027" spans="1:8" hidden="1" x14ac:dyDescent="0.3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9390</v>
      </c>
      <c r="H1027" s="1">
        <f>+Temporalidad[[#This Row],[ID]]</f>
        <v>1016</v>
      </c>
    </row>
    <row r="1028" spans="1:8" hidden="1" x14ac:dyDescent="0.3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9391</v>
      </c>
      <c r="H1028" s="1">
        <f>+Temporalidad[[#This Row],[ID]]</f>
        <v>1017</v>
      </c>
    </row>
    <row r="1029" spans="1:8" hidden="1" x14ac:dyDescent="0.3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9392</v>
      </c>
      <c r="H1029" s="1">
        <f>+Temporalidad[[#This Row],[ID]]</f>
        <v>1018</v>
      </c>
    </row>
    <row r="1030" spans="1:8" hidden="1" x14ac:dyDescent="0.3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9393</v>
      </c>
      <c r="H1030" s="1">
        <f>+Temporalidad[[#This Row],[ID]]</f>
        <v>1019</v>
      </c>
    </row>
    <row r="1031" spans="1:8" hidden="1" x14ac:dyDescent="0.3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9394</v>
      </c>
      <c r="H1031" s="1">
        <f>+Temporalidad[[#This Row],[ID]]</f>
        <v>1020</v>
      </c>
    </row>
    <row r="1032" spans="1:8" hidden="1" x14ac:dyDescent="0.3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9395</v>
      </c>
      <c r="H1032" s="1">
        <f>+Temporalidad[[#This Row],[ID]]</f>
        <v>1021</v>
      </c>
    </row>
    <row r="1033" spans="1:8" hidden="1" x14ac:dyDescent="0.3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9396</v>
      </c>
      <c r="H1033" s="1">
        <f>+Temporalidad[[#This Row],[ID]]</f>
        <v>1022</v>
      </c>
    </row>
    <row r="1034" spans="1:8" hidden="1" x14ac:dyDescent="0.3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9397</v>
      </c>
      <c r="H1034" s="1">
        <f>+Temporalidad[[#This Row],[ID]]</f>
        <v>1023</v>
      </c>
    </row>
    <row r="1035" spans="1:8" hidden="1" x14ac:dyDescent="0.3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9398</v>
      </c>
      <c r="H1035" s="1">
        <f>+Temporalidad[[#This Row],[ID]]</f>
        <v>1024</v>
      </c>
    </row>
    <row r="1036" spans="1:8" hidden="1" x14ac:dyDescent="0.3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9399</v>
      </c>
      <c r="H1036" s="1">
        <f>+Temporalidad[[#This Row],[ID]]</f>
        <v>1025</v>
      </c>
    </row>
    <row r="1037" spans="1:8" hidden="1" x14ac:dyDescent="0.3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9400</v>
      </c>
      <c r="H1037" s="1">
        <f>+Temporalidad[[#This Row],[ID]]</f>
        <v>1026</v>
      </c>
    </row>
    <row r="1038" spans="1:8" hidden="1" x14ac:dyDescent="0.3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9401</v>
      </c>
      <c r="H1038" s="1">
        <f>+Temporalidad[[#This Row],[ID]]</f>
        <v>1027</v>
      </c>
    </row>
    <row r="1039" spans="1:8" hidden="1" x14ac:dyDescent="0.3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9402</v>
      </c>
      <c r="H1039" s="1">
        <f>+Temporalidad[[#This Row],[ID]]</f>
        <v>1028</v>
      </c>
    </row>
    <row r="1040" spans="1:8" hidden="1" x14ac:dyDescent="0.3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9403</v>
      </c>
      <c r="H1040" s="1">
        <f>+Temporalidad[[#This Row],[ID]]</f>
        <v>1029</v>
      </c>
    </row>
    <row r="1041" spans="1:8" hidden="1" x14ac:dyDescent="0.3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9404</v>
      </c>
      <c r="H1041" s="1">
        <f>+Temporalidad[[#This Row],[ID]]</f>
        <v>1030</v>
      </c>
    </row>
    <row r="1042" spans="1:8" hidden="1" x14ac:dyDescent="0.3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9405</v>
      </c>
      <c r="H1042" s="1">
        <f>+Temporalidad[[#This Row],[ID]]</f>
        <v>1031</v>
      </c>
    </row>
    <row r="1043" spans="1:8" hidden="1" x14ac:dyDescent="0.3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9406</v>
      </c>
      <c r="H1043" s="1">
        <f>+Temporalidad[[#This Row],[ID]]</f>
        <v>1032</v>
      </c>
    </row>
    <row r="1044" spans="1:8" hidden="1" x14ac:dyDescent="0.3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9407</v>
      </c>
      <c r="H1044" s="1">
        <f>+Temporalidad[[#This Row],[ID]]</f>
        <v>1033</v>
      </c>
    </row>
    <row r="1045" spans="1:8" hidden="1" x14ac:dyDescent="0.3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9408</v>
      </c>
      <c r="H1045" s="1">
        <f>+Temporalidad[[#This Row],[ID]]</f>
        <v>1034</v>
      </c>
    </row>
    <row r="1046" spans="1:8" hidden="1" x14ac:dyDescent="0.3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9409</v>
      </c>
      <c r="H1046" s="1">
        <f>+Temporalidad[[#This Row],[ID]]</f>
        <v>1035</v>
      </c>
    </row>
    <row r="1047" spans="1:8" hidden="1" x14ac:dyDescent="0.3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9410</v>
      </c>
      <c r="H1047" s="1">
        <f>+Temporalidad[[#This Row],[ID]]</f>
        <v>1036</v>
      </c>
    </row>
    <row r="1048" spans="1:8" hidden="1" x14ac:dyDescent="0.3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9411</v>
      </c>
      <c r="H1048" s="1">
        <f>+Temporalidad[[#This Row],[ID]]</f>
        <v>1037</v>
      </c>
    </row>
    <row r="1049" spans="1:8" hidden="1" x14ac:dyDescent="0.3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9412</v>
      </c>
      <c r="H1049" s="1">
        <f>+Temporalidad[[#This Row],[ID]]</f>
        <v>1038</v>
      </c>
    </row>
    <row r="1050" spans="1:8" hidden="1" x14ac:dyDescent="0.3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9413</v>
      </c>
      <c r="H1050" s="1">
        <f>+Temporalidad[[#This Row],[ID]]</f>
        <v>1039</v>
      </c>
    </row>
    <row r="1051" spans="1:8" hidden="1" x14ac:dyDescent="0.3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9414</v>
      </c>
      <c r="H1051" s="1">
        <f>+Temporalidad[[#This Row],[ID]]</f>
        <v>1040</v>
      </c>
    </row>
    <row r="1052" spans="1:8" hidden="1" x14ac:dyDescent="0.3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9415</v>
      </c>
      <c r="H1052" s="1">
        <f>+Temporalidad[[#This Row],[ID]]</f>
        <v>1041</v>
      </c>
    </row>
    <row r="1053" spans="1:8" hidden="1" x14ac:dyDescent="0.3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9416</v>
      </c>
      <c r="H1053" s="1">
        <f>+Temporalidad[[#This Row],[ID]]</f>
        <v>1042</v>
      </c>
    </row>
    <row r="1054" spans="1:8" hidden="1" x14ac:dyDescent="0.3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9417</v>
      </c>
      <c r="H1054" s="1">
        <f>+Temporalidad[[#This Row],[ID]]</f>
        <v>1043</v>
      </c>
    </row>
    <row r="1055" spans="1:8" hidden="1" x14ac:dyDescent="0.3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9418</v>
      </c>
      <c r="H1055" s="1">
        <f>+Temporalidad[[#This Row],[ID]]</f>
        <v>1044</v>
      </c>
    </row>
    <row r="1056" spans="1:8" hidden="1" x14ac:dyDescent="0.3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9419</v>
      </c>
      <c r="H1056" s="1">
        <f>+Temporalidad[[#This Row],[ID]]</f>
        <v>1045</v>
      </c>
    </row>
    <row r="1057" spans="1:8" hidden="1" x14ac:dyDescent="0.3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9420</v>
      </c>
      <c r="H1057" s="1">
        <f>+Temporalidad[[#This Row],[ID]]</f>
        <v>1046</v>
      </c>
    </row>
    <row r="1058" spans="1:8" hidden="1" x14ac:dyDescent="0.3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9421</v>
      </c>
      <c r="H1058" s="1">
        <f>+Temporalidad[[#This Row],[ID]]</f>
        <v>1047</v>
      </c>
    </row>
    <row r="1059" spans="1:8" hidden="1" x14ac:dyDescent="0.3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9422</v>
      </c>
      <c r="H1059" s="1">
        <f>+Temporalidad[[#This Row],[ID]]</f>
        <v>1048</v>
      </c>
    </row>
    <row r="1060" spans="1:8" hidden="1" x14ac:dyDescent="0.3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9423</v>
      </c>
      <c r="H1060" s="1">
        <f>+Temporalidad[[#This Row],[ID]]</f>
        <v>1049</v>
      </c>
    </row>
    <row r="1061" spans="1:8" hidden="1" x14ac:dyDescent="0.3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9424</v>
      </c>
      <c r="H1061" s="1">
        <f>+Temporalidad[[#This Row],[ID]]</f>
        <v>1050</v>
      </c>
    </row>
    <row r="1062" spans="1:8" hidden="1" x14ac:dyDescent="0.3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9425</v>
      </c>
      <c r="H1062" s="1">
        <f>+Temporalidad[[#This Row],[ID]]</f>
        <v>1051</v>
      </c>
    </row>
    <row r="1063" spans="1:8" hidden="1" x14ac:dyDescent="0.3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9426</v>
      </c>
      <c r="H1063" s="1">
        <f>+Temporalidad[[#This Row],[ID]]</f>
        <v>1052</v>
      </c>
    </row>
    <row r="1064" spans="1:8" hidden="1" x14ac:dyDescent="0.3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9427</v>
      </c>
      <c r="H1064" s="1">
        <f>+Temporalidad[[#This Row],[ID]]</f>
        <v>1053</v>
      </c>
    </row>
    <row r="1065" spans="1:8" hidden="1" x14ac:dyDescent="0.3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9428</v>
      </c>
      <c r="H1065" s="1">
        <f>+Temporalidad[[#This Row],[ID]]</f>
        <v>1054</v>
      </c>
    </row>
    <row r="1066" spans="1:8" hidden="1" x14ac:dyDescent="0.3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9429</v>
      </c>
      <c r="H1066" s="1">
        <f>+Temporalidad[[#This Row],[ID]]</f>
        <v>1055</v>
      </c>
    </row>
    <row r="1067" spans="1:8" hidden="1" x14ac:dyDescent="0.3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9430</v>
      </c>
      <c r="H1067" s="1">
        <f>+Temporalidad[[#This Row],[ID]]</f>
        <v>1056</v>
      </c>
    </row>
    <row r="1068" spans="1:8" hidden="1" x14ac:dyDescent="0.3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9431</v>
      </c>
      <c r="H1068" s="1">
        <f>+Temporalidad[[#This Row],[ID]]</f>
        <v>1057</v>
      </c>
    </row>
    <row r="1069" spans="1:8" hidden="1" x14ac:dyDescent="0.3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9432</v>
      </c>
      <c r="H1069" s="1">
        <f>+Temporalidad[[#This Row],[ID]]</f>
        <v>1058</v>
      </c>
    </row>
    <row r="1070" spans="1:8" hidden="1" x14ac:dyDescent="0.3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9433</v>
      </c>
      <c r="H1070" s="1">
        <f>+Temporalidad[[#This Row],[ID]]</f>
        <v>1059</v>
      </c>
    </row>
    <row r="1071" spans="1:8" hidden="1" x14ac:dyDescent="0.3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9434</v>
      </c>
      <c r="H1071" s="1">
        <f>+Temporalidad[[#This Row],[ID]]</f>
        <v>1060</v>
      </c>
    </row>
    <row r="1072" spans="1:8" hidden="1" x14ac:dyDescent="0.3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9435</v>
      </c>
      <c r="H1072" s="1">
        <f>+Temporalidad[[#This Row],[ID]]</f>
        <v>1061</v>
      </c>
    </row>
    <row r="1073" spans="1:8" hidden="1" x14ac:dyDescent="0.3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9436</v>
      </c>
      <c r="H1073" s="1">
        <f>+Temporalidad[[#This Row],[ID]]</f>
        <v>1062</v>
      </c>
    </row>
    <row r="1074" spans="1:8" hidden="1" x14ac:dyDescent="0.3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9437</v>
      </c>
      <c r="H1074" s="1">
        <f>+Temporalidad[[#This Row],[ID]]</f>
        <v>1063</v>
      </c>
    </row>
    <row r="1075" spans="1:8" hidden="1" x14ac:dyDescent="0.3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9438</v>
      </c>
      <c r="H1075" s="1">
        <f>+Temporalidad[[#This Row],[ID]]</f>
        <v>1064</v>
      </c>
    </row>
    <row r="1076" spans="1:8" hidden="1" x14ac:dyDescent="0.3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9439</v>
      </c>
      <c r="H1076" s="1">
        <f>+Temporalidad[[#This Row],[ID]]</f>
        <v>1065</v>
      </c>
    </row>
    <row r="1077" spans="1:8" hidden="1" x14ac:dyDescent="0.3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9440</v>
      </c>
      <c r="H1077" s="1">
        <f>+Temporalidad[[#This Row],[ID]]</f>
        <v>1066</v>
      </c>
    </row>
    <row r="1078" spans="1:8" hidden="1" x14ac:dyDescent="0.3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9441</v>
      </c>
      <c r="H1078" s="1">
        <f>+Temporalidad[[#This Row],[ID]]</f>
        <v>1067</v>
      </c>
    </row>
    <row r="1079" spans="1:8" hidden="1" x14ac:dyDescent="0.3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9442</v>
      </c>
      <c r="H1079" s="1">
        <f>+Temporalidad[[#This Row],[ID]]</f>
        <v>1068</v>
      </c>
    </row>
    <row r="1080" spans="1:8" hidden="1" x14ac:dyDescent="0.3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9443</v>
      </c>
      <c r="H1080" s="1">
        <f>+Temporalidad[[#This Row],[ID]]</f>
        <v>1069</v>
      </c>
    </row>
    <row r="1081" spans="1:8" hidden="1" x14ac:dyDescent="0.3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9444</v>
      </c>
      <c r="H1081" s="1">
        <f>+Temporalidad[[#This Row],[ID]]</f>
        <v>1070</v>
      </c>
    </row>
    <row r="1082" spans="1:8" hidden="1" x14ac:dyDescent="0.3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9445</v>
      </c>
      <c r="H1082" s="1">
        <f>+Temporalidad[[#This Row],[ID]]</f>
        <v>1071</v>
      </c>
    </row>
    <row r="1083" spans="1:8" hidden="1" x14ac:dyDescent="0.3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9446</v>
      </c>
      <c r="H1083" s="1">
        <f>+Temporalidad[[#This Row],[ID]]</f>
        <v>1072</v>
      </c>
    </row>
    <row r="1084" spans="1:8" hidden="1" x14ac:dyDescent="0.3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9447</v>
      </c>
      <c r="H1084" s="1">
        <f>+Temporalidad[[#This Row],[ID]]</f>
        <v>1073</v>
      </c>
    </row>
    <row r="1085" spans="1:8" hidden="1" x14ac:dyDescent="0.3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9448</v>
      </c>
      <c r="H1085" s="1">
        <f>+Temporalidad[[#This Row],[ID]]</f>
        <v>1074</v>
      </c>
    </row>
    <row r="1086" spans="1:8" hidden="1" x14ac:dyDescent="0.3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9449</v>
      </c>
      <c r="H1086" s="1">
        <f>+Temporalidad[[#This Row],[ID]]</f>
        <v>1075</v>
      </c>
    </row>
    <row r="1087" spans="1:8" hidden="1" x14ac:dyDescent="0.3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9450</v>
      </c>
      <c r="H1087" s="1">
        <f>+Temporalidad[[#This Row],[ID]]</f>
        <v>1076</v>
      </c>
    </row>
    <row r="1088" spans="1:8" hidden="1" x14ac:dyDescent="0.3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9451</v>
      </c>
      <c r="H1088" s="1">
        <f>+Temporalidad[[#This Row],[ID]]</f>
        <v>1077</v>
      </c>
    </row>
    <row r="1089" spans="1:8" hidden="1" x14ac:dyDescent="0.3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9452</v>
      </c>
      <c r="H1089" s="1">
        <f>+Temporalidad[[#This Row],[ID]]</f>
        <v>1078</v>
      </c>
    </row>
    <row r="1090" spans="1:8" hidden="1" x14ac:dyDescent="0.3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9453</v>
      </c>
      <c r="H1090" s="1">
        <f>+Temporalidad[[#This Row],[ID]]</f>
        <v>1079</v>
      </c>
    </row>
    <row r="1091" spans="1:8" hidden="1" x14ac:dyDescent="0.3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9454</v>
      </c>
      <c r="H1091" s="1">
        <f>+Temporalidad[[#This Row],[ID]]</f>
        <v>1080</v>
      </c>
    </row>
    <row r="1092" spans="1:8" hidden="1" x14ac:dyDescent="0.3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9455</v>
      </c>
      <c r="H1092" s="1">
        <f>+Temporalidad[[#This Row],[ID]]</f>
        <v>1081</v>
      </c>
    </row>
    <row r="1093" spans="1:8" hidden="1" x14ac:dyDescent="0.3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9456</v>
      </c>
      <c r="H1093" s="1">
        <f>+Temporalidad[[#This Row],[ID]]</f>
        <v>1082</v>
      </c>
    </row>
    <row r="1094" spans="1:8" hidden="1" x14ac:dyDescent="0.3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9457</v>
      </c>
      <c r="H1094" s="1">
        <f>+Temporalidad[[#This Row],[ID]]</f>
        <v>1083</v>
      </c>
    </row>
    <row r="1095" spans="1:8" hidden="1" x14ac:dyDescent="0.3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9458</v>
      </c>
      <c r="H1095" s="1">
        <f>+Temporalidad[[#This Row],[ID]]</f>
        <v>1084</v>
      </c>
    </row>
    <row r="1096" spans="1:8" hidden="1" x14ac:dyDescent="0.3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9459</v>
      </c>
      <c r="H1096" s="1">
        <f>+Temporalidad[[#This Row],[ID]]</f>
        <v>1085</v>
      </c>
    </row>
    <row r="1097" spans="1:8" hidden="1" x14ac:dyDescent="0.3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9460</v>
      </c>
      <c r="H1097" s="1">
        <f>+Temporalidad[[#This Row],[ID]]</f>
        <v>1086</v>
      </c>
    </row>
    <row r="1098" spans="1:8" hidden="1" x14ac:dyDescent="0.3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9461</v>
      </c>
      <c r="H1098" s="1">
        <f>+Temporalidad[[#This Row],[ID]]</f>
        <v>1087</v>
      </c>
    </row>
    <row r="1099" spans="1:8" hidden="1" x14ac:dyDescent="0.3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9462</v>
      </c>
      <c r="H1099" s="1">
        <f>+Temporalidad[[#This Row],[ID]]</f>
        <v>1088</v>
      </c>
    </row>
    <row r="1100" spans="1:8" hidden="1" x14ac:dyDescent="0.3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9463</v>
      </c>
      <c r="H1100" s="1">
        <f>+Temporalidad[[#This Row],[ID]]</f>
        <v>1089</v>
      </c>
    </row>
    <row r="1101" spans="1:8" hidden="1" x14ac:dyDescent="0.3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9464</v>
      </c>
      <c r="H1101" s="1">
        <f>+Temporalidad[[#This Row],[ID]]</f>
        <v>1090</v>
      </c>
    </row>
    <row r="1102" spans="1:8" hidden="1" x14ac:dyDescent="0.3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9465</v>
      </c>
      <c r="H1102" s="1">
        <f>+Temporalidad[[#This Row],[ID]]</f>
        <v>1091</v>
      </c>
    </row>
    <row r="1103" spans="1:8" hidden="1" x14ac:dyDescent="0.3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9466</v>
      </c>
      <c r="H1103" s="1">
        <f>+Temporalidad[[#This Row],[ID]]</f>
        <v>1092</v>
      </c>
    </row>
    <row r="1104" spans="1:8" hidden="1" x14ac:dyDescent="0.3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9467</v>
      </c>
      <c r="H1104" s="1">
        <f>+Temporalidad[[#This Row],[ID]]</f>
        <v>1093</v>
      </c>
    </row>
    <row r="1105" spans="1:8" hidden="1" x14ac:dyDescent="0.3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9468</v>
      </c>
      <c r="H1105" s="1">
        <f>+Temporalidad[[#This Row],[ID]]</f>
        <v>1094</v>
      </c>
    </row>
    <row r="1106" spans="1:8" hidden="1" x14ac:dyDescent="0.3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9469</v>
      </c>
      <c r="H1106" s="1">
        <f>+Temporalidad[[#This Row],[ID]]</f>
        <v>1095</v>
      </c>
    </row>
    <row r="1107" spans="1:8" hidden="1" x14ac:dyDescent="0.3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9470</v>
      </c>
      <c r="H1107" s="1">
        <f>+Temporalidad[[#This Row],[ID]]</f>
        <v>1096</v>
      </c>
    </row>
    <row r="1108" spans="1:8" hidden="1" x14ac:dyDescent="0.3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9471</v>
      </c>
      <c r="H1108" s="1">
        <f>+Temporalidad[[#This Row],[ID]]</f>
        <v>1097</v>
      </c>
    </row>
    <row r="1109" spans="1:8" hidden="1" x14ac:dyDescent="0.3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9472</v>
      </c>
      <c r="H1109" s="1">
        <f>+Temporalidad[[#This Row],[ID]]</f>
        <v>1098</v>
      </c>
    </row>
    <row r="1110" spans="1:8" hidden="1" x14ac:dyDescent="0.3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9473</v>
      </c>
      <c r="H1110" s="1">
        <f>+Temporalidad[[#This Row],[ID]]</f>
        <v>1099</v>
      </c>
    </row>
    <row r="1111" spans="1:8" hidden="1" x14ac:dyDescent="0.3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9474</v>
      </c>
      <c r="H1111" s="1">
        <f>+Temporalidad[[#This Row],[ID]]</f>
        <v>1100</v>
      </c>
    </row>
    <row r="1112" spans="1:8" hidden="1" x14ac:dyDescent="0.3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9475</v>
      </c>
      <c r="H1112" s="1">
        <f>+Temporalidad[[#This Row],[ID]]</f>
        <v>1101</v>
      </c>
    </row>
    <row r="1113" spans="1:8" hidden="1" x14ac:dyDescent="0.3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9476</v>
      </c>
      <c r="H1113" s="1">
        <f>+Temporalidad[[#This Row],[ID]]</f>
        <v>1102</v>
      </c>
    </row>
    <row r="1114" spans="1:8" hidden="1" x14ac:dyDescent="0.3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9477</v>
      </c>
      <c r="H1114" s="1">
        <f>+Temporalidad[[#This Row],[ID]]</f>
        <v>1103</v>
      </c>
    </row>
    <row r="1115" spans="1:8" hidden="1" x14ac:dyDescent="0.3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9478</v>
      </c>
      <c r="H1115" s="1">
        <f>+Temporalidad[[#This Row],[ID]]</f>
        <v>1104</v>
      </c>
    </row>
    <row r="1116" spans="1:8" hidden="1" x14ac:dyDescent="0.3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9479</v>
      </c>
      <c r="H1116" s="1">
        <f>+Temporalidad[[#This Row],[ID]]</f>
        <v>1105</v>
      </c>
    </row>
    <row r="1117" spans="1:8" hidden="1" x14ac:dyDescent="0.3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9480</v>
      </c>
      <c r="H1117" s="1">
        <f>+Temporalidad[[#This Row],[ID]]</f>
        <v>1106</v>
      </c>
    </row>
    <row r="1118" spans="1:8" hidden="1" x14ac:dyDescent="0.3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9481</v>
      </c>
      <c r="H1118" s="1">
        <f>+Temporalidad[[#This Row],[ID]]</f>
        <v>1107</v>
      </c>
    </row>
    <row r="1119" spans="1:8" hidden="1" x14ac:dyDescent="0.3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9482</v>
      </c>
      <c r="H1119" s="1">
        <f>+Temporalidad[[#This Row],[ID]]</f>
        <v>1108</v>
      </c>
    </row>
    <row r="1120" spans="1:8" hidden="1" x14ac:dyDescent="0.3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9483</v>
      </c>
      <c r="H1120" s="1">
        <f>+Temporalidad[[#This Row],[ID]]</f>
        <v>1109</v>
      </c>
    </row>
    <row r="1121" spans="1:8" hidden="1" x14ac:dyDescent="0.3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9484</v>
      </c>
      <c r="H1121" s="1">
        <f>+Temporalidad[[#This Row],[ID]]</f>
        <v>1110</v>
      </c>
    </row>
    <row r="1122" spans="1:8" hidden="1" x14ac:dyDescent="0.3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9485</v>
      </c>
      <c r="H1122" s="1">
        <f>+Temporalidad[[#This Row],[ID]]</f>
        <v>1111</v>
      </c>
    </row>
    <row r="1123" spans="1:8" hidden="1" x14ac:dyDescent="0.3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9486</v>
      </c>
      <c r="H1123" s="1">
        <f>+Temporalidad[[#This Row],[ID]]</f>
        <v>1112</v>
      </c>
    </row>
    <row r="1124" spans="1:8" hidden="1" x14ac:dyDescent="0.3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9487</v>
      </c>
      <c r="H1124" s="1">
        <f>+Temporalidad[[#This Row],[ID]]</f>
        <v>1113</v>
      </c>
    </row>
    <row r="1125" spans="1:8" hidden="1" x14ac:dyDescent="0.3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9488</v>
      </c>
      <c r="H1125" s="1">
        <f>+Temporalidad[[#This Row],[ID]]</f>
        <v>1114</v>
      </c>
    </row>
    <row r="1126" spans="1:8" hidden="1" x14ac:dyDescent="0.3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9489</v>
      </c>
      <c r="H1126" s="1">
        <f>+Temporalidad[[#This Row],[ID]]</f>
        <v>1115</v>
      </c>
    </row>
    <row r="1127" spans="1:8" hidden="1" x14ac:dyDescent="0.3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9490</v>
      </c>
      <c r="H1127" s="1">
        <f>+Temporalidad[[#This Row],[ID]]</f>
        <v>1116</v>
      </c>
    </row>
    <row r="1128" spans="1:8" hidden="1" x14ac:dyDescent="0.3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9491</v>
      </c>
      <c r="H1128" s="1">
        <f>+Temporalidad[[#This Row],[ID]]</f>
        <v>1117</v>
      </c>
    </row>
    <row r="1129" spans="1:8" hidden="1" x14ac:dyDescent="0.3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9492</v>
      </c>
      <c r="H1129" s="1">
        <f>+Temporalidad[[#This Row],[ID]]</f>
        <v>1118</v>
      </c>
    </row>
    <row r="1130" spans="1:8" hidden="1" x14ac:dyDescent="0.3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9493</v>
      </c>
      <c r="H1130" s="1">
        <f>+Temporalidad[[#This Row],[ID]]</f>
        <v>1119</v>
      </c>
    </row>
    <row r="1131" spans="1:8" hidden="1" x14ac:dyDescent="0.3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9494</v>
      </c>
      <c r="H1131" s="1">
        <f>+Temporalidad[[#This Row],[ID]]</f>
        <v>1120</v>
      </c>
    </row>
    <row r="1132" spans="1:8" hidden="1" x14ac:dyDescent="0.3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9495</v>
      </c>
      <c r="H1132" s="1">
        <f>+Temporalidad[[#This Row],[ID]]</f>
        <v>1121</v>
      </c>
    </row>
    <row r="1133" spans="1:8" hidden="1" x14ac:dyDescent="0.3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9496</v>
      </c>
      <c r="H1133" s="1">
        <f>+Temporalidad[[#This Row],[ID]]</f>
        <v>1122</v>
      </c>
    </row>
    <row r="1134" spans="1:8" hidden="1" x14ac:dyDescent="0.3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9497</v>
      </c>
      <c r="H1134" s="1">
        <f>+Temporalidad[[#This Row],[ID]]</f>
        <v>1123</v>
      </c>
    </row>
    <row r="1135" spans="1:8" hidden="1" x14ac:dyDescent="0.3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9498</v>
      </c>
      <c r="H1135" s="1">
        <f>+Temporalidad[[#This Row],[ID]]</f>
        <v>1124</v>
      </c>
    </row>
    <row r="1136" spans="1:8" hidden="1" x14ac:dyDescent="0.3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9499</v>
      </c>
      <c r="H1136" s="1">
        <f>+Temporalidad[[#This Row],[ID]]</f>
        <v>1125</v>
      </c>
    </row>
    <row r="1137" spans="1:8" hidden="1" x14ac:dyDescent="0.3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9500</v>
      </c>
      <c r="H1137" s="1">
        <f>+Temporalidad[[#This Row],[ID]]</f>
        <v>1126</v>
      </c>
    </row>
    <row r="1138" spans="1:8" hidden="1" x14ac:dyDescent="0.3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9501</v>
      </c>
      <c r="H1138" s="1">
        <f>+Temporalidad[[#This Row],[ID]]</f>
        <v>1127</v>
      </c>
    </row>
    <row r="1139" spans="1:8" hidden="1" x14ac:dyDescent="0.3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9502</v>
      </c>
      <c r="H1139" s="1">
        <f>+Temporalidad[[#This Row],[ID]]</f>
        <v>1128</v>
      </c>
    </row>
    <row r="1140" spans="1:8" hidden="1" x14ac:dyDescent="0.3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9503</v>
      </c>
      <c r="H1140" s="1">
        <f>+Temporalidad[[#This Row],[ID]]</f>
        <v>1129</v>
      </c>
    </row>
    <row r="1141" spans="1:8" hidden="1" x14ac:dyDescent="0.3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9504</v>
      </c>
      <c r="H1141" s="1">
        <f>+Temporalidad[[#This Row],[ID]]</f>
        <v>1130</v>
      </c>
    </row>
    <row r="1142" spans="1:8" hidden="1" x14ac:dyDescent="0.3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9505</v>
      </c>
      <c r="H1142" s="1">
        <f>+Temporalidad[[#This Row],[ID]]</f>
        <v>1131</v>
      </c>
    </row>
    <row r="1143" spans="1:8" hidden="1" x14ac:dyDescent="0.3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9506</v>
      </c>
      <c r="H1143" s="1">
        <f>+Temporalidad[[#This Row],[ID]]</f>
        <v>1132</v>
      </c>
    </row>
    <row r="1144" spans="1:8" hidden="1" x14ac:dyDescent="0.3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9507</v>
      </c>
      <c r="H1144" s="1">
        <f>+Temporalidad[[#This Row],[ID]]</f>
        <v>1133</v>
      </c>
    </row>
    <row r="1145" spans="1:8" hidden="1" x14ac:dyDescent="0.3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9508</v>
      </c>
      <c r="H1145" s="1">
        <f>+Temporalidad[[#This Row],[ID]]</f>
        <v>1134</v>
      </c>
    </row>
    <row r="1146" spans="1:8" hidden="1" x14ac:dyDescent="0.3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9509</v>
      </c>
      <c r="H1146" s="1">
        <f>+Temporalidad[[#This Row],[ID]]</f>
        <v>1135</v>
      </c>
    </row>
    <row r="1147" spans="1:8" hidden="1" x14ac:dyDescent="0.3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9510</v>
      </c>
      <c r="H1147" s="1">
        <f>+Temporalidad[[#This Row],[ID]]</f>
        <v>1136</v>
      </c>
    </row>
    <row r="1148" spans="1:8" hidden="1" x14ac:dyDescent="0.3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9511</v>
      </c>
      <c r="H1148" s="1">
        <f>+Temporalidad[[#This Row],[ID]]</f>
        <v>1137</v>
      </c>
    </row>
    <row r="1149" spans="1:8" hidden="1" x14ac:dyDescent="0.3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9512</v>
      </c>
      <c r="H1149" s="1">
        <f>+Temporalidad[[#This Row],[ID]]</f>
        <v>1138</v>
      </c>
    </row>
    <row r="1150" spans="1:8" hidden="1" x14ac:dyDescent="0.3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9513</v>
      </c>
      <c r="H1150" s="1">
        <f>+Temporalidad[[#This Row],[ID]]</f>
        <v>1139</v>
      </c>
    </row>
    <row r="1151" spans="1:8" hidden="1" x14ac:dyDescent="0.3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9514</v>
      </c>
      <c r="H1151" s="1">
        <f>+Temporalidad[[#This Row],[ID]]</f>
        <v>1140</v>
      </c>
    </row>
    <row r="1152" spans="1:8" hidden="1" x14ac:dyDescent="0.3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9515</v>
      </c>
      <c r="H1152" s="1">
        <f>+Temporalidad[[#This Row],[ID]]</f>
        <v>1141</v>
      </c>
    </row>
    <row r="1153" spans="1:8" hidden="1" x14ac:dyDescent="0.3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9516</v>
      </c>
      <c r="H1153" s="1">
        <f>+Temporalidad[[#This Row],[ID]]</f>
        <v>1142</v>
      </c>
    </row>
    <row r="1154" spans="1:8" hidden="1" x14ac:dyDescent="0.3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9517</v>
      </c>
      <c r="H1154" s="1">
        <f>+Temporalidad[[#This Row],[ID]]</f>
        <v>1143</v>
      </c>
    </row>
    <row r="1155" spans="1:8" hidden="1" x14ac:dyDescent="0.3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9518</v>
      </c>
      <c r="H1155" s="1">
        <f>+Temporalidad[[#This Row],[ID]]</f>
        <v>1144</v>
      </c>
    </row>
    <row r="1156" spans="1:8" hidden="1" x14ac:dyDescent="0.3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9519</v>
      </c>
      <c r="H1156" s="1">
        <f>+Temporalidad[[#This Row],[ID]]</f>
        <v>1145</v>
      </c>
    </row>
    <row r="1157" spans="1:8" hidden="1" x14ac:dyDescent="0.3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9520</v>
      </c>
      <c r="H1157" s="1">
        <f>+Temporalidad[[#This Row],[ID]]</f>
        <v>1146</v>
      </c>
    </row>
    <row r="1158" spans="1:8" hidden="1" x14ac:dyDescent="0.3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9521</v>
      </c>
      <c r="H1158" s="1">
        <f>+Temporalidad[[#This Row],[ID]]</f>
        <v>1147</v>
      </c>
    </row>
    <row r="1159" spans="1:8" hidden="1" x14ac:dyDescent="0.3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9522</v>
      </c>
      <c r="H1159" s="1">
        <f>+Temporalidad[[#This Row],[ID]]</f>
        <v>1148</v>
      </c>
    </row>
    <row r="1160" spans="1:8" hidden="1" x14ac:dyDescent="0.3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9523</v>
      </c>
      <c r="H1160" s="1">
        <f>+Temporalidad[[#This Row],[ID]]</f>
        <v>1149</v>
      </c>
    </row>
    <row r="1161" spans="1:8" hidden="1" x14ac:dyDescent="0.3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9524</v>
      </c>
      <c r="H1161" s="1">
        <f>+Temporalidad[[#This Row],[ID]]</f>
        <v>1150</v>
      </c>
    </row>
    <row r="1162" spans="1:8" hidden="1" x14ac:dyDescent="0.3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9525</v>
      </c>
      <c r="H1162" s="1">
        <f>+Temporalidad[[#This Row],[ID]]</f>
        <v>1151</v>
      </c>
    </row>
    <row r="1163" spans="1:8" hidden="1" x14ac:dyDescent="0.3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9526</v>
      </c>
      <c r="H1163" s="1">
        <f>+Temporalidad[[#This Row],[ID]]</f>
        <v>1152</v>
      </c>
    </row>
    <row r="1164" spans="1:8" hidden="1" x14ac:dyDescent="0.3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9527</v>
      </c>
      <c r="H1164" s="1">
        <f>+Temporalidad[[#This Row],[ID]]</f>
        <v>1153</v>
      </c>
    </row>
    <row r="1165" spans="1:8" hidden="1" x14ac:dyDescent="0.3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9528</v>
      </c>
      <c r="H1165" s="1">
        <f>+Temporalidad[[#This Row],[ID]]</f>
        <v>1154</v>
      </c>
    </row>
    <row r="1166" spans="1:8" hidden="1" x14ac:dyDescent="0.3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9529</v>
      </c>
      <c r="H1166" s="1">
        <f>+Temporalidad[[#This Row],[ID]]</f>
        <v>1155</v>
      </c>
    </row>
    <row r="1167" spans="1:8" hidden="1" x14ac:dyDescent="0.3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9530</v>
      </c>
      <c r="H1167" s="1">
        <f>+Temporalidad[[#This Row],[ID]]</f>
        <v>1156</v>
      </c>
    </row>
    <row r="1168" spans="1:8" hidden="1" x14ac:dyDescent="0.3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9531</v>
      </c>
      <c r="H1168" s="1">
        <f>+Temporalidad[[#This Row],[ID]]</f>
        <v>1157</v>
      </c>
    </row>
    <row r="1169" spans="1:8" hidden="1" x14ac:dyDescent="0.3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9532</v>
      </c>
      <c r="H1169" s="1">
        <f>+Temporalidad[[#This Row],[ID]]</f>
        <v>1158</v>
      </c>
    </row>
    <row r="1170" spans="1:8" hidden="1" x14ac:dyDescent="0.3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9533</v>
      </c>
      <c r="H1170" s="1">
        <f>+Temporalidad[[#This Row],[ID]]</f>
        <v>1159</v>
      </c>
    </row>
    <row r="1171" spans="1:8" hidden="1" x14ac:dyDescent="0.3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9534</v>
      </c>
      <c r="H1171" s="1">
        <f>+Temporalidad[[#This Row],[ID]]</f>
        <v>1160</v>
      </c>
    </row>
    <row r="1172" spans="1:8" hidden="1" x14ac:dyDescent="0.3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9535</v>
      </c>
      <c r="H1172" s="1">
        <f>+Temporalidad[[#This Row],[ID]]</f>
        <v>1161</v>
      </c>
    </row>
    <row r="1173" spans="1:8" hidden="1" x14ac:dyDescent="0.3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9536</v>
      </c>
      <c r="H1173" s="1">
        <f>+Temporalidad[[#This Row],[ID]]</f>
        <v>1162</v>
      </c>
    </row>
    <row r="1174" spans="1:8" hidden="1" x14ac:dyDescent="0.3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9537</v>
      </c>
      <c r="H1174" s="1">
        <f>+Temporalidad[[#This Row],[ID]]</f>
        <v>1163</v>
      </c>
    </row>
    <row r="1175" spans="1:8" hidden="1" x14ac:dyDescent="0.3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9538</v>
      </c>
      <c r="H1175" s="1">
        <f>+Temporalidad[[#This Row],[ID]]</f>
        <v>1164</v>
      </c>
    </row>
    <row r="1176" spans="1:8" hidden="1" x14ac:dyDescent="0.3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9539</v>
      </c>
      <c r="H1176" s="1">
        <f>+Temporalidad[[#This Row],[ID]]</f>
        <v>1165</v>
      </c>
    </row>
    <row r="1177" spans="1:8" hidden="1" x14ac:dyDescent="0.3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9540</v>
      </c>
      <c r="H1177" s="1">
        <f>+Temporalidad[[#This Row],[ID]]</f>
        <v>1166</v>
      </c>
    </row>
    <row r="1178" spans="1:8" hidden="1" x14ac:dyDescent="0.3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9541</v>
      </c>
      <c r="H1178" s="1">
        <f>+Temporalidad[[#This Row],[ID]]</f>
        <v>1167</v>
      </c>
    </row>
    <row r="1179" spans="1:8" hidden="1" x14ac:dyDescent="0.3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9542</v>
      </c>
      <c r="H1179" s="1">
        <f>+Temporalidad[[#This Row],[ID]]</f>
        <v>1168</v>
      </c>
    </row>
    <row r="1180" spans="1:8" hidden="1" x14ac:dyDescent="0.3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9543</v>
      </c>
      <c r="H1180" s="1">
        <f>+Temporalidad[[#This Row],[ID]]</f>
        <v>1169</v>
      </c>
    </row>
    <row r="1181" spans="1:8" hidden="1" x14ac:dyDescent="0.3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9544</v>
      </c>
      <c r="H1181" s="1">
        <f>+Temporalidad[[#This Row],[ID]]</f>
        <v>1170</v>
      </c>
    </row>
    <row r="1182" spans="1:8" hidden="1" x14ac:dyDescent="0.3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9545</v>
      </c>
      <c r="H1182" s="1">
        <f>+Temporalidad[[#This Row],[ID]]</f>
        <v>1171</v>
      </c>
    </row>
    <row r="1183" spans="1:8" hidden="1" x14ac:dyDescent="0.3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9546</v>
      </c>
      <c r="H1183" s="1">
        <f>+Temporalidad[[#This Row],[ID]]</f>
        <v>1172</v>
      </c>
    </row>
    <row r="1184" spans="1:8" hidden="1" x14ac:dyDescent="0.3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9547</v>
      </c>
      <c r="H1184" s="1">
        <f>+Temporalidad[[#This Row],[ID]]</f>
        <v>1173</v>
      </c>
    </row>
    <row r="1185" spans="1:8" hidden="1" x14ac:dyDescent="0.3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9548</v>
      </c>
      <c r="H1185" s="1">
        <f>+Temporalidad[[#This Row],[ID]]</f>
        <v>1174</v>
      </c>
    </row>
    <row r="1186" spans="1:8" hidden="1" x14ac:dyDescent="0.3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9549</v>
      </c>
      <c r="H1186" s="1">
        <f>+Temporalidad[[#This Row],[ID]]</f>
        <v>1175</v>
      </c>
    </row>
    <row r="1187" spans="1:8" hidden="1" x14ac:dyDescent="0.3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9550</v>
      </c>
      <c r="H1187" s="1">
        <f>+Temporalidad[[#This Row],[ID]]</f>
        <v>1176</v>
      </c>
    </row>
    <row r="1188" spans="1:8" hidden="1" x14ac:dyDescent="0.3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9551</v>
      </c>
      <c r="H1188" s="1">
        <f>+Temporalidad[[#This Row],[ID]]</f>
        <v>1177</v>
      </c>
    </row>
    <row r="1189" spans="1:8" hidden="1" x14ac:dyDescent="0.3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9552</v>
      </c>
      <c r="H1189" s="1">
        <f>+Temporalidad[[#This Row],[ID]]</f>
        <v>1178</v>
      </c>
    </row>
    <row r="1190" spans="1:8" hidden="1" x14ac:dyDescent="0.3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9553</v>
      </c>
      <c r="H1190" s="1">
        <f>+Temporalidad[[#This Row],[ID]]</f>
        <v>1179</v>
      </c>
    </row>
    <row r="1191" spans="1:8" hidden="1" x14ac:dyDescent="0.3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9554</v>
      </c>
      <c r="H1191" s="1">
        <f>+Temporalidad[[#This Row],[ID]]</f>
        <v>1180</v>
      </c>
    </row>
    <row r="1192" spans="1:8" hidden="1" x14ac:dyDescent="0.3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9555</v>
      </c>
      <c r="H1192" s="1">
        <f>+Temporalidad[[#This Row],[ID]]</f>
        <v>1181</v>
      </c>
    </row>
    <row r="1193" spans="1:8" hidden="1" x14ac:dyDescent="0.3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9556</v>
      </c>
      <c r="H1193" s="1">
        <f>+Temporalidad[[#This Row],[ID]]</f>
        <v>1182</v>
      </c>
    </row>
    <row r="1194" spans="1:8" hidden="1" x14ac:dyDescent="0.3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9557</v>
      </c>
      <c r="H1194" s="1">
        <f>+Temporalidad[[#This Row],[ID]]</f>
        <v>1183</v>
      </c>
    </row>
    <row r="1195" spans="1:8" hidden="1" x14ac:dyDescent="0.3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9558</v>
      </c>
      <c r="H1195" s="1">
        <f>+Temporalidad[[#This Row],[ID]]</f>
        <v>1184</v>
      </c>
    </row>
    <row r="1196" spans="1:8" hidden="1" x14ac:dyDescent="0.3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9559</v>
      </c>
      <c r="H1196" s="1">
        <f>+Temporalidad[[#This Row],[ID]]</f>
        <v>1185</v>
      </c>
    </row>
    <row r="1197" spans="1:8" hidden="1" x14ac:dyDescent="0.3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9560</v>
      </c>
      <c r="H1197" s="1">
        <f>+Temporalidad[[#This Row],[ID]]</f>
        <v>1186</v>
      </c>
    </row>
    <row r="1198" spans="1:8" hidden="1" x14ac:dyDescent="0.3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9561</v>
      </c>
      <c r="H1198" s="1">
        <f>+Temporalidad[[#This Row],[ID]]</f>
        <v>1187</v>
      </c>
    </row>
    <row r="1199" spans="1:8" hidden="1" x14ac:dyDescent="0.3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9562</v>
      </c>
      <c r="H1199" s="1">
        <f>+Temporalidad[[#This Row],[ID]]</f>
        <v>1188</v>
      </c>
    </row>
    <row r="1200" spans="1:8" hidden="1" x14ac:dyDescent="0.3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9563</v>
      </c>
      <c r="H1200" s="1">
        <f>+Temporalidad[[#This Row],[ID]]</f>
        <v>1189</v>
      </c>
    </row>
    <row r="1201" spans="1:8" hidden="1" x14ac:dyDescent="0.3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9564</v>
      </c>
      <c r="H1201" s="1">
        <f>+Temporalidad[[#This Row],[ID]]</f>
        <v>1190</v>
      </c>
    </row>
    <row r="1202" spans="1:8" hidden="1" x14ac:dyDescent="0.3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9565</v>
      </c>
      <c r="H1202" s="1">
        <f>+Temporalidad[[#This Row],[ID]]</f>
        <v>1191</v>
      </c>
    </row>
    <row r="1203" spans="1:8" hidden="1" x14ac:dyDescent="0.3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9566</v>
      </c>
      <c r="H1203" s="1">
        <f>+Temporalidad[[#This Row],[ID]]</f>
        <v>1192</v>
      </c>
    </row>
    <row r="1204" spans="1:8" hidden="1" x14ac:dyDescent="0.3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9567</v>
      </c>
      <c r="H1204" s="1">
        <f>+Temporalidad[[#This Row],[ID]]</f>
        <v>1193</v>
      </c>
    </row>
    <row r="1205" spans="1:8" hidden="1" x14ac:dyDescent="0.3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9568</v>
      </c>
      <c r="H1205" s="1">
        <f>+Temporalidad[[#This Row],[ID]]</f>
        <v>1194</v>
      </c>
    </row>
    <row r="1206" spans="1:8" hidden="1" x14ac:dyDescent="0.3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9569</v>
      </c>
      <c r="H1206" s="1">
        <f>+Temporalidad[[#This Row],[ID]]</f>
        <v>1195</v>
      </c>
    </row>
    <row r="1207" spans="1:8" hidden="1" x14ac:dyDescent="0.3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9570</v>
      </c>
      <c r="H1207" s="1">
        <f>+Temporalidad[[#This Row],[ID]]</f>
        <v>1196</v>
      </c>
    </row>
    <row r="1208" spans="1:8" hidden="1" x14ac:dyDescent="0.3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9571</v>
      </c>
      <c r="H1208" s="1">
        <f>+Temporalidad[[#This Row],[ID]]</f>
        <v>1197</v>
      </c>
    </row>
    <row r="1209" spans="1:8" hidden="1" x14ac:dyDescent="0.3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9572</v>
      </c>
      <c r="H1209" s="1">
        <f>+Temporalidad[[#This Row],[ID]]</f>
        <v>1198</v>
      </c>
    </row>
    <row r="1210" spans="1:8" hidden="1" x14ac:dyDescent="0.3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9573</v>
      </c>
      <c r="H1210" s="1">
        <f>+Temporalidad[[#This Row],[ID]]</f>
        <v>1199</v>
      </c>
    </row>
    <row r="1211" spans="1:8" hidden="1" x14ac:dyDescent="0.3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9574</v>
      </c>
      <c r="H1211" s="1">
        <f>+Temporalidad[[#This Row],[ID]]</f>
        <v>1200</v>
      </c>
    </row>
    <row r="1212" spans="1:8" hidden="1" x14ac:dyDescent="0.3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9575</v>
      </c>
      <c r="H1212" s="1">
        <f>+Temporalidad[[#This Row],[ID]]</f>
        <v>1201</v>
      </c>
    </row>
    <row r="1213" spans="1:8" hidden="1" x14ac:dyDescent="0.3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9576</v>
      </c>
      <c r="H1213" s="1">
        <f>+Temporalidad[[#This Row],[ID]]</f>
        <v>1202</v>
      </c>
    </row>
    <row r="1214" spans="1:8" hidden="1" x14ac:dyDescent="0.3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9577</v>
      </c>
      <c r="H1214" s="1">
        <f>+Temporalidad[[#This Row],[ID]]</f>
        <v>1203</v>
      </c>
    </row>
    <row r="1215" spans="1:8" hidden="1" x14ac:dyDescent="0.3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9578</v>
      </c>
      <c r="H1215" s="1">
        <f>+Temporalidad[[#This Row],[ID]]</f>
        <v>1204</v>
      </c>
    </row>
    <row r="1216" spans="1:8" hidden="1" x14ac:dyDescent="0.3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9579</v>
      </c>
      <c r="H1216" s="1">
        <f>+Temporalidad[[#This Row],[ID]]</f>
        <v>1205</v>
      </c>
    </row>
    <row r="1217" spans="1:8" hidden="1" x14ac:dyDescent="0.3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9580</v>
      </c>
      <c r="H1217" s="1">
        <f>+Temporalidad[[#This Row],[ID]]</f>
        <v>1206</v>
      </c>
    </row>
    <row r="1218" spans="1:8" hidden="1" x14ac:dyDescent="0.3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9581</v>
      </c>
      <c r="H1218" s="1">
        <f>+Temporalidad[[#This Row],[ID]]</f>
        <v>1207</v>
      </c>
    </row>
    <row r="1219" spans="1:8" hidden="1" x14ac:dyDescent="0.3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9582</v>
      </c>
      <c r="H1219" s="1">
        <f>+Temporalidad[[#This Row],[ID]]</f>
        <v>1208</v>
      </c>
    </row>
    <row r="1220" spans="1:8" hidden="1" x14ac:dyDescent="0.3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9583</v>
      </c>
      <c r="H1220" s="1">
        <f>+Temporalidad[[#This Row],[ID]]</f>
        <v>1209</v>
      </c>
    </row>
    <row r="1221" spans="1:8" hidden="1" x14ac:dyDescent="0.3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9584</v>
      </c>
      <c r="H1221" s="1">
        <f>+Temporalidad[[#This Row],[ID]]</f>
        <v>1210</v>
      </c>
    </row>
    <row r="1222" spans="1:8" hidden="1" x14ac:dyDescent="0.3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9585</v>
      </c>
      <c r="H1222" s="1">
        <f>+Temporalidad[[#This Row],[ID]]</f>
        <v>1211</v>
      </c>
    </row>
    <row r="1223" spans="1:8" hidden="1" x14ac:dyDescent="0.3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9586</v>
      </c>
      <c r="H1223" s="1">
        <f>+Temporalidad[[#This Row],[ID]]</f>
        <v>1212</v>
      </c>
    </row>
    <row r="1224" spans="1:8" hidden="1" x14ac:dyDescent="0.3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9587</v>
      </c>
      <c r="H1224" s="1">
        <f>+Temporalidad[[#This Row],[ID]]</f>
        <v>1213</v>
      </c>
    </row>
    <row r="1225" spans="1:8" hidden="1" x14ac:dyDescent="0.3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9588</v>
      </c>
      <c r="H1225" s="1">
        <f>+Temporalidad[[#This Row],[ID]]</f>
        <v>1214</v>
      </c>
    </row>
    <row r="1226" spans="1:8" hidden="1" x14ac:dyDescent="0.3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9589</v>
      </c>
      <c r="H1226" s="1">
        <f>+Temporalidad[[#This Row],[ID]]</f>
        <v>1215</v>
      </c>
    </row>
    <row r="1227" spans="1:8" hidden="1" x14ac:dyDescent="0.3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9590</v>
      </c>
      <c r="H1227" s="1">
        <f>+Temporalidad[[#This Row],[ID]]</f>
        <v>1216</v>
      </c>
    </row>
    <row r="1228" spans="1:8" hidden="1" x14ac:dyDescent="0.3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9591</v>
      </c>
      <c r="H1228" s="1">
        <f>+Temporalidad[[#This Row],[ID]]</f>
        <v>1217</v>
      </c>
    </row>
    <row r="1229" spans="1:8" hidden="1" x14ac:dyDescent="0.3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9592</v>
      </c>
      <c r="H1229" s="1">
        <f>+Temporalidad[[#This Row],[ID]]</f>
        <v>1218</v>
      </c>
    </row>
    <row r="1230" spans="1:8" hidden="1" x14ac:dyDescent="0.3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9593</v>
      </c>
      <c r="H1230" s="1">
        <f>+Temporalidad[[#This Row],[ID]]</f>
        <v>1219</v>
      </c>
    </row>
    <row r="1231" spans="1:8" hidden="1" x14ac:dyDescent="0.3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9594</v>
      </c>
      <c r="H1231" s="1">
        <f>+Temporalidad[[#This Row],[ID]]</f>
        <v>1220</v>
      </c>
    </row>
    <row r="1232" spans="1:8" hidden="1" x14ac:dyDescent="0.3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9595</v>
      </c>
      <c r="H1232" s="1">
        <f>+Temporalidad[[#This Row],[ID]]</f>
        <v>1221</v>
      </c>
    </row>
    <row r="1233" spans="1:8" hidden="1" x14ac:dyDescent="0.3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9596</v>
      </c>
      <c r="H1233" s="1">
        <f>+Temporalidad[[#This Row],[ID]]</f>
        <v>1222</v>
      </c>
    </row>
    <row r="1234" spans="1:8" hidden="1" x14ac:dyDescent="0.3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9597</v>
      </c>
      <c r="H1234" s="1">
        <f>+Temporalidad[[#This Row],[ID]]</f>
        <v>1223</v>
      </c>
    </row>
    <row r="1235" spans="1:8" hidden="1" x14ac:dyDescent="0.3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9598</v>
      </c>
      <c r="H1235" s="1">
        <f>+Temporalidad[[#This Row],[ID]]</f>
        <v>1224</v>
      </c>
    </row>
    <row r="1236" spans="1:8" hidden="1" x14ac:dyDescent="0.3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9599</v>
      </c>
      <c r="H1236" s="1">
        <f>+Temporalidad[[#This Row],[ID]]</f>
        <v>1225</v>
      </c>
    </row>
    <row r="1237" spans="1:8" hidden="1" x14ac:dyDescent="0.3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9600</v>
      </c>
      <c r="H1237" s="1">
        <f>+Temporalidad[[#This Row],[ID]]</f>
        <v>1226</v>
      </c>
    </row>
    <row r="1238" spans="1:8" hidden="1" x14ac:dyDescent="0.3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9601</v>
      </c>
      <c r="H1238" s="1">
        <f>+Temporalidad[[#This Row],[ID]]</f>
        <v>1227</v>
      </c>
    </row>
    <row r="1239" spans="1:8" hidden="1" x14ac:dyDescent="0.3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9602</v>
      </c>
      <c r="H1239" s="1">
        <f>+Temporalidad[[#This Row],[ID]]</f>
        <v>1228</v>
      </c>
    </row>
    <row r="1240" spans="1:8" hidden="1" x14ac:dyDescent="0.3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9603</v>
      </c>
      <c r="H1240" s="1">
        <f>+Temporalidad[[#This Row],[ID]]</f>
        <v>1229</v>
      </c>
    </row>
    <row r="1241" spans="1:8" hidden="1" x14ac:dyDescent="0.3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9604</v>
      </c>
      <c r="H1241" s="1">
        <f>+Temporalidad[[#This Row],[ID]]</f>
        <v>1230</v>
      </c>
    </row>
    <row r="1242" spans="1:8" hidden="1" x14ac:dyDescent="0.3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9605</v>
      </c>
      <c r="H1242" s="1">
        <f>+Temporalidad[[#This Row],[ID]]</f>
        <v>1231</v>
      </c>
    </row>
    <row r="1243" spans="1:8" hidden="1" x14ac:dyDescent="0.3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9606</v>
      </c>
      <c r="H1243" s="1">
        <f>+Temporalidad[[#This Row],[ID]]</f>
        <v>1232</v>
      </c>
    </row>
    <row r="1244" spans="1:8" hidden="1" x14ac:dyDescent="0.3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9607</v>
      </c>
      <c r="H1244" s="1">
        <f>+Temporalidad[[#This Row],[ID]]</f>
        <v>1233</v>
      </c>
    </row>
    <row r="1245" spans="1:8" hidden="1" x14ac:dyDescent="0.3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9608</v>
      </c>
      <c r="H1245" s="1">
        <f>+Temporalidad[[#This Row],[ID]]</f>
        <v>1234</v>
      </c>
    </row>
    <row r="1246" spans="1:8" hidden="1" x14ac:dyDescent="0.3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9609</v>
      </c>
      <c r="H1246" s="1">
        <f>+Temporalidad[[#This Row],[ID]]</f>
        <v>1235</v>
      </c>
    </row>
    <row r="1247" spans="1:8" hidden="1" x14ac:dyDescent="0.3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9610</v>
      </c>
      <c r="H1247" s="1">
        <f>+Temporalidad[[#This Row],[ID]]</f>
        <v>1236</v>
      </c>
    </row>
    <row r="1248" spans="1:8" hidden="1" x14ac:dyDescent="0.3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9611</v>
      </c>
      <c r="H1248" s="1">
        <f>+Temporalidad[[#This Row],[ID]]</f>
        <v>1237</v>
      </c>
    </row>
    <row r="1249" spans="1:8" hidden="1" x14ac:dyDescent="0.3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9612</v>
      </c>
      <c r="H1249" s="1">
        <f>+Temporalidad[[#This Row],[ID]]</f>
        <v>1238</v>
      </c>
    </row>
    <row r="1250" spans="1:8" hidden="1" x14ac:dyDescent="0.3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9613</v>
      </c>
      <c r="H1250" s="1">
        <f>+Temporalidad[[#This Row],[ID]]</f>
        <v>1239</v>
      </c>
    </row>
    <row r="1251" spans="1:8" hidden="1" x14ac:dyDescent="0.3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9614</v>
      </c>
      <c r="H1251" s="1">
        <f>+Temporalidad[[#This Row],[ID]]</f>
        <v>1240</v>
      </c>
    </row>
    <row r="1252" spans="1:8" hidden="1" x14ac:dyDescent="0.3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9615</v>
      </c>
      <c r="H1252" s="1">
        <f>+Temporalidad[[#This Row],[ID]]</f>
        <v>1241</v>
      </c>
    </row>
    <row r="1253" spans="1:8" hidden="1" x14ac:dyDescent="0.3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9616</v>
      </c>
      <c r="H1253" s="1">
        <f>+Temporalidad[[#This Row],[ID]]</f>
        <v>1242</v>
      </c>
    </row>
    <row r="1254" spans="1:8" hidden="1" x14ac:dyDescent="0.3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9617</v>
      </c>
      <c r="H1254" s="1">
        <f>+Temporalidad[[#This Row],[ID]]</f>
        <v>1243</v>
      </c>
    </row>
    <row r="1255" spans="1:8" hidden="1" x14ac:dyDescent="0.3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9618</v>
      </c>
      <c r="H1255" s="1">
        <f>+Temporalidad[[#This Row],[ID]]</f>
        <v>1244</v>
      </c>
    </row>
    <row r="1256" spans="1:8" hidden="1" x14ac:dyDescent="0.3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9619</v>
      </c>
      <c r="H1256" s="1">
        <f>+Temporalidad[[#This Row],[ID]]</f>
        <v>1245</v>
      </c>
    </row>
    <row r="1257" spans="1:8" hidden="1" x14ac:dyDescent="0.3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9620</v>
      </c>
      <c r="H1257" s="1">
        <f>+Temporalidad[[#This Row],[ID]]</f>
        <v>1246</v>
      </c>
    </row>
    <row r="1258" spans="1:8" hidden="1" x14ac:dyDescent="0.3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9621</v>
      </c>
      <c r="H1258" s="1">
        <f>+Temporalidad[[#This Row],[ID]]</f>
        <v>1247</v>
      </c>
    </row>
    <row r="1259" spans="1:8" hidden="1" x14ac:dyDescent="0.3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9622</v>
      </c>
      <c r="H1259" s="1">
        <f>+Temporalidad[[#This Row],[ID]]</f>
        <v>1248</v>
      </c>
    </row>
    <row r="1260" spans="1:8" hidden="1" x14ac:dyDescent="0.3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9623</v>
      </c>
      <c r="H1260" s="1">
        <f>+Temporalidad[[#This Row],[ID]]</f>
        <v>1249</v>
      </c>
    </row>
    <row r="1261" spans="1:8" hidden="1" x14ac:dyDescent="0.3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9624</v>
      </c>
      <c r="H1261" s="1">
        <f>+Temporalidad[[#This Row],[ID]]</f>
        <v>1250</v>
      </c>
    </row>
    <row r="1262" spans="1:8" hidden="1" x14ac:dyDescent="0.3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9625</v>
      </c>
      <c r="H1262" s="1">
        <f>+Temporalidad[[#This Row],[ID]]</f>
        <v>1251</v>
      </c>
    </row>
    <row r="1263" spans="1:8" hidden="1" x14ac:dyDescent="0.3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9626</v>
      </c>
      <c r="H1263" s="1">
        <f>+Temporalidad[[#This Row],[ID]]</f>
        <v>1252</v>
      </c>
    </row>
    <row r="1264" spans="1:8" hidden="1" x14ac:dyDescent="0.3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9627</v>
      </c>
      <c r="H1264" s="1">
        <f>+Temporalidad[[#This Row],[ID]]</f>
        <v>1253</v>
      </c>
    </row>
    <row r="1265" spans="1:8" hidden="1" x14ac:dyDescent="0.3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9628</v>
      </c>
      <c r="H1265" s="1">
        <f>+Temporalidad[[#This Row],[ID]]</f>
        <v>1254</v>
      </c>
    </row>
    <row r="1266" spans="1:8" hidden="1" x14ac:dyDescent="0.3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9629</v>
      </c>
      <c r="H1266" s="1">
        <f>+Temporalidad[[#This Row],[ID]]</f>
        <v>1255</v>
      </c>
    </row>
    <row r="1267" spans="1:8" hidden="1" x14ac:dyDescent="0.3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9630</v>
      </c>
      <c r="H1267" s="1">
        <f>+Temporalidad[[#This Row],[ID]]</f>
        <v>1256</v>
      </c>
    </row>
    <row r="1268" spans="1:8" hidden="1" x14ac:dyDescent="0.3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9631</v>
      </c>
      <c r="H1268" s="1">
        <f>+Temporalidad[[#This Row],[ID]]</f>
        <v>1257</v>
      </c>
    </row>
    <row r="1269" spans="1:8" hidden="1" x14ac:dyDescent="0.3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9632</v>
      </c>
      <c r="H1269" s="1">
        <f>+Temporalidad[[#This Row],[ID]]</f>
        <v>1258</v>
      </c>
    </row>
    <row r="1270" spans="1:8" hidden="1" x14ac:dyDescent="0.3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9633</v>
      </c>
      <c r="H1270" s="1">
        <f>+Temporalidad[[#This Row],[ID]]</f>
        <v>1259</v>
      </c>
    </row>
    <row r="1271" spans="1:8" hidden="1" x14ac:dyDescent="0.3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9634</v>
      </c>
      <c r="H1271" s="1">
        <f>+Temporalidad[[#This Row],[ID]]</f>
        <v>1260</v>
      </c>
    </row>
    <row r="1272" spans="1:8" hidden="1" x14ac:dyDescent="0.3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9635</v>
      </c>
      <c r="H1272" s="1">
        <f>+Temporalidad[[#This Row],[ID]]</f>
        <v>1261</v>
      </c>
    </row>
    <row r="1273" spans="1:8" hidden="1" x14ac:dyDescent="0.3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9636</v>
      </c>
      <c r="H1273" s="1">
        <f>+Temporalidad[[#This Row],[ID]]</f>
        <v>1262</v>
      </c>
    </row>
    <row r="1274" spans="1:8" hidden="1" x14ac:dyDescent="0.3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9637</v>
      </c>
      <c r="H1274" s="1">
        <f>+Temporalidad[[#This Row],[ID]]</f>
        <v>1263</v>
      </c>
    </row>
    <row r="1275" spans="1:8" hidden="1" x14ac:dyDescent="0.3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9638</v>
      </c>
      <c r="H1275" s="1">
        <f>+Temporalidad[[#This Row],[ID]]</f>
        <v>1264</v>
      </c>
    </row>
    <row r="1276" spans="1:8" hidden="1" x14ac:dyDescent="0.3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9639</v>
      </c>
      <c r="H1276" s="1">
        <f>+Temporalidad[[#This Row],[ID]]</f>
        <v>1265</v>
      </c>
    </row>
    <row r="1277" spans="1:8" hidden="1" x14ac:dyDescent="0.3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9640</v>
      </c>
      <c r="H1277" s="1">
        <f>+Temporalidad[[#This Row],[ID]]</f>
        <v>1266</v>
      </c>
    </row>
    <row r="1278" spans="1:8" hidden="1" x14ac:dyDescent="0.3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9641</v>
      </c>
      <c r="H1278" s="1">
        <f>+Temporalidad[[#This Row],[ID]]</f>
        <v>1267</v>
      </c>
    </row>
    <row r="1279" spans="1:8" hidden="1" x14ac:dyDescent="0.3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9642</v>
      </c>
      <c r="H1279" s="1">
        <f>+Temporalidad[[#This Row],[ID]]</f>
        <v>1268</v>
      </c>
    </row>
    <row r="1280" spans="1:8" hidden="1" x14ac:dyDescent="0.3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9643</v>
      </c>
      <c r="H1280" s="1">
        <f>+Temporalidad[[#This Row],[ID]]</f>
        <v>1269</v>
      </c>
    </row>
    <row r="1281" spans="1:8" hidden="1" x14ac:dyDescent="0.3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9644</v>
      </c>
      <c r="H1281" s="1">
        <f>+Temporalidad[[#This Row],[ID]]</f>
        <v>1270</v>
      </c>
    </row>
    <row r="1282" spans="1:8" hidden="1" x14ac:dyDescent="0.3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9645</v>
      </c>
      <c r="H1282" s="1">
        <f>+Temporalidad[[#This Row],[ID]]</f>
        <v>1271</v>
      </c>
    </row>
    <row r="1283" spans="1:8" hidden="1" x14ac:dyDescent="0.3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9646</v>
      </c>
      <c r="H1283" s="1">
        <f>+Temporalidad[[#This Row],[ID]]</f>
        <v>1272</v>
      </c>
    </row>
    <row r="1284" spans="1:8" hidden="1" x14ac:dyDescent="0.3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9647</v>
      </c>
      <c r="H1284" s="1">
        <f>+Temporalidad[[#This Row],[ID]]</f>
        <v>1273</v>
      </c>
    </row>
    <row r="1285" spans="1:8" hidden="1" x14ac:dyDescent="0.3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9648</v>
      </c>
      <c r="H1285" s="1">
        <f>+Temporalidad[[#This Row],[ID]]</f>
        <v>1274</v>
      </c>
    </row>
    <row r="1286" spans="1:8" hidden="1" x14ac:dyDescent="0.3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9649</v>
      </c>
      <c r="H1286" s="1">
        <f>+Temporalidad[[#This Row],[ID]]</f>
        <v>1275</v>
      </c>
    </row>
    <row r="1287" spans="1:8" hidden="1" x14ac:dyDescent="0.3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9650</v>
      </c>
      <c r="H1287" s="1">
        <f>+Temporalidad[[#This Row],[ID]]</f>
        <v>1276</v>
      </c>
    </row>
    <row r="1288" spans="1:8" hidden="1" x14ac:dyDescent="0.3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9651</v>
      </c>
      <c r="H1288" s="1">
        <f>+Temporalidad[[#This Row],[ID]]</f>
        <v>1277</v>
      </c>
    </row>
    <row r="1289" spans="1:8" hidden="1" x14ac:dyDescent="0.3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9652</v>
      </c>
      <c r="H1289" s="1">
        <f>+Temporalidad[[#This Row],[ID]]</f>
        <v>1278</v>
      </c>
    </row>
    <row r="1290" spans="1:8" hidden="1" x14ac:dyDescent="0.3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9653</v>
      </c>
      <c r="H1290" s="1">
        <f>+Temporalidad[[#This Row],[ID]]</f>
        <v>1279</v>
      </c>
    </row>
    <row r="1291" spans="1:8" hidden="1" x14ac:dyDescent="0.3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9654</v>
      </c>
      <c r="H1291" s="1">
        <f>+Temporalidad[[#This Row],[ID]]</f>
        <v>1280</v>
      </c>
    </row>
    <row r="1292" spans="1:8" hidden="1" x14ac:dyDescent="0.3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9655</v>
      </c>
      <c r="H1292" s="1">
        <f>+Temporalidad[[#This Row],[ID]]</f>
        <v>1281</v>
      </c>
    </row>
    <row r="1293" spans="1:8" hidden="1" x14ac:dyDescent="0.3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9656</v>
      </c>
      <c r="H1293" s="1">
        <f>+Temporalidad[[#This Row],[ID]]</f>
        <v>1282</v>
      </c>
    </row>
    <row r="1294" spans="1:8" hidden="1" x14ac:dyDescent="0.3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9657</v>
      </c>
      <c r="H1294" s="1">
        <f>+Temporalidad[[#This Row],[ID]]</f>
        <v>1283</v>
      </c>
    </row>
    <row r="1295" spans="1:8" hidden="1" x14ac:dyDescent="0.3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9658</v>
      </c>
      <c r="H1295" s="1">
        <f>+Temporalidad[[#This Row],[ID]]</f>
        <v>1284</v>
      </c>
    </row>
    <row r="1296" spans="1:8" hidden="1" x14ac:dyDescent="0.3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9659</v>
      </c>
      <c r="H1296" s="1">
        <f>+Temporalidad[[#This Row],[ID]]</f>
        <v>1285</v>
      </c>
    </row>
    <row r="1297" spans="1:8" hidden="1" x14ac:dyDescent="0.3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9660</v>
      </c>
      <c r="H1297" s="1">
        <f>+Temporalidad[[#This Row],[ID]]</f>
        <v>1286</v>
      </c>
    </row>
    <row r="1298" spans="1:8" hidden="1" x14ac:dyDescent="0.3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9661</v>
      </c>
      <c r="H1298" s="1">
        <f>+Temporalidad[[#This Row],[ID]]</f>
        <v>1287</v>
      </c>
    </row>
    <row r="1299" spans="1:8" hidden="1" x14ac:dyDescent="0.3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9662</v>
      </c>
      <c r="H1299" s="1">
        <f>+Temporalidad[[#This Row],[ID]]</f>
        <v>1288</v>
      </c>
    </row>
    <row r="1300" spans="1:8" hidden="1" x14ac:dyDescent="0.3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9663</v>
      </c>
      <c r="H1300" s="1">
        <f>+Temporalidad[[#This Row],[ID]]</f>
        <v>1289</v>
      </c>
    </row>
    <row r="1301" spans="1:8" hidden="1" x14ac:dyDescent="0.3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9664</v>
      </c>
      <c r="H1301" s="1">
        <f>+Temporalidad[[#This Row],[ID]]</f>
        <v>1290</v>
      </c>
    </row>
    <row r="1302" spans="1:8" hidden="1" x14ac:dyDescent="0.3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9665</v>
      </c>
      <c r="H1302" s="1">
        <f>+Temporalidad[[#This Row],[ID]]</f>
        <v>1291</v>
      </c>
    </row>
    <row r="1303" spans="1:8" hidden="1" x14ac:dyDescent="0.3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9666</v>
      </c>
      <c r="H1303" s="1">
        <f>+Temporalidad[[#This Row],[ID]]</f>
        <v>1292</v>
      </c>
    </row>
    <row r="1304" spans="1:8" hidden="1" x14ac:dyDescent="0.3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9667</v>
      </c>
      <c r="H1304" s="1">
        <f>+Temporalidad[[#This Row],[ID]]</f>
        <v>1293</v>
      </c>
    </row>
    <row r="1305" spans="1:8" hidden="1" x14ac:dyDescent="0.3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9668</v>
      </c>
      <c r="H1305" s="1">
        <f>+Temporalidad[[#This Row],[ID]]</f>
        <v>1294</v>
      </c>
    </row>
    <row r="1306" spans="1:8" hidden="1" x14ac:dyDescent="0.3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9669</v>
      </c>
      <c r="H1306" s="1">
        <f>+Temporalidad[[#This Row],[ID]]</f>
        <v>1295</v>
      </c>
    </row>
    <row r="1307" spans="1:8" hidden="1" x14ac:dyDescent="0.3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9670</v>
      </c>
      <c r="H1307" s="1">
        <f>+Temporalidad[[#This Row],[ID]]</f>
        <v>1296</v>
      </c>
    </row>
    <row r="1308" spans="1:8" hidden="1" x14ac:dyDescent="0.3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9671</v>
      </c>
      <c r="H1308" s="1">
        <f>+Temporalidad[[#This Row],[ID]]</f>
        <v>1297</v>
      </c>
    </row>
    <row r="1309" spans="1:8" hidden="1" x14ac:dyDescent="0.3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9672</v>
      </c>
      <c r="H1309" s="1">
        <f>+Temporalidad[[#This Row],[ID]]</f>
        <v>1298</v>
      </c>
    </row>
    <row r="1310" spans="1:8" hidden="1" x14ac:dyDescent="0.3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9673</v>
      </c>
      <c r="H1310" s="1">
        <f>+Temporalidad[[#This Row],[ID]]</f>
        <v>1299</v>
      </c>
    </row>
    <row r="1311" spans="1:8" hidden="1" x14ac:dyDescent="0.3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9674</v>
      </c>
      <c r="H1311" s="1">
        <f>+Temporalidad[[#This Row],[ID]]</f>
        <v>1300</v>
      </c>
    </row>
    <row r="1312" spans="1:8" hidden="1" x14ac:dyDescent="0.3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9675</v>
      </c>
      <c r="H1312" s="1">
        <f>+Temporalidad[[#This Row],[ID]]</f>
        <v>1301</v>
      </c>
    </row>
    <row r="1313" spans="1:8" hidden="1" x14ac:dyDescent="0.3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9676</v>
      </c>
      <c r="H1313" s="1">
        <f>+Temporalidad[[#This Row],[ID]]</f>
        <v>1302</v>
      </c>
    </row>
    <row r="1314" spans="1:8" hidden="1" x14ac:dyDescent="0.3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9677</v>
      </c>
      <c r="H1314" s="1">
        <f>+Temporalidad[[#This Row],[ID]]</f>
        <v>1303</v>
      </c>
    </row>
    <row r="1315" spans="1:8" hidden="1" x14ac:dyDescent="0.3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9678</v>
      </c>
      <c r="H1315" s="1">
        <f>+Temporalidad[[#This Row],[ID]]</f>
        <v>1304</v>
      </c>
    </row>
    <row r="1316" spans="1:8" hidden="1" x14ac:dyDescent="0.3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9679</v>
      </c>
      <c r="H1316" s="1">
        <f>+Temporalidad[[#This Row],[ID]]</f>
        <v>1305</v>
      </c>
    </row>
    <row r="1317" spans="1:8" hidden="1" x14ac:dyDescent="0.3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9680</v>
      </c>
      <c r="H1317" s="1">
        <f>+Temporalidad[[#This Row],[ID]]</f>
        <v>1306</v>
      </c>
    </row>
    <row r="1318" spans="1:8" hidden="1" x14ac:dyDescent="0.3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9681</v>
      </c>
      <c r="H1318" s="1">
        <f>+Temporalidad[[#This Row],[ID]]</f>
        <v>1307</v>
      </c>
    </row>
    <row r="1319" spans="1:8" hidden="1" x14ac:dyDescent="0.3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9682</v>
      </c>
      <c r="H1319" s="1">
        <f>+Temporalidad[[#This Row],[ID]]</f>
        <v>1308</v>
      </c>
    </row>
    <row r="1320" spans="1:8" hidden="1" x14ac:dyDescent="0.3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9683</v>
      </c>
      <c r="H1320" s="1">
        <f>+Temporalidad[[#This Row],[ID]]</f>
        <v>1309</v>
      </c>
    </row>
    <row r="1321" spans="1:8" hidden="1" x14ac:dyDescent="0.3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9684</v>
      </c>
      <c r="H1321" s="1">
        <f>+Temporalidad[[#This Row],[ID]]</f>
        <v>1310</v>
      </c>
    </row>
    <row r="1322" spans="1:8" hidden="1" x14ac:dyDescent="0.3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9685</v>
      </c>
      <c r="H1322" s="1">
        <f>+Temporalidad[[#This Row],[ID]]</f>
        <v>1311</v>
      </c>
    </row>
    <row r="1323" spans="1:8" hidden="1" x14ac:dyDescent="0.3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9686</v>
      </c>
      <c r="H1323" s="1">
        <f>+Temporalidad[[#This Row],[ID]]</f>
        <v>1312</v>
      </c>
    </row>
    <row r="1324" spans="1:8" hidden="1" x14ac:dyDescent="0.3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9687</v>
      </c>
      <c r="H1324" s="1">
        <f>+Temporalidad[[#This Row],[ID]]</f>
        <v>1313</v>
      </c>
    </row>
    <row r="1325" spans="1:8" hidden="1" x14ac:dyDescent="0.3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9688</v>
      </c>
      <c r="H1325" s="1">
        <f>+Temporalidad[[#This Row],[ID]]</f>
        <v>1314</v>
      </c>
    </row>
    <row r="1326" spans="1:8" hidden="1" x14ac:dyDescent="0.3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9689</v>
      </c>
      <c r="H1326" s="1">
        <f>+Temporalidad[[#This Row],[ID]]</f>
        <v>1315</v>
      </c>
    </row>
    <row r="1327" spans="1:8" hidden="1" x14ac:dyDescent="0.3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9690</v>
      </c>
      <c r="H1327" s="1">
        <f>+Temporalidad[[#This Row],[ID]]</f>
        <v>1316</v>
      </c>
    </row>
    <row r="1328" spans="1:8" hidden="1" x14ac:dyDescent="0.3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9691</v>
      </c>
      <c r="H1328" s="1">
        <f>+Temporalidad[[#This Row],[ID]]</f>
        <v>1317</v>
      </c>
    </row>
    <row r="1329" spans="1:8" hidden="1" x14ac:dyDescent="0.3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9692</v>
      </c>
      <c r="H1329" s="1">
        <f>+Temporalidad[[#This Row],[ID]]</f>
        <v>1318</v>
      </c>
    </row>
    <row r="1330" spans="1:8" hidden="1" x14ac:dyDescent="0.3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9693</v>
      </c>
      <c r="H1330" s="1">
        <f>+Temporalidad[[#This Row],[ID]]</f>
        <v>1319</v>
      </c>
    </row>
    <row r="1331" spans="1:8" hidden="1" x14ac:dyDescent="0.3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9694</v>
      </c>
      <c r="H1331" s="1">
        <f>+Temporalidad[[#This Row],[ID]]</f>
        <v>1320</v>
      </c>
    </row>
    <row r="1332" spans="1:8" hidden="1" x14ac:dyDescent="0.3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9695</v>
      </c>
      <c r="H1332" s="1">
        <f>+Temporalidad[[#This Row],[ID]]</f>
        <v>1321</v>
      </c>
    </row>
    <row r="1333" spans="1:8" hidden="1" x14ac:dyDescent="0.3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9696</v>
      </c>
      <c r="H1333" s="1">
        <f>+Temporalidad[[#This Row],[ID]]</f>
        <v>1322</v>
      </c>
    </row>
    <row r="1334" spans="1:8" hidden="1" x14ac:dyDescent="0.3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9697</v>
      </c>
      <c r="H1334" s="1">
        <f>+Temporalidad[[#This Row],[ID]]</f>
        <v>1323</v>
      </c>
    </row>
    <row r="1335" spans="1:8" hidden="1" x14ac:dyDescent="0.3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9698</v>
      </c>
      <c r="H1335" s="1">
        <f>+Temporalidad[[#This Row],[ID]]</f>
        <v>1324</v>
      </c>
    </row>
    <row r="1336" spans="1:8" hidden="1" x14ac:dyDescent="0.3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9699</v>
      </c>
      <c r="H1336" s="1">
        <f>+Temporalidad[[#This Row],[ID]]</f>
        <v>1325</v>
      </c>
    </row>
    <row r="1337" spans="1:8" hidden="1" x14ac:dyDescent="0.3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9700</v>
      </c>
      <c r="H1337" s="1">
        <f>+Temporalidad[[#This Row],[ID]]</f>
        <v>1326</v>
      </c>
    </row>
    <row r="1338" spans="1:8" hidden="1" x14ac:dyDescent="0.3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9701</v>
      </c>
      <c r="H1338" s="1">
        <f>+Temporalidad[[#This Row],[ID]]</f>
        <v>1327</v>
      </c>
    </row>
    <row r="1339" spans="1:8" hidden="1" x14ac:dyDescent="0.3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9702</v>
      </c>
      <c r="H1339" s="1">
        <f>+Temporalidad[[#This Row],[ID]]</f>
        <v>1328</v>
      </c>
    </row>
    <row r="1340" spans="1:8" hidden="1" x14ac:dyDescent="0.3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9703</v>
      </c>
      <c r="H1340" s="1">
        <f>+Temporalidad[[#This Row],[ID]]</f>
        <v>1329</v>
      </c>
    </row>
    <row r="1341" spans="1:8" hidden="1" x14ac:dyDescent="0.3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9704</v>
      </c>
      <c r="H1341" s="1">
        <f>+Temporalidad[[#This Row],[ID]]</f>
        <v>1330</v>
      </c>
    </row>
    <row r="1342" spans="1:8" hidden="1" x14ac:dyDescent="0.3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9705</v>
      </c>
      <c r="H1342" s="1">
        <f>+Temporalidad[[#This Row],[ID]]</f>
        <v>1331</v>
      </c>
    </row>
    <row r="1343" spans="1:8" hidden="1" x14ac:dyDescent="0.3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9706</v>
      </c>
      <c r="H1343" s="1">
        <f>+Temporalidad[[#This Row],[ID]]</f>
        <v>1332</v>
      </c>
    </row>
    <row r="1344" spans="1:8" hidden="1" x14ac:dyDescent="0.3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9707</v>
      </c>
      <c r="H1344" s="1">
        <f>+Temporalidad[[#This Row],[ID]]</f>
        <v>1333</v>
      </c>
    </row>
    <row r="1345" spans="1:8" hidden="1" x14ac:dyDescent="0.3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9708</v>
      </c>
      <c r="H1345" s="1">
        <f>+Temporalidad[[#This Row],[ID]]</f>
        <v>1334</v>
      </c>
    </row>
    <row r="1346" spans="1:8" hidden="1" x14ac:dyDescent="0.3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9709</v>
      </c>
      <c r="H1346" s="1">
        <f>+Temporalidad[[#This Row],[ID]]</f>
        <v>1335</v>
      </c>
    </row>
    <row r="1347" spans="1:8" hidden="1" x14ac:dyDescent="0.3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9710</v>
      </c>
      <c r="H1347" s="1">
        <f>+Temporalidad[[#This Row],[ID]]</f>
        <v>1336</v>
      </c>
    </row>
    <row r="1348" spans="1:8" hidden="1" x14ac:dyDescent="0.3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9711</v>
      </c>
      <c r="H1348" s="1">
        <f>+Temporalidad[[#This Row],[ID]]</f>
        <v>1337</v>
      </c>
    </row>
    <row r="1349" spans="1:8" hidden="1" x14ac:dyDescent="0.3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9712</v>
      </c>
      <c r="H1349" s="1">
        <f>+Temporalidad[[#This Row],[ID]]</f>
        <v>1338</v>
      </c>
    </row>
    <row r="1350" spans="1:8" hidden="1" x14ac:dyDescent="0.3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9713</v>
      </c>
      <c r="H1350" s="1">
        <f>+Temporalidad[[#This Row],[ID]]</f>
        <v>1339</v>
      </c>
    </row>
    <row r="1351" spans="1:8" hidden="1" x14ac:dyDescent="0.3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9714</v>
      </c>
      <c r="H1351" s="1">
        <f>+Temporalidad[[#This Row],[ID]]</f>
        <v>1340</v>
      </c>
    </row>
    <row r="1352" spans="1:8" hidden="1" x14ac:dyDescent="0.3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9715</v>
      </c>
      <c r="H1352" s="1">
        <f>+Temporalidad[[#This Row],[ID]]</f>
        <v>1341</v>
      </c>
    </row>
    <row r="1353" spans="1:8" hidden="1" x14ac:dyDescent="0.3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9716</v>
      </c>
      <c r="H1353" s="1">
        <f>+Temporalidad[[#This Row],[ID]]</f>
        <v>1342</v>
      </c>
    </row>
    <row r="1354" spans="1:8" hidden="1" x14ac:dyDescent="0.3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9717</v>
      </c>
      <c r="H1354" s="1">
        <f>+Temporalidad[[#This Row],[ID]]</f>
        <v>1343</v>
      </c>
    </row>
    <row r="1355" spans="1:8" hidden="1" x14ac:dyDescent="0.3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9718</v>
      </c>
      <c r="H1355" s="1">
        <f>+Temporalidad[[#This Row],[ID]]</f>
        <v>1344</v>
      </c>
    </row>
    <row r="1356" spans="1:8" hidden="1" x14ac:dyDescent="0.3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9719</v>
      </c>
      <c r="H1356" s="1">
        <f>+Temporalidad[[#This Row],[ID]]</f>
        <v>1345</v>
      </c>
    </row>
    <row r="1357" spans="1:8" hidden="1" x14ac:dyDescent="0.3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9720</v>
      </c>
      <c r="H1357" s="1">
        <f>+Temporalidad[[#This Row],[ID]]</f>
        <v>1346</v>
      </c>
    </row>
    <row r="1358" spans="1:8" hidden="1" x14ac:dyDescent="0.3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9721</v>
      </c>
      <c r="H1358" s="1">
        <f>+Temporalidad[[#This Row],[ID]]</f>
        <v>1347</v>
      </c>
    </row>
    <row r="1359" spans="1:8" hidden="1" x14ac:dyDescent="0.3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9722</v>
      </c>
      <c r="H1359" s="1">
        <f>+Temporalidad[[#This Row],[ID]]</f>
        <v>1348</v>
      </c>
    </row>
    <row r="1360" spans="1:8" hidden="1" x14ac:dyDescent="0.3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9723</v>
      </c>
      <c r="H1360" s="1">
        <f>+Temporalidad[[#This Row],[ID]]</f>
        <v>1349</v>
      </c>
    </row>
    <row r="1361" spans="1:8" hidden="1" x14ac:dyDescent="0.3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9724</v>
      </c>
      <c r="H1361" s="1">
        <f>+Temporalidad[[#This Row],[ID]]</f>
        <v>1350</v>
      </c>
    </row>
    <row r="1362" spans="1:8" hidden="1" x14ac:dyDescent="0.3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9725</v>
      </c>
      <c r="H1362" s="1">
        <f>+Temporalidad[[#This Row],[ID]]</f>
        <v>1351</v>
      </c>
    </row>
    <row r="1363" spans="1:8" hidden="1" x14ac:dyDescent="0.3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9726</v>
      </c>
      <c r="H1363" s="1">
        <f>+Temporalidad[[#This Row],[ID]]</f>
        <v>1352</v>
      </c>
    </row>
    <row r="1364" spans="1:8" hidden="1" x14ac:dyDescent="0.3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9727</v>
      </c>
      <c r="H1364" s="1">
        <f>+Temporalidad[[#This Row],[ID]]</f>
        <v>1353</v>
      </c>
    </row>
    <row r="1365" spans="1:8" hidden="1" x14ac:dyDescent="0.3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9728</v>
      </c>
      <c r="H1365" s="1">
        <f>+Temporalidad[[#This Row],[ID]]</f>
        <v>1354</v>
      </c>
    </row>
    <row r="1366" spans="1:8" hidden="1" x14ac:dyDescent="0.3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9729</v>
      </c>
      <c r="H1366" s="1">
        <f>+Temporalidad[[#This Row],[ID]]</f>
        <v>1355</v>
      </c>
    </row>
    <row r="1367" spans="1:8" hidden="1" x14ac:dyDescent="0.3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9730</v>
      </c>
      <c r="H1367" s="1">
        <f>+Temporalidad[[#This Row],[ID]]</f>
        <v>1356</v>
      </c>
    </row>
    <row r="1368" spans="1:8" hidden="1" x14ac:dyDescent="0.3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9731</v>
      </c>
      <c r="H1368" s="1">
        <f>+Temporalidad[[#This Row],[ID]]</f>
        <v>1357</v>
      </c>
    </row>
    <row r="1369" spans="1:8" hidden="1" x14ac:dyDescent="0.3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9732</v>
      </c>
      <c r="H1369" s="1">
        <f>+Temporalidad[[#This Row],[ID]]</f>
        <v>1358</v>
      </c>
    </row>
    <row r="1370" spans="1:8" hidden="1" x14ac:dyDescent="0.3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9733</v>
      </c>
      <c r="H1370" s="1">
        <f>+Temporalidad[[#This Row],[ID]]</f>
        <v>1359</v>
      </c>
    </row>
    <row r="1371" spans="1:8" hidden="1" x14ac:dyDescent="0.3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9734</v>
      </c>
      <c r="H1371" s="1">
        <f>+Temporalidad[[#This Row],[ID]]</f>
        <v>1360</v>
      </c>
    </row>
    <row r="1372" spans="1:8" hidden="1" x14ac:dyDescent="0.3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9735</v>
      </c>
      <c r="H1372" s="1">
        <f>+Temporalidad[[#This Row],[ID]]</f>
        <v>1361</v>
      </c>
    </row>
    <row r="1373" spans="1:8" hidden="1" x14ac:dyDescent="0.3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9736</v>
      </c>
      <c r="H1373" s="1">
        <f>+Temporalidad[[#This Row],[ID]]</f>
        <v>1362</v>
      </c>
    </row>
    <row r="1374" spans="1:8" hidden="1" x14ac:dyDescent="0.3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9737</v>
      </c>
      <c r="H1374" s="1">
        <f>+Temporalidad[[#This Row],[ID]]</f>
        <v>1363</v>
      </c>
    </row>
    <row r="1375" spans="1:8" hidden="1" x14ac:dyDescent="0.3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9738</v>
      </c>
      <c r="H1375" s="1">
        <f>+Temporalidad[[#This Row],[ID]]</f>
        <v>1364</v>
      </c>
    </row>
    <row r="1376" spans="1:8" hidden="1" x14ac:dyDescent="0.3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9739</v>
      </c>
      <c r="H1376" s="1">
        <f>+Temporalidad[[#This Row],[ID]]</f>
        <v>1365</v>
      </c>
    </row>
    <row r="1377" spans="1:8" hidden="1" x14ac:dyDescent="0.3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9740</v>
      </c>
      <c r="H1377" s="1">
        <f>+Temporalidad[[#This Row],[ID]]</f>
        <v>1366</v>
      </c>
    </row>
    <row r="1378" spans="1:8" hidden="1" x14ac:dyDescent="0.3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9741</v>
      </c>
      <c r="H1378" s="1">
        <f>+Temporalidad[[#This Row],[ID]]</f>
        <v>1367</v>
      </c>
    </row>
    <row r="1379" spans="1:8" hidden="1" x14ac:dyDescent="0.3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9742</v>
      </c>
      <c r="H1379" s="1">
        <f>+Temporalidad[[#This Row],[ID]]</f>
        <v>1368</v>
      </c>
    </row>
    <row r="1380" spans="1:8" hidden="1" x14ac:dyDescent="0.3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9743</v>
      </c>
      <c r="H1380" s="1">
        <f>+Temporalidad[[#This Row],[ID]]</f>
        <v>1369</v>
      </c>
    </row>
    <row r="1381" spans="1:8" hidden="1" x14ac:dyDescent="0.3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9744</v>
      </c>
      <c r="H1381" s="1">
        <f>+Temporalidad[[#This Row],[ID]]</f>
        <v>1370</v>
      </c>
    </row>
    <row r="1382" spans="1:8" hidden="1" x14ac:dyDescent="0.3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9745</v>
      </c>
      <c r="H1382" s="1">
        <f>+Temporalidad[[#This Row],[ID]]</f>
        <v>1371</v>
      </c>
    </row>
    <row r="1383" spans="1:8" hidden="1" x14ac:dyDescent="0.3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9746</v>
      </c>
      <c r="H1383" s="1">
        <f>+Temporalidad[[#This Row],[ID]]</f>
        <v>1372</v>
      </c>
    </row>
    <row r="1384" spans="1:8" hidden="1" x14ac:dyDescent="0.3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9747</v>
      </c>
      <c r="H1384" s="1">
        <f>+Temporalidad[[#This Row],[ID]]</f>
        <v>1373</v>
      </c>
    </row>
    <row r="1385" spans="1:8" hidden="1" x14ac:dyDescent="0.3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9748</v>
      </c>
      <c r="H1385" s="1">
        <f>+Temporalidad[[#This Row],[ID]]</f>
        <v>1374</v>
      </c>
    </row>
    <row r="1386" spans="1:8" hidden="1" x14ac:dyDescent="0.3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9749</v>
      </c>
      <c r="H1386" s="1">
        <f>+Temporalidad[[#This Row],[ID]]</f>
        <v>1375</v>
      </c>
    </row>
    <row r="1387" spans="1:8" hidden="1" x14ac:dyDescent="0.3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9750</v>
      </c>
      <c r="H1387" s="1">
        <f>+Temporalidad[[#This Row],[ID]]</f>
        <v>1376</v>
      </c>
    </row>
    <row r="1388" spans="1:8" hidden="1" x14ac:dyDescent="0.3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9751</v>
      </c>
      <c r="H1388" s="1">
        <f>+Temporalidad[[#This Row],[ID]]</f>
        <v>1377</v>
      </c>
    </row>
    <row r="1389" spans="1:8" hidden="1" x14ac:dyDescent="0.3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9752</v>
      </c>
      <c r="H1389" s="1">
        <f>+Temporalidad[[#This Row],[ID]]</f>
        <v>1378</v>
      </c>
    </row>
    <row r="1390" spans="1:8" hidden="1" x14ac:dyDescent="0.3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9753</v>
      </c>
      <c r="H1390" s="1">
        <f>+Temporalidad[[#This Row],[ID]]</f>
        <v>1379</v>
      </c>
    </row>
    <row r="1391" spans="1:8" hidden="1" x14ac:dyDescent="0.3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9754</v>
      </c>
      <c r="H1391" s="1">
        <f>+Temporalidad[[#This Row],[ID]]</f>
        <v>1380</v>
      </c>
    </row>
    <row r="1392" spans="1:8" hidden="1" x14ac:dyDescent="0.3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9755</v>
      </c>
      <c r="H1392" s="1">
        <f>+Temporalidad[[#This Row],[ID]]</f>
        <v>1381</v>
      </c>
    </row>
    <row r="1393" spans="1:8" hidden="1" x14ac:dyDescent="0.3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9756</v>
      </c>
      <c r="H1393" s="1">
        <f>+Temporalidad[[#This Row],[ID]]</f>
        <v>1382</v>
      </c>
    </row>
    <row r="1394" spans="1:8" hidden="1" x14ac:dyDescent="0.3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9757</v>
      </c>
      <c r="H1394" s="1">
        <f>+Temporalidad[[#This Row],[ID]]</f>
        <v>1383</v>
      </c>
    </row>
    <row r="1395" spans="1:8" hidden="1" x14ac:dyDescent="0.3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9758</v>
      </c>
      <c r="H1395" s="1">
        <f>+Temporalidad[[#This Row],[ID]]</f>
        <v>1384</v>
      </c>
    </row>
    <row r="1396" spans="1:8" hidden="1" x14ac:dyDescent="0.3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9759</v>
      </c>
      <c r="H1396" s="1">
        <f>+Temporalidad[[#This Row],[ID]]</f>
        <v>1385</v>
      </c>
    </row>
    <row r="1397" spans="1:8" hidden="1" x14ac:dyDescent="0.3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9760</v>
      </c>
      <c r="H1397" s="1">
        <f>+Temporalidad[[#This Row],[ID]]</f>
        <v>1386</v>
      </c>
    </row>
    <row r="1398" spans="1:8" hidden="1" x14ac:dyDescent="0.3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9761</v>
      </c>
      <c r="H1398" s="1">
        <f>+Temporalidad[[#This Row],[ID]]</f>
        <v>1387</v>
      </c>
    </row>
    <row r="1399" spans="1:8" hidden="1" x14ac:dyDescent="0.3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9762</v>
      </c>
      <c r="H1399" s="1">
        <f>+Temporalidad[[#This Row],[ID]]</f>
        <v>1388</v>
      </c>
    </row>
    <row r="1400" spans="1:8" hidden="1" x14ac:dyDescent="0.3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9763</v>
      </c>
      <c r="H1400" s="1">
        <f>+Temporalidad[[#This Row],[ID]]</f>
        <v>1389</v>
      </c>
    </row>
    <row r="1401" spans="1:8" hidden="1" x14ac:dyDescent="0.3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9764</v>
      </c>
      <c r="H1401" s="1">
        <f>+Temporalidad[[#This Row],[ID]]</f>
        <v>1390</v>
      </c>
    </row>
    <row r="1402" spans="1:8" hidden="1" x14ac:dyDescent="0.3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9765</v>
      </c>
      <c r="H1402" s="1">
        <f>+Temporalidad[[#This Row],[ID]]</f>
        <v>1391</v>
      </c>
    </row>
    <row r="1403" spans="1:8" hidden="1" x14ac:dyDescent="0.3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9766</v>
      </c>
      <c r="H1403" s="1">
        <f>+Temporalidad[[#This Row],[ID]]</f>
        <v>1392</v>
      </c>
    </row>
    <row r="1404" spans="1:8" hidden="1" x14ac:dyDescent="0.3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9767</v>
      </c>
      <c r="H1404" s="1">
        <f>+Temporalidad[[#This Row],[ID]]</f>
        <v>1393</v>
      </c>
    </row>
    <row r="1405" spans="1:8" hidden="1" x14ac:dyDescent="0.3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9768</v>
      </c>
      <c r="H1405" s="1">
        <f>+Temporalidad[[#This Row],[ID]]</f>
        <v>1394</v>
      </c>
    </row>
    <row r="1406" spans="1:8" hidden="1" x14ac:dyDescent="0.3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9769</v>
      </c>
      <c r="H1406" s="1">
        <f>+Temporalidad[[#This Row],[ID]]</f>
        <v>1395</v>
      </c>
    </row>
    <row r="1407" spans="1:8" hidden="1" x14ac:dyDescent="0.3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9770</v>
      </c>
      <c r="H1407" s="1">
        <f>+Temporalidad[[#This Row],[ID]]</f>
        <v>1396</v>
      </c>
    </row>
    <row r="1408" spans="1:8" hidden="1" x14ac:dyDescent="0.3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9771</v>
      </c>
      <c r="H1408" s="1">
        <f>+Temporalidad[[#This Row],[ID]]</f>
        <v>1397</v>
      </c>
    </row>
    <row r="1409" spans="1:8" hidden="1" x14ac:dyDescent="0.3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9772</v>
      </c>
      <c r="H1409" s="1">
        <f>+Temporalidad[[#This Row],[ID]]</f>
        <v>1398</v>
      </c>
    </row>
    <row r="1410" spans="1:8" hidden="1" x14ac:dyDescent="0.3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9773</v>
      </c>
      <c r="H1410" s="1">
        <f>+Temporalidad[[#This Row],[ID]]</f>
        <v>1399</v>
      </c>
    </row>
    <row r="1411" spans="1:8" hidden="1" x14ac:dyDescent="0.3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9774</v>
      </c>
      <c r="H1411" s="1">
        <f>+Temporalidad[[#This Row],[ID]]</f>
        <v>1400</v>
      </c>
    </row>
    <row r="1412" spans="1:8" hidden="1" x14ac:dyDescent="0.3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9775</v>
      </c>
      <c r="H1412" s="1">
        <f>+Temporalidad[[#This Row],[ID]]</f>
        <v>1401</v>
      </c>
    </row>
    <row r="1413" spans="1:8" hidden="1" x14ac:dyDescent="0.3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9776</v>
      </c>
      <c r="H1413" s="1">
        <f>+Temporalidad[[#This Row],[ID]]</f>
        <v>1402</v>
      </c>
    </row>
    <row r="1414" spans="1:8" hidden="1" x14ac:dyDescent="0.3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9777</v>
      </c>
      <c r="H1414" s="1">
        <f>+Temporalidad[[#This Row],[ID]]</f>
        <v>1403</v>
      </c>
    </row>
    <row r="1415" spans="1:8" hidden="1" x14ac:dyDescent="0.3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9778</v>
      </c>
      <c r="H1415" s="1">
        <f>+Temporalidad[[#This Row],[ID]]</f>
        <v>1404</v>
      </c>
    </row>
    <row r="1416" spans="1:8" hidden="1" x14ac:dyDescent="0.3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9779</v>
      </c>
      <c r="H1416" s="1">
        <f>+Temporalidad[[#This Row],[ID]]</f>
        <v>1405</v>
      </c>
    </row>
    <row r="1417" spans="1:8" hidden="1" x14ac:dyDescent="0.3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9780</v>
      </c>
      <c r="H1417" s="1">
        <f>+Temporalidad[[#This Row],[ID]]</f>
        <v>1406</v>
      </c>
    </row>
    <row r="1418" spans="1:8" hidden="1" x14ac:dyDescent="0.3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9781</v>
      </c>
      <c r="H1418" s="1">
        <f>+Temporalidad[[#This Row],[ID]]</f>
        <v>1407</v>
      </c>
    </row>
    <row r="1419" spans="1:8" hidden="1" x14ac:dyDescent="0.3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9782</v>
      </c>
      <c r="H1419" s="1">
        <f>+Temporalidad[[#This Row],[ID]]</f>
        <v>1408</v>
      </c>
    </row>
    <row r="1420" spans="1:8" hidden="1" x14ac:dyDescent="0.3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9783</v>
      </c>
      <c r="H1420" s="1">
        <f>+Temporalidad[[#This Row],[ID]]</f>
        <v>1409</v>
      </c>
    </row>
    <row r="1421" spans="1:8" hidden="1" x14ac:dyDescent="0.3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9784</v>
      </c>
      <c r="H1421" s="1">
        <f>+Temporalidad[[#This Row],[ID]]</f>
        <v>1410</v>
      </c>
    </row>
    <row r="1422" spans="1:8" hidden="1" x14ac:dyDescent="0.3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9785</v>
      </c>
      <c r="H1422" s="1">
        <f>+Temporalidad[[#This Row],[ID]]</f>
        <v>1411</v>
      </c>
    </row>
    <row r="1423" spans="1:8" hidden="1" x14ac:dyDescent="0.3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9786</v>
      </c>
      <c r="H1423" s="1">
        <f>+Temporalidad[[#This Row],[ID]]</f>
        <v>1412</v>
      </c>
    </row>
    <row r="1424" spans="1:8" hidden="1" x14ac:dyDescent="0.3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9787</v>
      </c>
      <c r="H1424" s="1">
        <f>+Temporalidad[[#This Row],[ID]]</f>
        <v>1413</v>
      </c>
    </row>
    <row r="1425" spans="1:8" hidden="1" x14ac:dyDescent="0.3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9788</v>
      </c>
      <c r="H1425" s="1">
        <f>+Temporalidad[[#This Row],[ID]]</f>
        <v>1414</v>
      </c>
    </row>
    <row r="1426" spans="1:8" hidden="1" x14ac:dyDescent="0.3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9789</v>
      </c>
      <c r="H1426" s="1">
        <f>+Temporalidad[[#This Row],[ID]]</f>
        <v>1415</v>
      </c>
    </row>
    <row r="1427" spans="1:8" hidden="1" x14ac:dyDescent="0.3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9790</v>
      </c>
      <c r="H1427" s="1">
        <f>+Temporalidad[[#This Row],[ID]]</f>
        <v>1416</v>
      </c>
    </row>
    <row r="1428" spans="1:8" hidden="1" x14ac:dyDescent="0.3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9791</v>
      </c>
      <c r="H1428" s="1">
        <f>+Temporalidad[[#This Row],[ID]]</f>
        <v>1417</v>
      </c>
    </row>
    <row r="1429" spans="1:8" hidden="1" x14ac:dyDescent="0.3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9792</v>
      </c>
      <c r="H1429" s="1">
        <f>+Temporalidad[[#This Row],[ID]]</f>
        <v>1418</v>
      </c>
    </row>
    <row r="1430" spans="1:8" hidden="1" x14ac:dyDescent="0.3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9793</v>
      </c>
      <c r="H1430" s="1">
        <f>+Temporalidad[[#This Row],[ID]]</f>
        <v>1419</v>
      </c>
    </row>
    <row r="1431" spans="1:8" hidden="1" x14ac:dyDescent="0.3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9794</v>
      </c>
      <c r="H1431" s="1">
        <f>+Temporalidad[[#This Row],[ID]]</f>
        <v>1420</v>
      </c>
    </row>
    <row r="1432" spans="1:8" hidden="1" x14ac:dyDescent="0.3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9795</v>
      </c>
      <c r="H1432" s="1">
        <f>+Temporalidad[[#This Row],[ID]]</f>
        <v>1421</v>
      </c>
    </row>
    <row r="1433" spans="1:8" hidden="1" x14ac:dyDescent="0.3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9796</v>
      </c>
      <c r="H1433" s="1">
        <f>+Temporalidad[[#This Row],[ID]]</f>
        <v>1422</v>
      </c>
    </row>
    <row r="1434" spans="1:8" hidden="1" x14ac:dyDescent="0.3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9797</v>
      </c>
      <c r="H1434" s="1">
        <f>+Temporalidad[[#This Row],[ID]]</f>
        <v>1423</v>
      </c>
    </row>
    <row r="1435" spans="1:8" hidden="1" x14ac:dyDescent="0.3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9798</v>
      </c>
      <c r="H1435" s="1">
        <f>+Temporalidad[[#This Row],[ID]]</f>
        <v>1424</v>
      </c>
    </row>
    <row r="1436" spans="1:8" hidden="1" x14ac:dyDescent="0.3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9799</v>
      </c>
      <c r="H1436" s="1">
        <f>+Temporalidad[[#This Row],[ID]]</f>
        <v>1425</v>
      </c>
    </row>
    <row r="1437" spans="1:8" hidden="1" x14ac:dyDescent="0.3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9800</v>
      </c>
      <c r="H1437" s="1">
        <f>+Temporalidad[[#This Row],[ID]]</f>
        <v>1426</v>
      </c>
    </row>
    <row r="1438" spans="1:8" hidden="1" x14ac:dyDescent="0.3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9801</v>
      </c>
      <c r="H1438" s="1">
        <f>+Temporalidad[[#This Row],[ID]]</f>
        <v>1427</v>
      </c>
    </row>
    <row r="1439" spans="1:8" hidden="1" x14ac:dyDescent="0.3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9802</v>
      </c>
      <c r="H1439" s="1">
        <f>+Temporalidad[[#This Row],[ID]]</f>
        <v>1428</v>
      </c>
    </row>
    <row r="1440" spans="1:8" hidden="1" x14ac:dyDescent="0.3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9803</v>
      </c>
      <c r="H1440" s="1">
        <f>+Temporalidad[[#This Row],[ID]]</f>
        <v>1429</v>
      </c>
    </row>
    <row r="1441" spans="1:8" hidden="1" x14ac:dyDescent="0.3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9804</v>
      </c>
      <c r="H1441" s="1">
        <f>+Temporalidad[[#This Row],[ID]]</f>
        <v>1430</v>
      </c>
    </row>
    <row r="1442" spans="1:8" hidden="1" x14ac:dyDescent="0.3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9805</v>
      </c>
      <c r="H1442" s="1">
        <f>+Temporalidad[[#This Row],[ID]]</f>
        <v>1431</v>
      </c>
    </row>
    <row r="1443" spans="1:8" hidden="1" x14ac:dyDescent="0.3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9806</v>
      </c>
      <c r="H1443" s="1">
        <f>+Temporalidad[[#This Row],[ID]]</f>
        <v>1432</v>
      </c>
    </row>
    <row r="1444" spans="1:8" hidden="1" x14ac:dyDescent="0.3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9807</v>
      </c>
      <c r="H1444" s="1">
        <f>+Temporalidad[[#This Row],[ID]]</f>
        <v>1433</v>
      </c>
    </row>
    <row r="1445" spans="1:8" hidden="1" x14ac:dyDescent="0.3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9808</v>
      </c>
      <c r="H1445" s="1">
        <f>+Temporalidad[[#This Row],[ID]]</f>
        <v>1434</v>
      </c>
    </row>
    <row r="1446" spans="1:8" hidden="1" x14ac:dyDescent="0.3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9809</v>
      </c>
      <c r="H1446" s="1">
        <f>+Temporalidad[[#This Row],[ID]]</f>
        <v>1435</v>
      </c>
    </row>
    <row r="1447" spans="1:8" hidden="1" x14ac:dyDescent="0.3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9810</v>
      </c>
      <c r="H1447" s="1">
        <f>+Temporalidad[[#This Row],[ID]]</f>
        <v>1436</v>
      </c>
    </row>
    <row r="1448" spans="1:8" hidden="1" x14ac:dyDescent="0.3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9811</v>
      </c>
      <c r="H1448" s="1">
        <f>+Temporalidad[[#This Row],[ID]]</f>
        <v>1437</v>
      </c>
    </row>
    <row r="1449" spans="1:8" hidden="1" x14ac:dyDescent="0.3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9812</v>
      </c>
      <c r="H1449" s="1">
        <f>+Temporalidad[[#This Row],[ID]]</f>
        <v>1438</v>
      </c>
    </row>
    <row r="1450" spans="1:8" hidden="1" x14ac:dyDescent="0.3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9813</v>
      </c>
      <c r="H1450" s="1">
        <f>+Temporalidad[[#This Row],[ID]]</f>
        <v>1439</v>
      </c>
    </row>
    <row r="1451" spans="1:8" hidden="1" x14ac:dyDescent="0.3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9814</v>
      </c>
      <c r="H1451" s="1">
        <f>+Temporalidad[[#This Row],[ID]]</f>
        <v>1440</v>
      </c>
    </row>
    <row r="1452" spans="1:8" hidden="1" x14ac:dyDescent="0.3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9815</v>
      </c>
      <c r="H1452" s="1">
        <f>+Temporalidad[[#This Row],[ID]]</f>
        <v>1441</v>
      </c>
    </row>
    <row r="1453" spans="1:8" hidden="1" x14ac:dyDescent="0.3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9816</v>
      </c>
      <c r="H1453" s="1">
        <f>+Temporalidad[[#This Row],[ID]]</f>
        <v>1442</v>
      </c>
    </row>
    <row r="1454" spans="1:8" hidden="1" x14ac:dyDescent="0.3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9817</v>
      </c>
      <c r="H1454" s="1">
        <f>+Temporalidad[[#This Row],[ID]]</f>
        <v>1443</v>
      </c>
    </row>
    <row r="1455" spans="1:8" hidden="1" x14ac:dyDescent="0.3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9818</v>
      </c>
      <c r="H1455" s="1">
        <f>+Temporalidad[[#This Row],[ID]]</f>
        <v>1444</v>
      </c>
    </row>
    <row r="1456" spans="1:8" hidden="1" x14ac:dyDescent="0.3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9819</v>
      </c>
      <c r="H1456" s="1">
        <f>+Temporalidad[[#This Row],[ID]]</f>
        <v>1445</v>
      </c>
    </row>
    <row r="1457" spans="1:8" hidden="1" x14ac:dyDescent="0.3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9820</v>
      </c>
      <c r="H1457" s="1">
        <f>+Temporalidad[[#This Row],[ID]]</f>
        <v>1446</v>
      </c>
    </row>
    <row r="1458" spans="1:8" hidden="1" x14ac:dyDescent="0.3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9821</v>
      </c>
      <c r="H1458" s="1">
        <f>+Temporalidad[[#This Row],[ID]]</f>
        <v>1447</v>
      </c>
    </row>
    <row r="1459" spans="1:8" hidden="1" x14ac:dyDescent="0.3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9822</v>
      </c>
      <c r="H1459" s="1">
        <f>+Temporalidad[[#This Row],[ID]]</f>
        <v>1448</v>
      </c>
    </row>
    <row r="1460" spans="1:8" hidden="1" x14ac:dyDescent="0.3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9823</v>
      </c>
      <c r="H1460" s="1">
        <f>+Temporalidad[[#This Row],[ID]]</f>
        <v>1449</v>
      </c>
    </row>
    <row r="1461" spans="1:8" hidden="1" x14ac:dyDescent="0.3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9824</v>
      </c>
      <c r="H1461" s="1">
        <f>+Temporalidad[[#This Row],[ID]]</f>
        <v>1450</v>
      </c>
    </row>
    <row r="1462" spans="1:8" hidden="1" x14ac:dyDescent="0.3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9825</v>
      </c>
      <c r="H1462" s="1">
        <f>+Temporalidad[[#This Row],[ID]]</f>
        <v>1451</v>
      </c>
    </row>
    <row r="1463" spans="1:8" hidden="1" x14ac:dyDescent="0.3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9826</v>
      </c>
      <c r="H1463" s="1">
        <f>+Temporalidad[[#This Row],[ID]]</f>
        <v>1452</v>
      </c>
    </row>
    <row r="1464" spans="1:8" hidden="1" x14ac:dyDescent="0.3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9827</v>
      </c>
      <c r="H1464" s="1">
        <f>+Temporalidad[[#This Row],[ID]]</f>
        <v>1453</v>
      </c>
    </row>
    <row r="1465" spans="1:8" hidden="1" x14ac:dyDescent="0.3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9828</v>
      </c>
      <c r="H1465" s="1">
        <f>+Temporalidad[[#This Row],[ID]]</f>
        <v>1454</v>
      </c>
    </row>
    <row r="1466" spans="1:8" hidden="1" x14ac:dyDescent="0.3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9829</v>
      </c>
      <c r="H1466" s="1">
        <f>+Temporalidad[[#This Row],[ID]]</f>
        <v>1455</v>
      </c>
    </row>
    <row r="1467" spans="1:8" hidden="1" x14ac:dyDescent="0.3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9830</v>
      </c>
      <c r="H1467" s="1">
        <f>+Temporalidad[[#This Row],[ID]]</f>
        <v>1456</v>
      </c>
    </row>
    <row r="1468" spans="1:8" hidden="1" x14ac:dyDescent="0.3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9831</v>
      </c>
      <c r="H1468" s="1">
        <f>+Temporalidad[[#This Row],[ID]]</f>
        <v>1457</v>
      </c>
    </row>
    <row r="1469" spans="1:8" hidden="1" x14ac:dyDescent="0.3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9832</v>
      </c>
      <c r="H1469" s="1">
        <f>+Temporalidad[[#This Row],[ID]]</f>
        <v>1458</v>
      </c>
    </row>
    <row r="1470" spans="1:8" hidden="1" x14ac:dyDescent="0.3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9833</v>
      </c>
      <c r="H1470" s="1">
        <f>+Temporalidad[[#This Row],[ID]]</f>
        <v>1459</v>
      </c>
    </row>
    <row r="1471" spans="1:8" hidden="1" x14ac:dyDescent="0.3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9834</v>
      </c>
      <c r="H1471" s="1">
        <f>+Temporalidad[[#This Row],[ID]]</f>
        <v>1460</v>
      </c>
    </row>
    <row r="1472" spans="1:8" hidden="1" x14ac:dyDescent="0.3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9835</v>
      </c>
      <c r="H1472" s="1">
        <f>+Temporalidad[[#This Row],[ID]]</f>
        <v>1461</v>
      </c>
    </row>
    <row r="1473" spans="1:8" hidden="1" x14ac:dyDescent="0.3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9836</v>
      </c>
      <c r="H1473" s="1">
        <f>+Temporalidad[[#This Row],[ID]]</f>
        <v>1462</v>
      </c>
    </row>
    <row r="1474" spans="1:8" hidden="1" x14ac:dyDescent="0.3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9837</v>
      </c>
      <c r="H1474" s="1">
        <f>+Temporalidad[[#This Row],[ID]]</f>
        <v>1463</v>
      </c>
    </row>
    <row r="1475" spans="1:8" hidden="1" x14ac:dyDescent="0.3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9838</v>
      </c>
      <c r="H1475" s="1">
        <f>+Temporalidad[[#This Row],[ID]]</f>
        <v>1464</v>
      </c>
    </row>
    <row r="1476" spans="1:8" hidden="1" x14ac:dyDescent="0.3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9839</v>
      </c>
      <c r="H1476" s="1">
        <f>+Temporalidad[[#This Row],[ID]]</f>
        <v>1465</v>
      </c>
    </row>
    <row r="1477" spans="1:8" hidden="1" x14ac:dyDescent="0.3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9840</v>
      </c>
      <c r="H1477" s="1">
        <f>+Temporalidad[[#This Row],[ID]]</f>
        <v>1466</v>
      </c>
    </row>
    <row r="1478" spans="1:8" hidden="1" x14ac:dyDescent="0.3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9841</v>
      </c>
      <c r="H1478" s="1">
        <f>+Temporalidad[[#This Row],[ID]]</f>
        <v>1467</v>
      </c>
    </row>
    <row r="1479" spans="1:8" hidden="1" x14ac:dyDescent="0.3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9842</v>
      </c>
      <c r="H1479" s="1">
        <f>+Temporalidad[[#This Row],[ID]]</f>
        <v>1468</v>
      </c>
    </row>
    <row r="1480" spans="1:8" hidden="1" x14ac:dyDescent="0.3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9843</v>
      </c>
      <c r="H1480" s="1">
        <f>+Temporalidad[[#This Row],[ID]]</f>
        <v>1469</v>
      </c>
    </row>
    <row r="1481" spans="1:8" hidden="1" x14ac:dyDescent="0.3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9844</v>
      </c>
      <c r="H1481" s="1">
        <f>+Temporalidad[[#This Row],[ID]]</f>
        <v>1470</v>
      </c>
    </row>
    <row r="1482" spans="1:8" hidden="1" x14ac:dyDescent="0.3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9845</v>
      </c>
      <c r="H1482" s="1">
        <f>+Temporalidad[[#This Row],[ID]]</f>
        <v>1471</v>
      </c>
    </row>
    <row r="1483" spans="1:8" hidden="1" x14ac:dyDescent="0.3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9846</v>
      </c>
      <c r="H1483" s="1">
        <f>+Temporalidad[[#This Row],[ID]]</f>
        <v>1472</v>
      </c>
    </row>
    <row r="1484" spans="1:8" hidden="1" x14ac:dyDescent="0.3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9847</v>
      </c>
      <c r="H1484" s="1">
        <f>+Temporalidad[[#This Row],[ID]]</f>
        <v>1473</v>
      </c>
    </row>
    <row r="1485" spans="1:8" hidden="1" x14ac:dyDescent="0.3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9848</v>
      </c>
      <c r="H1485" s="1">
        <f>+Temporalidad[[#This Row],[ID]]</f>
        <v>1474</v>
      </c>
    </row>
    <row r="1486" spans="1:8" hidden="1" x14ac:dyDescent="0.3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9849</v>
      </c>
      <c r="H1486" s="1">
        <f>+Temporalidad[[#This Row],[ID]]</f>
        <v>1475</v>
      </c>
    </row>
    <row r="1487" spans="1:8" hidden="1" x14ac:dyDescent="0.3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9850</v>
      </c>
      <c r="H1487" s="1">
        <f>+Temporalidad[[#This Row],[ID]]</f>
        <v>1476</v>
      </c>
    </row>
    <row r="1488" spans="1:8" hidden="1" x14ac:dyDescent="0.3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9851</v>
      </c>
      <c r="H1488" s="1">
        <f>+Temporalidad[[#This Row],[ID]]</f>
        <v>1477</v>
      </c>
    </row>
    <row r="1489" spans="1:8" hidden="1" x14ac:dyDescent="0.3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9852</v>
      </c>
      <c r="H1489" s="1">
        <f>+Temporalidad[[#This Row],[ID]]</f>
        <v>1478</v>
      </c>
    </row>
    <row r="1490" spans="1:8" hidden="1" x14ac:dyDescent="0.3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9853</v>
      </c>
      <c r="H1490" s="1">
        <f>+Temporalidad[[#This Row],[ID]]</f>
        <v>1479</v>
      </c>
    </row>
    <row r="1491" spans="1:8" hidden="1" x14ac:dyDescent="0.3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9854</v>
      </c>
      <c r="H1491" s="1">
        <f>+Temporalidad[[#This Row],[ID]]</f>
        <v>1480</v>
      </c>
    </row>
    <row r="1492" spans="1:8" hidden="1" x14ac:dyDescent="0.3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9855</v>
      </c>
      <c r="H1492" s="1">
        <f>+Temporalidad[[#This Row],[ID]]</f>
        <v>1481</v>
      </c>
    </row>
    <row r="1493" spans="1:8" hidden="1" x14ac:dyDescent="0.3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9856</v>
      </c>
      <c r="H1493" s="1">
        <f>+Temporalidad[[#This Row],[ID]]</f>
        <v>1482</v>
      </c>
    </row>
    <row r="1494" spans="1:8" hidden="1" x14ac:dyDescent="0.3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9857</v>
      </c>
      <c r="H1494" s="1">
        <f>+Temporalidad[[#This Row],[ID]]</f>
        <v>1483</v>
      </c>
    </row>
    <row r="1495" spans="1:8" hidden="1" x14ac:dyDescent="0.3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9858</v>
      </c>
      <c r="H1495" s="1">
        <f>+Temporalidad[[#This Row],[ID]]</f>
        <v>1484</v>
      </c>
    </row>
    <row r="1496" spans="1:8" hidden="1" x14ac:dyDescent="0.3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9859</v>
      </c>
      <c r="H1496" s="1">
        <f>+Temporalidad[[#This Row],[ID]]</f>
        <v>1485</v>
      </c>
    </row>
    <row r="1497" spans="1:8" hidden="1" x14ac:dyDescent="0.3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9860</v>
      </c>
      <c r="H1497" s="1">
        <f>+Temporalidad[[#This Row],[ID]]</f>
        <v>1486</v>
      </c>
    </row>
    <row r="1498" spans="1:8" hidden="1" x14ac:dyDescent="0.3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9861</v>
      </c>
      <c r="H1498" s="1">
        <f>+Temporalidad[[#This Row],[ID]]</f>
        <v>1487</v>
      </c>
    </row>
    <row r="1499" spans="1:8" hidden="1" x14ac:dyDescent="0.3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9862</v>
      </c>
      <c r="H1499" s="1">
        <f>+Temporalidad[[#This Row],[ID]]</f>
        <v>1488</v>
      </c>
    </row>
    <row r="1500" spans="1:8" hidden="1" x14ac:dyDescent="0.3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9863</v>
      </c>
      <c r="H1500" s="1">
        <f>+Temporalidad[[#This Row],[ID]]</f>
        <v>1489</v>
      </c>
    </row>
    <row r="1501" spans="1:8" hidden="1" x14ac:dyDescent="0.3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9864</v>
      </c>
      <c r="H1501" s="1">
        <f>+Temporalidad[[#This Row],[ID]]</f>
        <v>1490</v>
      </c>
    </row>
    <row r="1502" spans="1:8" hidden="1" x14ac:dyDescent="0.3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9865</v>
      </c>
      <c r="H1502" s="1">
        <f>+Temporalidad[[#This Row],[ID]]</f>
        <v>1491</v>
      </c>
    </row>
    <row r="1503" spans="1:8" hidden="1" x14ac:dyDescent="0.3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9866</v>
      </c>
      <c r="H1503" s="1">
        <f>+Temporalidad[[#This Row],[ID]]</f>
        <v>1492</v>
      </c>
    </row>
    <row r="1504" spans="1:8" hidden="1" x14ac:dyDescent="0.3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9867</v>
      </c>
      <c r="H1504" s="1">
        <f>+Temporalidad[[#This Row],[ID]]</f>
        <v>1493</v>
      </c>
    </row>
    <row r="1505" spans="1:8" hidden="1" x14ac:dyDescent="0.3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9868</v>
      </c>
      <c r="H1505" s="1">
        <f>+Temporalidad[[#This Row],[ID]]</f>
        <v>1494</v>
      </c>
    </row>
    <row r="1506" spans="1:8" hidden="1" x14ac:dyDescent="0.3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9869</v>
      </c>
      <c r="H1506" s="1">
        <f>+Temporalidad[[#This Row],[ID]]</f>
        <v>1495</v>
      </c>
    </row>
    <row r="1507" spans="1:8" hidden="1" x14ac:dyDescent="0.3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9870</v>
      </c>
      <c r="H1507" s="1">
        <f>+Temporalidad[[#This Row],[ID]]</f>
        <v>1496</v>
      </c>
    </row>
    <row r="1508" spans="1:8" hidden="1" x14ac:dyDescent="0.3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9871</v>
      </c>
      <c r="H1508" s="1">
        <f>+Temporalidad[[#This Row],[ID]]</f>
        <v>1497</v>
      </c>
    </row>
    <row r="1509" spans="1:8" hidden="1" x14ac:dyDescent="0.3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9872</v>
      </c>
      <c r="H1509" s="1">
        <f>+Temporalidad[[#This Row],[ID]]</f>
        <v>1498</v>
      </c>
    </row>
    <row r="1510" spans="1:8" hidden="1" x14ac:dyDescent="0.3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9873</v>
      </c>
      <c r="H1510" s="1">
        <f>+Temporalidad[[#This Row],[ID]]</f>
        <v>1499</v>
      </c>
    </row>
    <row r="1511" spans="1:8" hidden="1" x14ac:dyDescent="0.3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9874</v>
      </c>
      <c r="H1511" s="1">
        <f>+Temporalidad[[#This Row],[ID]]</f>
        <v>1500</v>
      </c>
    </row>
    <row r="1512" spans="1:8" hidden="1" x14ac:dyDescent="0.3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9875</v>
      </c>
      <c r="H1512" s="1">
        <f>+Temporalidad[[#This Row],[ID]]</f>
        <v>1501</v>
      </c>
    </row>
    <row r="1513" spans="1:8" hidden="1" x14ac:dyDescent="0.3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9876</v>
      </c>
      <c r="H1513" s="1">
        <f>+Temporalidad[[#This Row],[ID]]</f>
        <v>1502</v>
      </c>
    </row>
    <row r="1514" spans="1:8" hidden="1" x14ac:dyDescent="0.3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9877</v>
      </c>
      <c r="H1514" s="1">
        <f>+Temporalidad[[#This Row],[ID]]</f>
        <v>1503</v>
      </c>
    </row>
    <row r="1515" spans="1:8" hidden="1" x14ac:dyDescent="0.3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9878</v>
      </c>
      <c r="H1515" s="1">
        <f>+Temporalidad[[#This Row],[ID]]</f>
        <v>1504</v>
      </c>
    </row>
    <row r="1516" spans="1:8" hidden="1" x14ac:dyDescent="0.3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9879</v>
      </c>
      <c r="H1516" s="1">
        <f>+Temporalidad[[#This Row],[ID]]</f>
        <v>1505</v>
      </c>
    </row>
    <row r="1517" spans="1:8" hidden="1" x14ac:dyDescent="0.3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9880</v>
      </c>
      <c r="H1517" s="1">
        <f>+Temporalidad[[#This Row],[ID]]</f>
        <v>1506</v>
      </c>
    </row>
    <row r="1518" spans="1:8" hidden="1" x14ac:dyDescent="0.3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9881</v>
      </c>
      <c r="H1518" s="1">
        <f>+Temporalidad[[#This Row],[ID]]</f>
        <v>1507</v>
      </c>
    </row>
    <row r="1519" spans="1:8" hidden="1" x14ac:dyDescent="0.3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9882</v>
      </c>
      <c r="H1519" s="1">
        <f>+Temporalidad[[#This Row],[ID]]</f>
        <v>1508</v>
      </c>
    </row>
    <row r="1520" spans="1:8" hidden="1" x14ac:dyDescent="0.3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9883</v>
      </c>
      <c r="H1520" s="1">
        <f>+Temporalidad[[#This Row],[ID]]</f>
        <v>1509</v>
      </c>
    </row>
    <row r="1521" spans="1:8" hidden="1" x14ac:dyDescent="0.3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9884</v>
      </c>
      <c r="H1521" s="1">
        <f>+Temporalidad[[#This Row],[ID]]</f>
        <v>1510</v>
      </c>
    </row>
    <row r="1522" spans="1:8" hidden="1" x14ac:dyDescent="0.3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9885</v>
      </c>
      <c r="H1522" s="1">
        <f>+Temporalidad[[#This Row],[ID]]</f>
        <v>1511</v>
      </c>
    </row>
    <row r="1523" spans="1:8" hidden="1" x14ac:dyDescent="0.3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9886</v>
      </c>
      <c r="H1523" s="1">
        <f>+Temporalidad[[#This Row],[ID]]</f>
        <v>1512</v>
      </c>
    </row>
    <row r="1524" spans="1:8" hidden="1" x14ac:dyDescent="0.3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9887</v>
      </c>
      <c r="H1524" s="1">
        <f>+Temporalidad[[#This Row],[ID]]</f>
        <v>1513</v>
      </c>
    </row>
    <row r="1525" spans="1:8" hidden="1" x14ac:dyDescent="0.3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9888</v>
      </c>
      <c r="H1525" s="1">
        <f>+Temporalidad[[#This Row],[ID]]</f>
        <v>1514</v>
      </c>
    </row>
    <row r="1526" spans="1:8" hidden="1" x14ac:dyDescent="0.3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9889</v>
      </c>
      <c r="H1526" s="1">
        <f>+Temporalidad[[#This Row],[ID]]</f>
        <v>1515</v>
      </c>
    </row>
    <row r="1527" spans="1:8" hidden="1" x14ac:dyDescent="0.3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9890</v>
      </c>
      <c r="H1527" s="1">
        <f>+Temporalidad[[#This Row],[ID]]</f>
        <v>1516</v>
      </c>
    </row>
    <row r="1528" spans="1:8" hidden="1" x14ac:dyDescent="0.3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9891</v>
      </c>
      <c r="H1528" s="1">
        <f>+Temporalidad[[#This Row],[ID]]</f>
        <v>1517</v>
      </c>
    </row>
    <row r="1529" spans="1:8" hidden="1" x14ac:dyDescent="0.3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9892</v>
      </c>
      <c r="H1529" s="1">
        <f>+Temporalidad[[#This Row],[ID]]</f>
        <v>1518</v>
      </c>
    </row>
    <row r="1530" spans="1:8" hidden="1" x14ac:dyDescent="0.3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9893</v>
      </c>
      <c r="H1530" s="1">
        <f>+Temporalidad[[#This Row],[ID]]</f>
        <v>1519</v>
      </c>
    </row>
    <row r="1531" spans="1:8" hidden="1" x14ac:dyDescent="0.3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9894</v>
      </c>
      <c r="H1531" s="1">
        <f>+Temporalidad[[#This Row],[ID]]</f>
        <v>1520</v>
      </c>
    </row>
    <row r="1532" spans="1:8" hidden="1" x14ac:dyDescent="0.3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9895</v>
      </c>
      <c r="H1532" s="1">
        <f>+Temporalidad[[#This Row],[ID]]</f>
        <v>1521</v>
      </c>
    </row>
    <row r="1533" spans="1:8" hidden="1" x14ac:dyDescent="0.3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9896</v>
      </c>
      <c r="H1533" s="1">
        <f>+Temporalidad[[#This Row],[ID]]</f>
        <v>1522</v>
      </c>
    </row>
    <row r="1534" spans="1:8" hidden="1" x14ac:dyDescent="0.3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9897</v>
      </c>
      <c r="H1534" s="1">
        <f>+Temporalidad[[#This Row],[ID]]</f>
        <v>1523</v>
      </c>
    </row>
    <row r="1535" spans="1:8" hidden="1" x14ac:dyDescent="0.3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9898</v>
      </c>
      <c r="H1535" s="1">
        <f>+Temporalidad[[#This Row],[ID]]</f>
        <v>1524</v>
      </c>
    </row>
    <row r="1536" spans="1:8" hidden="1" x14ac:dyDescent="0.3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9899</v>
      </c>
      <c r="H1536" s="1">
        <f>+Temporalidad[[#This Row],[ID]]</f>
        <v>1525</v>
      </c>
    </row>
    <row r="1537" spans="1:8" hidden="1" x14ac:dyDescent="0.3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9900</v>
      </c>
      <c r="H1537" s="1">
        <f>+Temporalidad[[#This Row],[ID]]</f>
        <v>1526</v>
      </c>
    </row>
    <row r="1538" spans="1:8" hidden="1" x14ac:dyDescent="0.3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9901</v>
      </c>
      <c r="H1538" s="1">
        <f>+Temporalidad[[#This Row],[ID]]</f>
        <v>1527</v>
      </c>
    </row>
    <row r="1539" spans="1:8" hidden="1" x14ac:dyDescent="0.3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9902</v>
      </c>
      <c r="H1539" s="1">
        <f>+Temporalidad[[#This Row],[ID]]</f>
        <v>1528</v>
      </c>
    </row>
    <row r="1540" spans="1:8" hidden="1" x14ac:dyDescent="0.3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9903</v>
      </c>
      <c r="H1540" s="1">
        <f>+Temporalidad[[#This Row],[ID]]</f>
        <v>1529</v>
      </c>
    </row>
    <row r="1541" spans="1:8" hidden="1" x14ac:dyDescent="0.3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9904</v>
      </c>
      <c r="H1541" s="1">
        <f>+Temporalidad[[#This Row],[ID]]</f>
        <v>1530</v>
      </c>
    </row>
    <row r="1542" spans="1:8" hidden="1" x14ac:dyDescent="0.3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9905</v>
      </c>
      <c r="H1542" s="1">
        <f>+Temporalidad[[#This Row],[ID]]</f>
        <v>1531</v>
      </c>
    </row>
    <row r="1543" spans="1:8" hidden="1" x14ac:dyDescent="0.3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9906</v>
      </c>
      <c r="H1543" s="1">
        <f>+Temporalidad[[#This Row],[ID]]</f>
        <v>1532</v>
      </c>
    </row>
    <row r="1544" spans="1:8" hidden="1" x14ac:dyDescent="0.3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9907</v>
      </c>
      <c r="H1544" s="1">
        <f>+Temporalidad[[#This Row],[ID]]</f>
        <v>1533</v>
      </c>
    </row>
    <row r="1545" spans="1:8" hidden="1" x14ac:dyDescent="0.3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9908</v>
      </c>
      <c r="H1545" s="1">
        <f>+Temporalidad[[#This Row],[ID]]</f>
        <v>1534</v>
      </c>
    </row>
    <row r="1546" spans="1:8" hidden="1" x14ac:dyDescent="0.3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9909</v>
      </c>
      <c r="H1546" s="1">
        <f>+Temporalidad[[#This Row],[ID]]</f>
        <v>1535</v>
      </c>
    </row>
    <row r="1547" spans="1:8" hidden="1" x14ac:dyDescent="0.3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9910</v>
      </c>
      <c r="H1547" s="1">
        <f>+Temporalidad[[#This Row],[ID]]</f>
        <v>1536</v>
      </c>
    </row>
    <row r="1548" spans="1:8" hidden="1" x14ac:dyDescent="0.3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9911</v>
      </c>
      <c r="H1548" s="1">
        <f>+Temporalidad[[#This Row],[ID]]</f>
        <v>1537</v>
      </c>
    </row>
    <row r="1549" spans="1:8" hidden="1" x14ac:dyDescent="0.3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9912</v>
      </c>
      <c r="H1549" s="1">
        <f>+Temporalidad[[#This Row],[ID]]</f>
        <v>1538</v>
      </c>
    </row>
    <row r="1550" spans="1:8" hidden="1" x14ac:dyDescent="0.3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9913</v>
      </c>
      <c r="H1550" s="1">
        <f>+Temporalidad[[#This Row],[ID]]</f>
        <v>1539</v>
      </c>
    </row>
    <row r="1551" spans="1:8" hidden="1" x14ac:dyDescent="0.3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9914</v>
      </c>
      <c r="H1551" s="1">
        <f>+Temporalidad[[#This Row],[ID]]</f>
        <v>1540</v>
      </c>
    </row>
    <row r="1552" spans="1:8" hidden="1" x14ac:dyDescent="0.3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9915</v>
      </c>
      <c r="H1552" s="1">
        <f>+Temporalidad[[#This Row],[ID]]</f>
        <v>1541</v>
      </c>
    </row>
    <row r="1553" spans="1:8" hidden="1" x14ac:dyDescent="0.3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9916</v>
      </c>
      <c r="H1553" s="1">
        <f>+Temporalidad[[#This Row],[ID]]</f>
        <v>1542</v>
      </c>
    </row>
    <row r="1554" spans="1:8" hidden="1" x14ac:dyDescent="0.3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9917</v>
      </c>
      <c r="H1554" s="1">
        <f>+Temporalidad[[#This Row],[ID]]</f>
        <v>1543</v>
      </c>
    </row>
    <row r="1555" spans="1:8" hidden="1" x14ac:dyDescent="0.3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9918</v>
      </c>
      <c r="H1555" s="1">
        <f>+Temporalidad[[#This Row],[ID]]</f>
        <v>1544</v>
      </c>
    </row>
    <row r="1556" spans="1:8" hidden="1" x14ac:dyDescent="0.3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9919</v>
      </c>
      <c r="H1556" s="1">
        <f>+Temporalidad[[#This Row],[ID]]</f>
        <v>1545</v>
      </c>
    </row>
    <row r="1557" spans="1:8" hidden="1" x14ac:dyDescent="0.3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9920</v>
      </c>
      <c r="H1557" s="1">
        <f>+Temporalidad[[#This Row],[ID]]</f>
        <v>1546</v>
      </c>
    </row>
    <row r="1558" spans="1:8" hidden="1" x14ac:dyDescent="0.3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9921</v>
      </c>
      <c r="H1558" s="1">
        <f>+Temporalidad[[#This Row],[ID]]</f>
        <v>1547</v>
      </c>
    </row>
    <row r="1559" spans="1:8" hidden="1" x14ac:dyDescent="0.3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9922</v>
      </c>
      <c r="H1559" s="1">
        <f>+Temporalidad[[#This Row],[ID]]</f>
        <v>1548</v>
      </c>
    </row>
    <row r="1560" spans="1:8" hidden="1" x14ac:dyDescent="0.3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9923</v>
      </c>
      <c r="H1560" s="1">
        <f>+Temporalidad[[#This Row],[ID]]</f>
        <v>1549</v>
      </c>
    </row>
    <row r="1561" spans="1:8" hidden="1" x14ac:dyDescent="0.3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9924</v>
      </c>
      <c r="H1561" s="1">
        <f>+Temporalidad[[#This Row],[ID]]</f>
        <v>1550</v>
      </c>
    </row>
    <row r="1562" spans="1:8" hidden="1" x14ac:dyDescent="0.3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9925</v>
      </c>
      <c r="H1562" s="1">
        <f>+Temporalidad[[#This Row],[ID]]</f>
        <v>1551</v>
      </c>
    </row>
    <row r="1563" spans="1:8" hidden="1" x14ac:dyDescent="0.3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9926</v>
      </c>
      <c r="H1563" s="1">
        <f>+Temporalidad[[#This Row],[ID]]</f>
        <v>1552</v>
      </c>
    </row>
    <row r="1564" spans="1:8" hidden="1" x14ac:dyDescent="0.3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9927</v>
      </c>
      <c r="H1564" s="1">
        <f>+Temporalidad[[#This Row],[ID]]</f>
        <v>1553</v>
      </c>
    </row>
    <row r="1565" spans="1:8" hidden="1" x14ac:dyDescent="0.3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9928</v>
      </c>
      <c r="H1565" s="1">
        <f>+Temporalidad[[#This Row],[ID]]</f>
        <v>1554</v>
      </c>
    </row>
    <row r="1566" spans="1:8" hidden="1" x14ac:dyDescent="0.3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9929</v>
      </c>
      <c r="H1566" s="1">
        <f>+Temporalidad[[#This Row],[ID]]</f>
        <v>1555</v>
      </c>
    </row>
    <row r="1567" spans="1:8" hidden="1" x14ac:dyDescent="0.3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9930</v>
      </c>
      <c r="H1567" s="1">
        <f>+Temporalidad[[#This Row],[ID]]</f>
        <v>1556</v>
      </c>
    </row>
    <row r="1568" spans="1:8" hidden="1" x14ac:dyDescent="0.3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9931</v>
      </c>
      <c r="H1568" s="1">
        <f>+Temporalidad[[#This Row],[ID]]</f>
        <v>1557</v>
      </c>
    </row>
    <row r="1569" spans="1:8" hidden="1" x14ac:dyDescent="0.3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9932</v>
      </c>
      <c r="H1569" s="1">
        <f>+Temporalidad[[#This Row],[ID]]</f>
        <v>1558</v>
      </c>
    </row>
    <row r="1570" spans="1:8" hidden="1" x14ac:dyDescent="0.3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9933</v>
      </c>
      <c r="H1570" s="1">
        <f>+Temporalidad[[#This Row],[ID]]</f>
        <v>1559</v>
      </c>
    </row>
    <row r="1571" spans="1:8" hidden="1" x14ac:dyDescent="0.3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9934</v>
      </c>
      <c r="H1571" s="1">
        <f>+Temporalidad[[#This Row],[ID]]</f>
        <v>1560</v>
      </c>
    </row>
    <row r="1572" spans="1:8" hidden="1" x14ac:dyDescent="0.3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9935</v>
      </c>
      <c r="H1572" s="1">
        <f>+Temporalidad[[#This Row],[ID]]</f>
        <v>1561</v>
      </c>
    </row>
    <row r="1573" spans="1:8" hidden="1" x14ac:dyDescent="0.3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9936</v>
      </c>
      <c r="H1573" s="1">
        <f>+Temporalidad[[#This Row],[ID]]</f>
        <v>1562</v>
      </c>
    </row>
    <row r="1574" spans="1:8" hidden="1" x14ac:dyDescent="0.3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9937</v>
      </c>
      <c r="H1574" s="1">
        <f>+Temporalidad[[#This Row],[ID]]</f>
        <v>1563</v>
      </c>
    </row>
    <row r="1575" spans="1:8" hidden="1" x14ac:dyDescent="0.3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9938</v>
      </c>
      <c r="H1575" s="1">
        <f>+Temporalidad[[#This Row],[ID]]</f>
        <v>1564</v>
      </c>
    </row>
    <row r="1576" spans="1:8" hidden="1" x14ac:dyDescent="0.3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9939</v>
      </c>
      <c r="H1576" s="1">
        <f>+Temporalidad[[#This Row],[ID]]</f>
        <v>1565</v>
      </c>
    </row>
    <row r="1577" spans="1:8" hidden="1" x14ac:dyDescent="0.3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9940</v>
      </c>
      <c r="H1577" s="1">
        <f>+Temporalidad[[#This Row],[ID]]</f>
        <v>1566</v>
      </c>
    </row>
    <row r="1578" spans="1:8" hidden="1" x14ac:dyDescent="0.3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9941</v>
      </c>
      <c r="H1578" s="1">
        <f>+Temporalidad[[#This Row],[ID]]</f>
        <v>1567</v>
      </c>
    </row>
    <row r="1579" spans="1:8" hidden="1" x14ac:dyDescent="0.3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9942</v>
      </c>
      <c r="H1579" s="1">
        <f>+Temporalidad[[#This Row],[ID]]</f>
        <v>1568</v>
      </c>
    </row>
    <row r="1580" spans="1:8" hidden="1" x14ac:dyDescent="0.3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9943</v>
      </c>
      <c r="H1580" s="1">
        <f>+Temporalidad[[#This Row],[ID]]</f>
        <v>1569</v>
      </c>
    </row>
    <row r="1581" spans="1:8" hidden="1" x14ac:dyDescent="0.3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9944</v>
      </c>
      <c r="H1581" s="1">
        <f>+Temporalidad[[#This Row],[ID]]</f>
        <v>1570</v>
      </c>
    </row>
    <row r="1582" spans="1:8" hidden="1" x14ac:dyDescent="0.3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9945</v>
      </c>
      <c r="H1582" s="1">
        <f>+Temporalidad[[#This Row],[ID]]</f>
        <v>1571</v>
      </c>
    </row>
    <row r="1583" spans="1:8" hidden="1" x14ac:dyDescent="0.3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9946</v>
      </c>
      <c r="H1583" s="1">
        <f>+Temporalidad[[#This Row],[ID]]</f>
        <v>1572</v>
      </c>
    </row>
    <row r="1584" spans="1:8" hidden="1" x14ac:dyDescent="0.3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9947</v>
      </c>
      <c r="H1584" s="1">
        <f>+Temporalidad[[#This Row],[ID]]</f>
        <v>1573</v>
      </c>
    </row>
    <row r="1585" spans="1:8" hidden="1" x14ac:dyDescent="0.3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9948</v>
      </c>
      <c r="H1585" s="1">
        <f>+Temporalidad[[#This Row],[ID]]</f>
        <v>1574</v>
      </c>
    </row>
    <row r="1586" spans="1:8" hidden="1" x14ac:dyDescent="0.3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9949</v>
      </c>
      <c r="H1586" s="1">
        <f>+Temporalidad[[#This Row],[ID]]</f>
        <v>1575</v>
      </c>
    </row>
    <row r="1587" spans="1:8" hidden="1" x14ac:dyDescent="0.3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9950</v>
      </c>
      <c r="H1587" s="1">
        <f>+Temporalidad[[#This Row],[ID]]</f>
        <v>1576</v>
      </c>
    </row>
    <row r="1588" spans="1:8" hidden="1" x14ac:dyDescent="0.3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9951</v>
      </c>
      <c r="H1588" s="1">
        <f>+Temporalidad[[#This Row],[ID]]</f>
        <v>1577</v>
      </c>
    </row>
    <row r="1589" spans="1:8" hidden="1" x14ac:dyDescent="0.3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9952</v>
      </c>
      <c r="H1589" s="1">
        <f>+Temporalidad[[#This Row],[ID]]</f>
        <v>1578</v>
      </c>
    </row>
    <row r="1590" spans="1:8" hidden="1" x14ac:dyDescent="0.3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9953</v>
      </c>
      <c r="H1590" s="1">
        <f>+Temporalidad[[#This Row],[ID]]</f>
        <v>1579</v>
      </c>
    </row>
    <row r="1591" spans="1:8" hidden="1" x14ac:dyDescent="0.3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9954</v>
      </c>
      <c r="H1591" s="1">
        <f>+Temporalidad[[#This Row],[ID]]</f>
        <v>1580</v>
      </c>
    </row>
    <row r="1592" spans="1:8" hidden="1" x14ac:dyDescent="0.3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9955</v>
      </c>
      <c r="H1592" s="1">
        <f>+Temporalidad[[#This Row],[ID]]</f>
        <v>1581</v>
      </c>
    </row>
    <row r="1593" spans="1:8" hidden="1" x14ac:dyDescent="0.3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9956</v>
      </c>
      <c r="H1593" s="1">
        <f>+Temporalidad[[#This Row],[ID]]</f>
        <v>1582</v>
      </c>
    </row>
    <row r="1594" spans="1:8" hidden="1" x14ac:dyDescent="0.3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9957</v>
      </c>
      <c r="H1594" s="1">
        <f>+Temporalidad[[#This Row],[ID]]</f>
        <v>1583</v>
      </c>
    </row>
    <row r="1595" spans="1:8" hidden="1" x14ac:dyDescent="0.3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9958</v>
      </c>
      <c r="H1595" s="1">
        <f>+Temporalidad[[#This Row],[ID]]</f>
        <v>1584</v>
      </c>
    </row>
    <row r="1596" spans="1:8" hidden="1" x14ac:dyDescent="0.3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9959</v>
      </c>
      <c r="H1596" s="1">
        <f>+Temporalidad[[#This Row],[ID]]</f>
        <v>1585</v>
      </c>
    </row>
    <row r="1597" spans="1:8" hidden="1" x14ac:dyDescent="0.3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9960</v>
      </c>
      <c r="H1597" s="1">
        <f>+Temporalidad[[#This Row],[ID]]</f>
        <v>1586</v>
      </c>
    </row>
    <row r="1598" spans="1:8" hidden="1" x14ac:dyDescent="0.3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9961</v>
      </c>
      <c r="H1598" s="1">
        <f>+Temporalidad[[#This Row],[ID]]</f>
        <v>1587</v>
      </c>
    </row>
    <row r="1599" spans="1:8" hidden="1" x14ac:dyDescent="0.3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9962</v>
      </c>
      <c r="H1599" s="1">
        <f>+Temporalidad[[#This Row],[ID]]</f>
        <v>1588</v>
      </c>
    </row>
    <row r="1600" spans="1:8" hidden="1" x14ac:dyDescent="0.3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9963</v>
      </c>
      <c r="H1600" s="1">
        <f>+Temporalidad[[#This Row],[ID]]</f>
        <v>1589</v>
      </c>
    </row>
    <row r="1601" spans="1:8" hidden="1" x14ac:dyDescent="0.3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9964</v>
      </c>
      <c r="H1601" s="1">
        <f>+Temporalidad[[#This Row],[ID]]</f>
        <v>1590</v>
      </c>
    </row>
    <row r="1602" spans="1:8" hidden="1" x14ac:dyDescent="0.3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9965</v>
      </c>
      <c r="H1602" s="1">
        <f>+Temporalidad[[#This Row],[ID]]</f>
        <v>1591</v>
      </c>
    </row>
    <row r="1603" spans="1:8" hidden="1" x14ac:dyDescent="0.3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9966</v>
      </c>
      <c r="H1603" s="1">
        <f>+Temporalidad[[#This Row],[ID]]</f>
        <v>1592</v>
      </c>
    </row>
    <row r="1604" spans="1:8" hidden="1" x14ac:dyDescent="0.3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9967</v>
      </c>
      <c r="H1604" s="1">
        <f>+Temporalidad[[#This Row],[ID]]</f>
        <v>1593</v>
      </c>
    </row>
    <row r="1605" spans="1:8" hidden="1" x14ac:dyDescent="0.3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9968</v>
      </c>
      <c r="H1605" s="1">
        <f>+Temporalidad[[#This Row],[ID]]</f>
        <v>1594</v>
      </c>
    </row>
    <row r="1606" spans="1:8" hidden="1" x14ac:dyDescent="0.3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9969</v>
      </c>
      <c r="H1606" s="1">
        <f>+Temporalidad[[#This Row],[ID]]</f>
        <v>1595</v>
      </c>
    </row>
    <row r="1607" spans="1:8" hidden="1" x14ac:dyDescent="0.3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9970</v>
      </c>
      <c r="H1607" s="1">
        <f>+Temporalidad[[#This Row],[ID]]</f>
        <v>1596</v>
      </c>
    </row>
    <row r="1608" spans="1:8" hidden="1" x14ac:dyDescent="0.3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9971</v>
      </c>
      <c r="H1608" s="1">
        <f>+Temporalidad[[#This Row],[ID]]</f>
        <v>1597</v>
      </c>
    </row>
    <row r="1609" spans="1:8" hidden="1" x14ac:dyDescent="0.3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9972</v>
      </c>
      <c r="H1609" s="1">
        <f>+Temporalidad[[#This Row],[ID]]</f>
        <v>1598</v>
      </c>
    </row>
    <row r="1610" spans="1:8" hidden="1" x14ac:dyDescent="0.3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9973</v>
      </c>
      <c r="H1610" s="1">
        <f>+Temporalidad[[#This Row],[ID]]</f>
        <v>1599</v>
      </c>
    </row>
    <row r="1611" spans="1:8" hidden="1" x14ac:dyDescent="0.3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9974</v>
      </c>
      <c r="H1611" s="1">
        <f>+Temporalidad[[#This Row],[ID]]</f>
        <v>1600</v>
      </c>
    </row>
    <row r="1612" spans="1:8" hidden="1" x14ac:dyDescent="0.3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9975</v>
      </c>
      <c r="H1612" s="1">
        <f>+Temporalidad[[#This Row],[ID]]</f>
        <v>1601</v>
      </c>
    </row>
    <row r="1613" spans="1:8" hidden="1" x14ac:dyDescent="0.3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9976</v>
      </c>
      <c r="H1613" s="1">
        <f>+Temporalidad[[#This Row],[ID]]</f>
        <v>1602</v>
      </c>
    </row>
    <row r="1614" spans="1:8" hidden="1" x14ac:dyDescent="0.3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9977</v>
      </c>
      <c r="H1614" s="1">
        <f>+Temporalidad[[#This Row],[ID]]</f>
        <v>1603</v>
      </c>
    </row>
    <row r="1615" spans="1:8" hidden="1" x14ac:dyDescent="0.3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9978</v>
      </c>
      <c r="H1615" s="1">
        <f>+Temporalidad[[#This Row],[ID]]</f>
        <v>1604</v>
      </c>
    </row>
    <row r="1616" spans="1:8" hidden="1" x14ac:dyDescent="0.3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9979</v>
      </c>
      <c r="H1616" s="1">
        <f>+Temporalidad[[#This Row],[ID]]</f>
        <v>1605</v>
      </c>
    </row>
    <row r="1617" spans="1:8" hidden="1" x14ac:dyDescent="0.3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9980</v>
      </c>
      <c r="H1617" s="1">
        <f>+Temporalidad[[#This Row],[ID]]</f>
        <v>1606</v>
      </c>
    </row>
    <row r="1618" spans="1:8" hidden="1" x14ac:dyDescent="0.3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9981</v>
      </c>
      <c r="H1618" s="1">
        <f>+Temporalidad[[#This Row],[ID]]</f>
        <v>1607</v>
      </c>
    </row>
    <row r="1619" spans="1:8" hidden="1" x14ac:dyDescent="0.3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9982</v>
      </c>
      <c r="H1619" s="1">
        <f>+Temporalidad[[#This Row],[ID]]</f>
        <v>1608</v>
      </c>
    </row>
    <row r="1620" spans="1:8" hidden="1" x14ac:dyDescent="0.3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9983</v>
      </c>
      <c r="H1620" s="1">
        <f>+Temporalidad[[#This Row],[ID]]</f>
        <v>1609</v>
      </c>
    </row>
    <row r="1621" spans="1:8" hidden="1" x14ac:dyDescent="0.3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9984</v>
      </c>
      <c r="H1621" s="1">
        <f>+Temporalidad[[#This Row],[ID]]</f>
        <v>1610</v>
      </c>
    </row>
    <row r="1622" spans="1:8" hidden="1" x14ac:dyDescent="0.3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9985</v>
      </c>
      <c r="H1622" s="1">
        <f>+Temporalidad[[#This Row],[ID]]</f>
        <v>1611</v>
      </c>
    </row>
    <row r="1623" spans="1:8" hidden="1" x14ac:dyDescent="0.3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9986</v>
      </c>
      <c r="H1623" s="1">
        <f>+Temporalidad[[#This Row],[ID]]</f>
        <v>1612</v>
      </c>
    </row>
    <row r="1624" spans="1:8" hidden="1" x14ac:dyDescent="0.3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9987</v>
      </c>
      <c r="H1624" s="1">
        <f>+Temporalidad[[#This Row],[ID]]</f>
        <v>1613</v>
      </c>
    </row>
    <row r="1625" spans="1:8" hidden="1" x14ac:dyDescent="0.3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9988</v>
      </c>
      <c r="H1625" s="1">
        <f>+Temporalidad[[#This Row],[ID]]</f>
        <v>1614</v>
      </c>
    </row>
    <row r="1626" spans="1:8" hidden="1" x14ac:dyDescent="0.3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9989</v>
      </c>
      <c r="H1626" s="1">
        <f>+Temporalidad[[#This Row],[ID]]</f>
        <v>1615</v>
      </c>
    </row>
    <row r="1627" spans="1:8" hidden="1" x14ac:dyDescent="0.3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9990</v>
      </c>
      <c r="H1627" s="1">
        <f>+Temporalidad[[#This Row],[ID]]</f>
        <v>1616</v>
      </c>
    </row>
    <row r="1628" spans="1:8" hidden="1" x14ac:dyDescent="0.3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9991</v>
      </c>
      <c r="H1628" s="1">
        <f>+Temporalidad[[#This Row],[ID]]</f>
        <v>1617</v>
      </c>
    </row>
    <row r="1629" spans="1:8" hidden="1" x14ac:dyDescent="0.3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9992</v>
      </c>
      <c r="H1629" s="1">
        <f>+Temporalidad[[#This Row],[ID]]</f>
        <v>1618</v>
      </c>
    </row>
    <row r="1630" spans="1:8" hidden="1" x14ac:dyDescent="0.3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9993</v>
      </c>
      <c r="H1630" s="1">
        <f>+Temporalidad[[#This Row],[ID]]</f>
        <v>1619</v>
      </c>
    </row>
    <row r="1631" spans="1:8" hidden="1" x14ac:dyDescent="0.3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9994</v>
      </c>
      <c r="H1631" s="1">
        <f>+Temporalidad[[#This Row],[ID]]</f>
        <v>1620</v>
      </c>
    </row>
    <row r="1632" spans="1:8" hidden="1" x14ac:dyDescent="0.3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9995</v>
      </c>
      <c r="H1632" s="1">
        <f>+Temporalidad[[#This Row],[ID]]</f>
        <v>1621</v>
      </c>
    </row>
    <row r="1633" spans="1:8" hidden="1" x14ac:dyDescent="0.3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9996</v>
      </c>
      <c r="H1633" s="1">
        <f>+Temporalidad[[#This Row],[ID]]</f>
        <v>1622</v>
      </c>
    </row>
    <row r="1634" spans="1:8" hidden="1" x14ac:dyDescent="0.3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9997</v>
      </c>
      <c r="H1634" s="1">
        <f>+Temporalidad[[#This Row],[ID]]</f>
        <v>1623</v>
      </c>
    </row>
    <row r="1635" spans="1:8" hidden="1" x14ac:dyDescent="0.3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9998</v>
      </c>
      <c r="H1635" s="1">
        <f>+Temporalidad[[#This Row],[ID]]</f>
        <v>1624</v>
      </c>
    </row>
    <row r="1636" spans="1:8" hidden="1" x14ac:dyDescent="0.3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9999</v>
      </c>
      <c r="H1636" s="1">
        <f>+Temporalidad[[#This Row],[ID]]</f>
        <v>1625</v>
      </c>
    </row>
    <row r="1637" spans="1:8" hidden="1" x14ac:dyDescent="0.3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10000</v>
      </c>
      <c r="H1637" s="1">
        <f>+Temporalidad[[#This Row],[ID]]</f>
        <v>1626</v>
      </c>
    </row>
    <row r="1638" spans="1:8" hidden="1" x14ac:dyDescent="0.3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10001</v>
      </c>
      <c r="H1638" s="1">
        <f>+Temporalidad[[#This Row],[ID]]</f>
        <v>1627</v>
      </c>
    </row>
    <row r="1639" spans="1:8" hidden="1" x14ac:dyDescent="0.3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10002</v>
      </c>
      <c r="H1639" s="1">
        <f>+Temporalidad[[#This Row],[ID]]</f>
        <v>1628</v>
      </c>
    </row>
    <row r="1640" spans="1:8" hidden="1" x14ac:dyDescent="0.3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10003</v>
      </c>
      <c r="H1640" s="1">
        <f>+Temporalidad[[#This Row],[ID]]</f>
        <v>1629</v>
      </c>
    </row>
    <row r="1641" spans="1:8" hidden="1" x14ac:dyDescent="0.3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10004</v>
      </c>
      <c r="H1641" s="1">
        <f>+Temporalidad[[#This Row],[ID]]</f>
        <v>1630</v>
      </c>
    </row>
    <row r="1642" spans="1:8" hidden="1" x14ac:dyDescent="0.3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10005</v>
      </c>
      <c r="H1642" s="1">
        <f>+Temporalidad[[#This Row],[ID]]</f>
        <v>1631</v>
      </c>
    </row>
    <row r="1643" spans="1:8" hidden="1" x14ac:dyDescent="0.3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10006</v>
      </c>
      <c r="H1643" s="1">
        <f>+Temporalidad[[#This Row],[ID]]</f>
        <v>1632</v>
      </c>
    </row>
    <row r="1644" spans="1:8" hidden="1" x14ac:dyDescent="0.3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10007</v>
      </c>
      <c r="H1644" s="1">
        <f>+Temporalidad[[#This Row],[ID]]</f>
        <v>1633</v>
      </c>
    </row>
    <row r="1645" spans="1:8" hidden="1" x14ac:dyDescent="0.3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10008</v>
      </c>
      <c r="H1645" s="1">
        <f>+Temporalidad[[#This Row],[ID]]</f>
        <v>1634</v>
      </c>
    </row>
    <row r="1646" spans="1:8" hidden="1" x14ac:dyDescent="0.3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10009</v>
      </c>
      <c r="H1646" s="1">
        <f>+Temporalidad[[#This Row],[ID]]</f>
        <v>1635</v>
      </c>
    </row>
    <row r="1647" spans="1:8" hidden="1" x14ac:dyDescent="0.3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10010</v>
      </c>
      <c r="H1647" s="1">
        <f>+Temporalidad[[#This Row],[ID]]</f>
        <v>1636</v>
      </c>
    </row>
    <row r="1648" spans="1:8" hidden="1" x14ac:dyDescent="0.3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10011</v>
      </c>
      <c r="H1648" s="1">
        <f>+Temporalidad[[#This Row],[ID]]</f>
        <v>1637</v>
      </c>
    </row>
    <row r="1649" spans="1:8" hidden="1" x14ac:dyDescent="0.3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10012</v>
      </c>
      <c r="H1649" s="1">
        <f>+Temporalidad[[#This Row],[ID]]</f>
        <v>1638</v>
      </c>
    </row>
    <row r="1650" spans="1:8" hidden="1" x14ac:dyDescent="0.3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10013</v>
      </c>
      <c r="H1650" s="1">
        <f>+Temporalidad[[#This Row],[ID]]</f>
        <v>1639</v>
      </c>
    </row>
    <row r="1651" spans="1:8" hidden="1" x14ac:dyDescent="0.3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10014</v>
      </c>
      <c r="H1651" s="1">
        <f>+Temporalidad[[#This Row],[ID]]</f>
        <v>1640</v>
      </c>
    </row>
    <row r="1652" spans="1:8" hidden="1" x14ac:dyDescent="0.3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10015</v>
      </c>
      <c r="H1652" s="1">
        <f>+Temporalidad[[#This Row],[ID]]</f>
        <v>1641</v>
      </c>
    </row>
    <row r="1653" spans="1:8" hidden="1" x14ac:dyDescent="0.3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10016</v>
      </c>
      <c r="H1653" s="1">
        <f>+Temporalidad[[#This Row],[ID]]</f>
        <v>1642</v>
      </c>
    </row>
    <row r="1654" spans="1:8" hidden="1" x14ac:dyDescent="0.3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10017</v>
      </c>
      <c r="H1654" s="1">
        <f>+Temporalidad[[#This Row],[ID]]</f>
        <v>1643</v>
      </c>
    </row>
    <row r="1655" spans="1:8" hidden="1" x14ac:dyDescent="0.3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10018</v>
      </c>
      <c r="H1655" s="1">
        <f>+Temporalidad[[#This Row],[ID]]</f>
        <v>1644</v>
      </c>
    </row>
    <row r="1656" spans="1:8" hidden="1" x14ac:dyDescent="0.3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10019</v>
      </c>
      <c r="H1656" s="1">
        <f>+Temporalidad[[#This Row],[ID]]</f>
        <v>1645</v>
      </c>
    </row>
    <row r="1657" spans="1:8" hidden="1" x14ac:dyDescent="0.3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10020</v>
      </c>
      <c r="H1657" s="1">
        <f>+Temporalidad[[#This Row],[ID]]</f>
        <v>1646</v>
      </c>
    </row>
    <row r="1658" spans="1:8" hidden="1" x14ac:dyDescent="0.3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10021</v>
      </c>
      <c r="H1658" s="1">
        <f>+Temporalidad[[#This Row],[ID]]</f>
        <v>1647</v>
      </c>
    </row>
    <row r="1659" spans="1:8" hidden="1" x14ac:dyDescent="0.3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10022</v>
      </c>
      <c r="H1659" s="1">
        <f>+Temporalidad[[#This Row],[ID]]</f>
        <v>1648</v>
      </c>
    </row>
    <row r="1660" spans="1:8" hidden="1" x14ac:dyDescent="0.3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10023</v>
      </c>
      <c r="H1660" s="1">
        <f>+Temporalidad[[#This Row],[ID]]</f>
        <v>1649</v>
      </c>
    </row>
    <row r="1661" spans="1:8" hidden="1" x14ac:dyDescent="0.3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10024</v>
      </c>
      <c r="H1661" s="1">
        <f>+Temporalidad[[#This Row],[ID]]</f>
        <v>1650</v>
      </c>
    </row>
    <row r="1662" spans="1:8" hidden="1" x14ac:dyDescent="0.3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10025</v>
      </c>
      <c r="H1662" s="1">
        <f>+Temporalidad[[#This Row],[ID]]</f>
        <v>1651</v>
      </c>
    </row>
    <row r="1663" spans="1:8" hidden="1" x14ac:dyDescent="0.3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10026</v>
      </c>
      <c r="H1663" s="1">
        <f>+Temporalidad[[#This Row],[ID]]</f>
        <v>1652</v>
      </c>
    </row>
    <row r="1664" spans="1:8" hidden="1" x14ac:dyDescent="0.3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10027</v>
      </c>
      <c r="H1664" s="1">
        <f>+Temporalidad[[#This Row],[ID]]</f>
        <v>1653</v>
      </c>
    </row>
    <row r="1665" spans="1:8" hidden="1" x14ac:dyDescent="0.3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10028</v>
      </c>
      <c r="H1665" s="1">
        <f>+Temporalidad[[#This Row],[ID]]</f>
        <v>1654</v>
      </c>
    </row>
    <row r="1666" spans="1:8" hidden="1" x14ac:dyDescent="0.3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10029</v>
      </c>
      <c r="H1666" s="1">
        <f>+Temporalidad[[#This Row],[ID]]</f>
        <v>1655</v>
      </c>
    </row>
    <row r="1667" spans="1:8" hidden="1" x14ac:dyDescent="0.3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10030</v>
      </c>
      <c r="H1667" s="1">
        <f>+Temporalidad[[#This Row],[ID]]</f>
        <v>1656</v>
      </c>
    </row>
    <row r="1668" spans="1:8" hidden="1" x14ac:dyDescent="0.3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10031</v>
      </c>
      <c r="H1668" s="1">
        <f>+Temporalidad[[#This Row],[ID]]</f>
        <v>1657</v>
      </c>
    </row>
    <row r="1669" spans="1:8" hidden="1" x14ac:dyDescent="0.3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10032</v>
      </c>
      <c r="H1669" s="1">
        <f>+Temporalidad[[#This Row],[ID]]</f>
        <v>1658</v>
      </c>
    </row>
    <row r="1670" spans="1:8" hidden="1" x14ac:dyDescent="0.3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10033</v>
      </c>
      <c r="H1670" s="1">
        <f>+Temporalidad[[#This Row],[ID]]</f>
        <v>1659</v>
      </c>
    </row>
    <row r="1671" spans="1:8" hidden="1" x14ac:dyDescent="0.3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10034</v>
      </c>
      <c r="H1671" s="1">
        <f>+Temporalidad[[#This Row],[ID]]</f>
        <v>1660</v>
      </c>
    </row>
    <row r="1672" spans="1:8" hidden="1" x14ac:dyDescent="0.3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10035</v>
      </c>
      <c r="H1672" s="1">
        <f>+Temporalidad[[#This Row],[ID]]</f>
        <v>1661</v>
      </c>
    </row>
    <row r="1673" spans="1:8" hidden="1" x14ac:dyDescent="0.3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10036</v>
      </c>
      <c r="H1673" s="1">
        <f>+Temporalidad[[#This Row],[ID]]</f>
        <v>1662</v>
      </c>
    </row>
    <row r="1674" spans="1:8" hidden="1" x14ac:dyDescent="0.3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10037</v>
      </c>
      <c r="H1674" s="1">
        <f>+Temporalidad[[#This Row],[ID]]</f>
        <v>1663</v>
      </c>
    </row>
    <row r="1675" spans="1:8" hidden="1" x14ac:dyDescent="0.3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10038</v>
      </c>
      <c r="H1675" s="1">
        <f>+Temporalidad[[#This Row],[ID]]</f>
        <v>1664</v>
      </c>
    </row>
    <row r="1676" spans="1:8" hidden="1" x14ac:dyDescent="0.3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10039</v>
      </c>
      <c r="H1676" s="1">
        <f>+Temporalidad[[#This Row],[ID]]</f>
        <v>1665</v>
      </c>
    </row>
    <row r="1677" spans="1:8" hidden="1" x14ac:dyDescent="0.3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10040</v>
      </c>
      <c r="H1677" s="1">
        <f>+Temporalidad[[#This Row],[ID]]</f>
        <v>1666</v>
      </c>
    </row>
    <row r="1678" spans="1:8" hidden="1" x14ac:dyDescent="0.3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10041</v>
      </c>
      <c r="H1678" s="1">
        <f>+Temporalidad[[#This Row],[ID]]</f>
        <v>1667</v>
      </c>
    </row>
    <row r="1679" spans="1:8" hidden="1" x14ac:dyDescent="0.3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10042</v>
      </c>
      <c r="H1679" s="1">
        <f>+Temporalidad[[#This Row],[ID]]</f>
        <v>1668</v>
      </c>
    </row>
    <row r="1680" spans="1:8" hidden="1" x14ac:dyDescent="0.3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10043</v>
      </c>
      <c r="H1680" s="1">
        <f>+Temporalidad[[#This Row],[ID]]</f>
        <v>1669</v>
      </c>
    </row>
    <row r="1681" spans="1:8" hidden="1" x14ac:dyDescent="0.3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10044</v>
      </c>
      <c r="H1681" s="1">
        <f>+Temporalidad[[#This Row],[ID]]</f>
        <v>1670</v>
      </c>
    </row>
    <row r="1682" spans="1:8" hidden="1" x14ac:dyDescent="0.3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10045</v>
      </c>
      <c r="H1682" s="1">
        <f>+Temporalidad[[#This Row],[ID]]</f>
        <v>1671</v>
      </c>
    </row>
    <row r="1683" spans="1:8" hidden="1" x14ac:dyDescent="0.3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10046</v>
      </c>
      <c r="H1683" s="1">
        <f>+Temporalidad[[#This Row],[ID]]</f>
        <v>1672</v>
      </c>
    </row>
    <row r="1684" spans="1:8" hidden="1" x14ac:dyDescent="0.3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10047</v>
      </c>
      <c r="H1684" s="1">
        <f>+Temporalidad[[#This Row],[ID]]</f>
        <v>1673</v>
      </c>
    </row>
    <row r="1685" spans="1:8" hidden="1" x14ac:dyDescent="0.3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10048</v>
      </c>
      <c r="H1685" s="1">
        <f>+Temporalidad[[#This Row],[ID]]</f>
        <v>1674</v>
      </c>
    </row>
    <row r="1686" spans="1:8" hidden="1" x14ac:dyDescent="0.3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10049</v>
      </c>
      <c r="H1686" s="1">
        <f>+Temporalidad[[#This Row],[ID]]</f>
        <v>1675</v>
      </c>
    </row>
    <row r="1687" spans="1:8" hidden="1" x14ac:dyDescent="0.3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10050</v>
      </c>
      <c r="H1687" s="1">
        <f>+Temporalidad[[#This Row],[ID]]</f>
        <v>1676</v>
      </c>
    </row>
    <row r="1688" spans="1:8" hidden="1" x14ac:dyDescent="0.3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10051</v>
      </c>
      <c r="H1688" s="1">
        <f>+Temporalidad[[#This Row],[ID]]</f>
        <v>1677</v>
      </c>
    </row>
    <row r="1689" spans="1:8" hidden="1" x14ac:dyDescent="0.3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10052</v>
      </c>
      <c r="H1689" s="1">
        <f>+Temporalidad[[#This Row],[ID]]</f>
        <v>1678</v>
      </c>
    </row>
    <row r="1690" spans="1:8" hidden="1" x14ac:dyDescent="0.3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10053</v>
      </c>
      <c r="H1690" s="1">
        <f>+Temporalidad[[#This Row],[ID]]</f>
        <v>1679</v>
      </c>
    </row>
    <row r="1691" spans="1:8" hidden="1" x14ac:dyDescent="0.3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10054</v>
      </c>
      <c r="H1691" s="1">
        <f>+Temporalidad[[#This Row],[ID]]</f>
        <v>1680</v>
      </c>
    </row>
    <row r="1692" spans="1:8" hidden="1" x14ac:dyDescent="0.3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10055</v>
      </c>
      <c r="H1692" s="1">
        <f>+Temporalidad[[#This Row],[ID]]</f>
        <v>1681</v>
      </c>
    </row>
    <row r="1693" spans="1:8" hidden="1" x14ac:dyDescent="0.3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10056</v>
      </c>
      <c r="H1693" s="1">
        <f>+Temporalidad[[#This Row],[ID]]</f>
        <v>1682</v>
      </c>
    </row>
    <row r="1694" spans="1:8" hidden="1" x14ac:dyDescent="0.3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10057</v>
      </c>
      <c r="H1694" s="1">
        <f>+Temporalidad[[#This Row],[ID]]</f>
        <v>1683</v>
      </c>
    </row>
    <row r="1695" spans="1:8" hidden="1" x14ac:dyDescent="0.3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10058</v>
      </c>
      <c r="H1695" s="1">
        <f>+Temporalidad[[#This Row],[ID]]</f>
        <v>1684</v>
      </c>
    </row>
    <row r="1696" spans="1:8" hidden="1" x14ac:dyDescent="0.3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10059</v>
      </c>
      <c r="H1696" s="1">
        <f>+Temporalidad[[#This Row],[ID]]</f>
        <v>1685</v>
      </c>
    </row>
    <row r="1697" spans="1:8" hidden="1" x14ac:dyDescent="0.3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10060</v>
      </c>
      <c r="H1697" s="1">
        <f>+Temporalidad[[#This Row],[ID]]</f>
        <v>1686</v>
      </c>
    </row>
    <row r="1698" spans="1:8" hidden="1" x14ac:dyDescent="0.3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10061</v>
      </c>
      <c r="H1698" s="1">
        <f>+Temporalidad[[#This Row],[ID]]</f>
        <v>1687</v>
      </c>
    </row>
    <row r="1699" spans="1:8" hidden="1" x14ac:dyDescent="0.3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10062</v>
      </c>
      <c r="H1699" s="1">
        <f>+Temporalidad[[#This Row],[ID]]</f>
        <v>1688</v>
      </c>
    </row>
    <row r="1700" spans="1:8" hidden="1" x14ac:dyDescent="0.3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10063</v>
      </c>
      <c r="H1700" s="1">
        <f>+Temporalidad[[#This Row],[ID]]</f>
        <v>1689</v>
      </c>
    </row>
    <row r="1701" spans="1:8" hidden="1" x14ac:dyDescent="0.3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10064</v>
      </c>
      <c r="H1701" s="1">
        <f>+Temporalidad[[#This Row],[ID]]</f>
        <v>1690</v>
      </c>
    </row>
    <row r="1702" spans="1:8" hidden="1" x14ac:dyDescent="0.3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10065</v>
      </c>
      <c r="H1702" s="1">
        <f>+Temporalidad[[#This Row],[ID]]</f>
        <v>1691</v>
      </c>
    </row>
    <row r="1703" spans="1:8" hidden="1" x14ac:dyDescent="0.3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10066</v>
      </c>
      <c r="H1703" s="1">
        <f>+Temporalidad[[#This Row],[ID]]</f>
        <v>1692</v>
      </c>
    </row>
    <row r="1704" spans="1:8" hidden="1" x14ac:dyDescent="0.3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10067</v>
      </c>
      <c r="H1704" s="1">
        <f>+Temporalidad[[#This Row],[ID]]</f>
        <v>1693</v>
      </c>
    </row>
    <row r="1705" spans="1:8" hidden="1" x14ac:dyDescent="0.3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10068</v>
      </c>
      <c r="H1705" s="1">
        <f>+Temporalidad[[#This Row],[ID]]</f>
        <v>1694</v>
      </c>
    </row>
    <row r="1706" spans="1:8" hidden="1" x14ac:dyDescent="0.3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10069</v>
      </c>
      <c r="H1706" s="1">
        <f>+Temporalidad[[#This Row],[ID]]</f>
        <v>1695</v>
      </c>
    </row>
    <row r="1707" spans="1:8" hidden="1" x14ac:dyDescent="0.3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10070</v>
      </c>
      <c r="H1707" s="1">
        <f>+Temporalidad[[#This Row],[ID]]</f>
        <v>1696</v>
      </c>
    </row>
    <row r="1708" spans="1:8" hidden="1" x14ac:dyDescent="0.3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10071</v>
      </c>
      <c r="H1708" s="1">
        <f>+Temporalidad[[#This Row],[ID]]</f>
        <v>1697</v>
      </c>
    </row>
    <row r="1709" spans="1:8" hidden="1" x14ac:dyDescent="0.3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10072</v>
      </c>
      <c r="H1709" s="1">
        <f>+Temporalidad[[#This Row],[ID]]</f>
        <v>1698</v>
      </c>
    </row>
    <row r="1710" spans="1:8" hidden="1" x14ac:dyDescent="0.3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10073</v>
      </c>
      <c r="H1710" s="1">
        <f>+Temporalidad[[#This Row],[ID]]</f>
        <v>1699</v>
      </c>
    </row>
    <row r="1711" spans="1:8" hidden="1" x14ac:dyDescent="0.3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10074</v>
      </c>
      <c r="H1711" s="1">
        <f>+Temporalidad[[#This Row],[ID]]</f>
        <v>1700</v>
      </c>
    </row>
    <row r="1712" spans="1:8" hidden="1" x14ac:dyDescent="0.3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10075</v>
      </c>
      <c r="H1712" s="1">
        <f>+Temporalidad[[#This Row],[ID]]</f>
        <v>1701</v>
      </c>
    </row>
    <row r="1713" spans="1:8" hidden="1" x14ac:dyDescent="0.3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10076</v>
      </c>
      <c r="H1713" s="1">
        <f>+Temporalidad[[#This Row],[ID]]</f>
        <v>1702</v>
      </c>
    </row>
    <row r="1714" spans="1:8" hidden="1" x14ac:dyDescent="0.3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10077</v>
      </c>
      <c r="H1714" s="1">
        <f>+Temporalidad[[#This Row],[ID]]</f>
        <v>1703</v>
      </c>
    </row>
    <row r="1715" spans="1:8" hidden="1" x14ac:dyDescent="0.3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10078</v>
      </c>
      <c r="H1715" s="1">
        <f>+Temporalidad[[#This Row],[ID]]</f>
        <v>1704</v>
      </c>
    </row>
    <row r="1716" spans="1:8" hidden="1" x14ac:dyDescent="0.3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10079</v>
      </c>
      <c r="H1716" s="1">
        <f>+Temporalidad[[#This Row],[ID]]</f>
        <v>1705</v>
      </c>
    </row>
    <row r="1717" spans="1:8" hidden="1" x14ac:dyDescent="0.3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10080</v>
      </c>
      <c r="H1717" s="1">
        <f>+Temporalidad[[#This Row],[ID]]</f>
        <v>1706</v>
      </c>
    </row>
    <row r="1718" spans="1:8" hidden="1" x14ac:dyDescent="0.3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10081</v>
      </c>
      <c r="H1718" s="1">
        <f>+Temporalidad[[#This Row],[ID]]</f>
        <v>1707</v>
      </c>
    </row>
    <row r="1719" spans="1:8" hidden="1" x14ac:dyDescent="0.3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10082</v>
      </c>
      <c r="H1719" s="1">
        <f>+Temporalidad[[#This Row],[ID]]</f>
        <v>1708</v>
      </c>
    </row>
    <row r="1720" spans="1:8" hidden="1" x14ac:dyDescent="0.3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10083</v>
      </c>
      <c r="H1720" s="1">
        <f>+Temporalidad[[#This Row],[ID]]</f>
        <v>1709</v>
      </c>
    </row>
    <row r="1721" spans="1:8" hidden="1" x14ac:dyDescent="0.3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10084</v>
      </c>
      <c r="H1721" s="1">
        <f>+Temporalidad[[#This Row],[ID]]</f>
        <v>1710</v>
      </c>
    </row>
    <row r="1722" spans="1:8" hidden="1" x14ac:dyDescent="0.3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10085</v>
      </c>
      <c r="H1722" s="1">
        <f>+Temporalidad[[#This Row],[ID]]</f>
        <v>1711</v>
      </c>
    </row>
    <row r="1723" spans="1:8" hidden="1" x14ac:dyDescent="0.3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10086</v>
      </c>
      <c r="H1723" s="1">
        <f>+Temporalidad[[#This Row],[ID]]</f>
        <v>1712</v>
      </c>
    </row>
    <row r="1724" spans="1:8" hidden="1" x14ac:dyDescent="0.3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10087</v>
      </c>
      <c r="H1724" s="1">
        <f>+Temporalidad[[#This Row],[ID]]</f>
        <v>1713</v>
      </c>
    </row>
    <row r="1725" spans="1:8" hidden="1" x14ac:dyDescent="0.3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10088</v>
      </c>
      <c r="H1725" s="1">
        <f>+Temporalidad[[#This Row],[ID]]</f>
        <v>1714</v>
      </c>
    </row>
    <row r="1726" spans="1:8" hidden="1" x14ac:dyDescent="0.3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10089</v>
      </c>
      <c r="H1726" s="1">
        <f>+Temporalidad[[#This Row],[ID]]</f>
        <v>1715</v>
      </c>
    </row>
    <row r="1727" spans="1:8" hidden="1" x14ac:dyDescent="0.3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10090</v>
      </c>
      <c r="H1727" s="1">
        <f>+Temporalidad[[#This Row],[ID]]</f>
        <v>1716</v>
      </c>
    </row>
    <row r="1728" spans="1:8" hidden="1" x14ac:dyDescent="0.3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10091</v>
      </c>
      <c r="H1728" s="1">
        <f>+Temporalidad[[#This Row],[ID]]</f>
        <v>1717</v>
      </c>
    </row>
    <row r="1729" spans="1:8" hidden="1" x14ac:dyDescent="0.3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10092</v>
      </c>
      <c r="H1729" s="1">
        <f>+Temporalidad[[#This Row],[ID]]</f>
        <v>1718</v>
      </c>
    </row>
    <row r="1730" spans="1:8" hidden="1" x14ac:dyDescent="0.3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10093</v>
      </c>
      <c r="H1730" s="1">
        <f>+Temporalidad[[#This Row],[ID]]</f>
        <v>1719</v>
      </c>
    </row>
    <row r="1731" spans="1:8" hidden="1" x14ac:dyDescent="0.3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10094</v>
      </c>
      <c r="H1731" s="1">
        <f>+Temporalidad[[#This Row],[ID]]</f>
        <v>1720</v>
      </c>
    </row>
    <row r="1732" spans="1:8" hidden="1" x14ac:dyDescent="0.3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10095</v>
      </c>
      <c r="H1732" s="1">
        <f>+Temporalidad[[#This Row],[ID]]</f>
        <v>1721</v>
      </c>
    </row>
    <row r="1733" spans="1:8" hidden="1" x14ac:dyDescent="0.3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10096</v>
      </c>
      <c r="H1733" s="1">
        <f>+Temporalidad[[#This Row],[ID]]</f>
        <v>1722</v>
      </c>
    </row>
    <row r="1734" spans="1:8" hidden="1" x14ac:dyDescent="0.3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10097</v>
      </c>
      <c r="H1734" s="1">
        <f>+Temporalidad[[#This Row],[ID]]</f>
        <v>1723</v>
      </c>
    </row>
    <row r="1735" spans="1:8" hidden="1" x14ac:dyDescent="0.3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10098</v>
      </c>
      <c r="H1735" s="1">
        <f>+Temporalidad[[#This Row],[ID]]</f>
        <v>1724</v>
      </c>
    </row>
    <row r="1736" spans="1:8" hidden="1" x14ac:dyDescent="0.3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10099</v>
      </c>
      <c r="H1736" s="1">
        <f>+Temporalidad[[#This Row],[ID]]</f>
        <v>1725</v>
      </c>
    </row>
    <row r="1737" spans="1:8" hidden="1" x14ac:dyDescent="0.3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10100</v>
      </c>
      <c r="H1737" s="1">
        <f>+Temporalidad[[#This Row],[ID]]</f>
        <v>1726</v>
      </c>
    </row>
    <row r="1738" spans="1:8" hidden="1" x14ac:dyDescent="0.3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10101</v>
      </c>
      <c r="H1738" s="1">
        <f>+Temporalidad[[#This Row],[ID]]</f>
        <v>1727</v>
      </c>
    </row>
    <row r="1739" spans="1:8" hidden="1" x14ac:dyDescent="0.3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10102</v>
      </c>
      <c r="H1739" s="1">
        <f>+Temporalidad[[#This Row],[ID]]</f>
        <v>1728</v>
      </c>
    </row>
    <row r="1740" spans="1:8" hidden="1" x14ac:dyDescent="0.3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10103</v>
      </c>
      <c r="H1740" s="1">
        <f>+Temporalidad[[#This Row],[ID]]</f>
        <v>1729</v>
      </c>
    </row>
    <row r="1741" spans="1:8" hidden="1" x14ac:dyDescent="0.3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10104</v>
      </c>
      <c r="H1741" s="1">
        <f>+Temporalidad[[#This Row],[ID]]</f>
        <v>1730</v>
      </c>
    </row>
    <row r="1742" spans="1:8" hidden="1" x14ac:dyDescent="0.3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10105</v>
      </c>
      <c r="H1742" s="1">
        <f>+Temporalidad[[#This Row],[ID]]</f>
        <v>1731</v>
      </c>
    </row>
    <row r="1743" spans="1:8" hidden="1" x14ac:dyDescent="0.3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10106</v>
      </c>
      <c r="H1743" s="1">
        <f>+Temporalidad[[#This Row],[ID]]</f>
        <v>1732</v>
      </c>
    </row>
    <row r="1744" spans="1:8" hidden="1" x14ac:dyDescent="0.3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10107</v>
      </c>
      <c r="H1744" s="1">
        <f>+Temporalidad[[#This Row],[ID]]</f>
        <v>1733</v>
      </c>
    </row>
    <row r="1745" spans="1:8" hidden="1" x14ac:dyDescent="0.3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10108</v>
      </c>
      <c r="H1745" s="1">
        <f>+Temporalidad[[#This Row],[ID]]</f>
        <v>1734</v>
      </c>
    </row>
    <row r="1746" spans="1:8" hidden="1" x14ac:dyDescent="0.3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10109</v>
      </c>
      <c r="H1746" s="1">
        <f>+Temporalidad[[#This Row],[ID]]</f>
        <v>1735</v>
      </c>
    </row>
    <row r="1747" spans="1:8" hidden="1" x14ac:dyDescent="0.3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10110</v>
      </c>
      <c r="H1747" s="1">
        <f>+Temporalidad[[#This Row],[ID]]</f>
        <v>1736</v>
      </c>
    </row>
    <row r="1748" spans="1:8" hidden="1" x14ac:dyDescent="0.3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10111</v>
      </c>
      <c r="H1748" s="1">
        <f>+Temporalidad[[#This Row],[ID]]</f>
        <v>1737</v>
      </c>
    </row>
    <row r="1749" spans="1:8" hidden="1" x14ac:dyDescent="0.3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10112</v>
      </c>
      <c r="H1749" s="1">
        <f>+Temporalidad[[#This Row],[ID]]</f>
        <v>1738</v>
      </c>
    </row>
    <row r="1750" spans="1:8" hidden="1" x14ac:dyDescent="0.3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10113</v>
      </c>
      <c r="H1750" s="1">
        <f>+Temporalidad[[#This Row],[ID]]</f>
        <v>1739</v>
      </c>
    </row>
    <row r="1751" spans="1:8" hidden="1" x14ac:dyDescent="0.3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10114</v>
      </c>
      <c r="H1751" s="1">
        <f>+Temporalidad[[#This Row],[ID]]</f>
        <v>1740</v>
      </c>
    </row>
    <row r="1752" spans="1:8" hidden="1" x14ac:dyDescent="0.3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10115</v>
      </c>
      <c r="H1752" s="1">
        <f>+Temporalidad[[#This Row],[ID]]</f>
        <v>1741</v>
      </c>
    </row>
    <row r="1753" spans="1:8" hidden="1" x14ac:dyDescent="0.3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10116</v>
      </c>
      <c r="H1753" s="1">
        <f>+Temporalidad[[#This Row],[ID]]</f>
        <v>1742</v>
      </c>
    </row>
    <row r="1754" spans="1:8" hidden="1" x14ac:dyDescent="0.3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10117</v>
      </c>
      <c r="H1754" s="1">
        <f>+Temporalidad[[#This Row],[ID]]</f>
        <v>1743</v>
      </c>
    </row>
    <row r="1755" spans="1:8" hidden="1" x14ac:dyDescent="0.3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10118</v>
      </c>
      <c r="H1755" s="1">
        <f>+Temporalidad[[#This Row],[ID]]</f>
        <v>1744</v>
      </c>
    </row>
    <row r="1756" spans="1:8" hidden="1" x14ac:dyDescent="0.3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10119</v>
      </c>
      <c r="H1756" s="1">
        <f>+Temporalidad[[#This Row],[ID]]</f>
        <v>1745</v>
      </c>
    </row>
    <row r="1757" spans="1:8" hidden="1" x14ac:dyDescent="0.3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10120</v>
      </c>
      <c r="H1757" s="1">
        <f>+Temporalidad[[#This Row],[ID]]</f>
        <v>1746</v>
      </c>
    </row>
    <row r="1758" spans="1:8" hidden="1" x14ac:dyDescent="0.3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10121</v>
      </c>
      <c r="H1758" s="1">
        <f>+Temporalidad[[#This Row],[ID]]</f>
        <v>1747</v>
      </c>
    </row>
    <row r="1759" spans="1:8" hidden="1" x14ac:dyDescent="0.3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10122</v>
      </c>
      <c r="H1759" s="1">
        <f>+Temporalidad[[#This Row],[ID]]</f>
        <v>1748</v>
      </c>
    </row>
    <row r="1760" spans="1:8" hidden="1" x14ac:dyDescent="0.3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10123</v>
      </c>
      <c r="H1760" s="1">
        <f>+Temporalidad[[#This Row],[ID]]</f>
        <v>1749</v>
      </c>
    </row>
    <row r="1761" spans="1:8" hidden="1" x14ac:dyDescent="0.3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10124</v>
      </c>
      <c r="H1761" s="1">
        <f>+Temporalidad[[#This Row],[ID]]</f>
        <v>1750</v>
      </c>
    </row>
    <row r="1762" spans="1:8" hidden="1" x14ac:dyDescent="0.3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10125</v>
      </c>
      <c r="H1762" s="1">
        <f>+Temporalidad[[#This Row],[ID]]</f>
        <v>1751</v>
      </c>
    </row>
    <row r="1763" spans="1:8" hidden="1" x14ac:dyDescent="0.3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10126</v>
      </c>
      <c r="H1763" s="1">
        <f>+Temporalidad[[#This Row],[ID]]</f>
        <v>1752</v>
      </c>
    </row>
    <row r="1764" spans="1:8" hidden="1" x14ac:dyDescent="0.3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10127</v>
      </c>
      <c r="H1764" s="1">
        <f>+Temporalidad[[#This Row],[ID]]</f>
        <v>1753</v>
      </c>
    </row>
    <row r="1765" spans="1:8" hidden="1" x14ac:dyDescent="0.3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10128</v>
      </c>
      <c r="H1765" s="1">
        <f>+Temporalidad[[#This Row],[ID]]</f>
        <v>1754</v>
      </c>
    </row>
    <row r="1766" spans="1:8" hidden="1" x14ac:dyDescent="0.3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10129</v>
      </c>
      <c r="H1766" s="1">
        <f>+Temporalidad[[#This Row],[ID]]</f>
        <v>1755</v>
      </c>
    </row>
    <row r="1767" spans="1:8" hidden="1" x14ac:dyDescent="0.3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10130</v>
      </c>
      <c r="H1767" s="1">
        <f>+Temporalidad[[#This Row],[ID]]</f>
        <v>1756</v>
      </c>
    </row>
    <row r="1768" spans="1:8" x14ac:dyDescent="0.3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10131</v>
      </c>
      <c r="H1768" s="1">
        <f>+Temporalidad[[#This Row],[ID]]</f>
        <v>1757</v>
      </c>
    </row>
    <row r="1769" spans="1:8" x14ac:dyDescent="0.3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10132</v>
      </c>
      <c r="H1769" s="1">
        <f>+Temporalidad[[#This Row],[ID]]</f>
        <v>1758</v>
      </c>
    </row>
    <row r="1770" spans="1:8" x14ac:dyDescent="0.3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10133</v>
      </c>
      <c r="H1770" s="1">
        <f>+Temporalidad[[#This Row],[ID]]</f>
        <v>1759</v>
      </c>
    </row>
    <row r="1771" spans="1:8" hidden="1" x14ac:dyDescent="0.3">
      <c r="A1771">
        <v>1760</v>
      </c>
      <c r="B1771" t="s">
        <v>7601</v>
      </c>
      <c r="C1771" s="1" t="s">
        <v>7506</v>
      </c>
      <c r="D1771" s="1" t="s">
        <v>7604</v>
      </c>
      <c r="E1771" s="2">
        <v>44363</v>
      </c>
      <c r="F1771" s="2">
        <v>44363</v>
      </c>
      <c r="G1771" s="1" t="s">
        <v>10728</v>
      </c>
      <c r="H1771" s="1">
        <f>+Temporalidad[[#This Row],[ID]]</f>
        <v>1760</v>
      </c>
    </row>
    <row r="1772" spans="1:8" hidden="1" x14ac:dyDescent="0.3">
      <c r="A1772">
        <v>1761</v>
      </c>
      <c r="B1772" t="s">
        <v>7602</v>
      </c>
      <c r="C1772" s="1" t="s">
        <v>7521</v>
      </c>
      <c r="D1772" s="1" t="s">
        <v>7605</v>
      </c>
      <c r="E1772" s="2">
        <v>44356</v>
      </c>
      <c r="F1772" s="2">
        <v>44363</v>
      </c>
      <c r="G1772" s="1" t="s">
        <v>10729</v>
      </c>
      <c r="H1772" s="1">
        <f>+Temporalidad[[#This Row],[ID]]</f>
        <v>1761</v>
      </c>
    </row>
    <row r="1773" spans="1:8" hidden="1" x14ac:dyDescent="0.3">
      <c r="A1773">
        <v>1762</v>
      </c>
      <c r="B1773" t="s">
        <v>7603</v>
      </c>
      <c r="C1773" s="1" t="s">
        <v>5241</v>
      </c>
      <c r="D1773" s="1" t="s">
        <v>5242</v>
      </c>
      <c r="E1773" s="2">
        <v>44333</v>
      </c>
      <c r="F1773" s="2">
        <v>44363</v>
      </c>
      <c r="G1773" s="1" t="s">
        <v>10730</v>
      </c>
      <c r="H1773" s="1">
        <f>+Temporalidad[[#This Row],[ID]]</f>
        <v>1762</v>
      </c>
    </row>
    <row r="1774" spans="1:8" x14ac:dyDescent="0.3">
      <c r="A1774">
        <v>1763</v>
      </c>
      <c r="B1774" t="s">
        <v>10134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10135</v>
      </c>
      <c r="H1774" s="1">
        <f>+Temporalidad[[#This Row],[ID]]</f>
        <v>1763</v>
      </c>
    </row>
    <row r="1775" spans="1:8" x14ac:dyDescent="0.3">
      <c r="A1775">
        <v>1764</v>
      </c>
      <c r="B1775" t="s">
        <v>10136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10137</v>
      </c>
      <c r="H1775" s="1">
        <f>+Temporalidad[[#This Row],[ID]]</f>
        <v>1764</v>
      </c>
    </row>
    <row r="1776" spans="1:8" x14ac:dyDescent="0.3">
      <c r="A1776">
        <v>1765</v>
      </c>
      <c r="B1776" t="s">
        <v>10138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10139</v>
      </c>
      <c r="H1776" s="1">
        <f>+Temporalidad[[#This Row],[ID]]</f>
        <v>1765</v>
      </c>
    </row>
    <row r="1777" spans="1:8" x14ac:dyDescent="0.3">
      <c r="A1777">
        <v>1766</v>
      </c>
      <c r="B1777" t="s">
        <v>10140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10141</v>
      </c>
      <c r="H1777" s="1">
        <f>+Temporalidad[[#This Row],[ID]]</f>
        <v>1766</v>
      </c>
    </row>
    <row r="1778" spans="1:8" x14ac:dyDescent="0.3">
      <c r="A1778">
        <v>1767</v>
      </c>
      <c r="B1778" t="s">
        <v>10142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10143</v>
      </c>
      <c r="H1778" s="1">
        <f>+Temporalidad[[#This Row],[ID]]</f>
        <v>1767</v>
      </c>
    </row>
    <row r="1779" spans="1:8" x14ac:dyDescent="0.3">
      <c r="A1779">
        <v>1768</v>
      </c>
      <c r="B1779" t="s">
        <v>10144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10145</v>
      </c>
      <c r="H1779" s="1">
        <f>+Temporalidad[[#This Row],[ID]]</f>
        <v>1768</v>
      </c>
    </row>
    <row r="1780" spans="1:8" x14ac:dyDescent="0.3">
      <c r="A1780">
        <v>1769</v>
      </c>
      <c r="B1780" t="s">
        <v>10146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10147</v>
      </c>
      <c r="H1780" s="1">
        <f>+Temporalidad[[#This Row],[ID]]</f>
        <v>1769</v>
      </c>
    </row>
    <row r="1781" spans="1:8" x14ac:dyDescent="0.3">
      <c r="A1781">
        <v>1770</v>
      </c>
      <c r="B1781" t="s">
        <v>7642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10148</v>
      </c>
      <c r="H1781" s="1">
        <f>+Temporalidad[[#This Row],[ID]]</f>
        <v>1770</v>
      </c>
    </row>
    <row r="1782" spans="1:8" x14ac:dyDescent="0.3">
      <c r="A1782">
        <v>1771</v>
      </c>
      <c r="B1782" t="s">
        <v>10496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10497</v>
      </c>
      <c r="H1782" s="1">
        <f>+Temporalidad[[#This Row],[ID]]</f>
        <v>1771</v>
      </c>
    </row>
    <row r="1783" spans="1:8" x14ac:dyDescent="0.3">
      <c r="A1783">
        <v>1772</v>
      </c>
      <c r="B1783" t="s">
        <v>10533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10534</v>
      </c>
      <c r="H1783" s="1">
        <f>+Temporalidad[[#This Row],[ID]]</f>
        <v>1772</v>
      </c>
    </row>
    <row r="1784" spans="1:8" x14ac:dyDescent="0.3">
      <c r="A1784">
        <v>1773</v>
      </c>
      <c r="B1784" t="s">
        <v>10532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10535</v>
      </c>
      <c r="H1784" s="1">
        <f>+Temporalidad[[#This Row],[ID]]</f>
        <v>1773</v>
      </c>
    </row>
    <row r="1785" spans="1:8" x14ac:dyDescent="0.3">
      <c r="A1785">
        <v>1774</v>
      </c>
      <c r="B1785" t="s">
        <v>10731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10732</v>
      </c>
      <c r="H1785" s="1">
        <f>+Temporalidad[[#This Row],[ID]]</f>
        <v>1774</v>
      </c>
    </row>
    <row r="1786" spans="1:8" x14ac:dyDescent="0.3">
      <c r="A1786">
        <v>1775</v>
      </c>
      <c r="B1786" t="s">
        <v>10733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10734</v>
      </c>
      <c r="H1786" s="1">
        <f>+Temporalidad[[#This Row],[ID]]</f>
        <v>1775</v>
      </c>
    </row>
    <row r="1787" spans="1:8" x14ac:dyDescent="0.3">
      <c r="A1787">
        <v>1776</v>
      </c>
      <c r="B1787" t="s">
        <v>7348</v>
      </c>
      <c r="C1787" s="1" t="s">
        <v>7349</v>
      </c>
      <c r="D1787" s="1" t="s">
        <v>7349</v>
      </c>
      <c r="E1787" s="2">
        <v>40909</v>
      </c>
      <c r="F1787" s="2">
        <v>44196</v>
      </c>
      <c r="G1787" s="1" t="s">
        <v>10735</v>
      </c>
      <c r="H1787" s="1">
        <f>+Temporalidad[[#This Row],[ID]]</f>
        <v>1776</v>
      </c>
    </row>
    <row r="1788" spans="1:8" x14ac:dyDescent="0.3">
      <c r="A1788">
        <v>1777</v>
      </c>
      <c r="B1788" t="s">
        <v>10736</v>
      </c>
      <c r="C1788" s="1" t="s">
        <v>7349</v>
      </c>
      <c r="D1788" s="1" t="s">
        <v>7349</v>
      </c>
      <c r="E1788" s="2">
        <v>42005</v>
      </c>
      <c r="F1788" s="2">
        <v>42735</v>
      </c>
      <c r="G1788" s="1" t="s">
        <v>10737</v>
      </c>
      <c r="H1788" s="1">
        <f>+Temporalidad[[#This Row],[ID]]</f>
        <v>1777</v>
      </c>
    </row>
    <row r="1789" spans="1:8" x14ac:dyDescent="0.3">
      <c r="A1789">
        <v>1777</v>
      </c>
      <c r="B1789" t="s">
        <v>10738</v>
      </c>
      <c r="C1789" s="1" t="s">
        <v>7349</v>
      </c>
      <c r="D1789" s="1" t="s">
        <v>7349</v>
      </c>
      <c r="E1789" s="2">
        <v>40179</v>
      </c>
      <c r="F1789" s="2">
        <v>42735</v>
      </c>
      <c r="G1789" s="1" t="s">
        <v>10739</v>
      </c>
      <c r="H1789" s="1">
        <f>+Temporalidad[[#This Row],[ID]]</f>
        <v>1777</v>
      </c>
    </row>
    <row r="1790" spans="1:8" x14ac:dyDescent="0.3">
      <c r="A1790">
        <v>1778</v>
      </c>
      <c r="B1790" t="s">
        <v>10740</v>
      </c>
      <c r="C1790" s="1" t="s">
        <v>7349</v>
      </c>
      <c r="D1790" s="1" t="s">
        <v>7349</v>
      </c>
      <c r="E1790" s="2">
        <v>43466</v>
      </c>
      <c r="F1790" s="2">
        <v>44561</v>
      </c>
      <c r="G1790" s="1" t="s">
        <v>10741</v>
      </c>
      <c r="H1790" s="1">
        <f>+Temporalidad[[#This Row],[ID]]</f>
        <v>1778</v>
      </c>
    </row>
    <row r="1791" spans="1:8" x14ac:dyDescent="0.3">
      <c r="A1791">
        <v>1779</v>
      </c>
      <c r="B1791" t="s">
        <v>10727</v>
      </c>
      <c r="C1791" s="1" t="s">
        <v>7349</v>
      </c>
      <c r="D1791" s="1" t="s">
        <v>7349</v>
      </c>
      <c r="E1791" s="2">
        <v>41275</v>
      </c>
      <c r="F1791" s="2">
        <v>43830</v>
      </c>
      <c r="G1791" s="1" t="s">
        <v>10742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D258" sqref="D258"/>
    </sheetView>
  </sheetViews>
  <sheetFormatPr baseColWidth="10" defaultRowHeight="14.4" x14ac:dyDescent="0.3"/>
  <cols>
    <col min="2" max="2" width="5" bestFit="1" customWidth="1"/>
    <col min="3" max="3" width="51.6640625" bestFit="1" customWidth="1"/>
    <col min="4" max="4" width="12.77734375" bestFit="1" customWidth="1"/>
    <col min="5" max="5" width="15.5546875" bestFit="1" customWidth="1"/>
    <col min="6" max="6" width="9.88671875" bestFit="1" customWidth="1"/>
    <col min="7" max="7" width="20.44140625" bestFit="1" customWidth="1"/>
    <col min="8" max="8" width="80.88671875" bestFit="1" customWidth="1"/>
    <col min="9" max="9" width="11.77734375" bestFit="1" customWidth="1"/>
  </cols>
  <sheetData>
    <row r="10" spans="2:9" x14ac:dyDescent="0.3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3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10743</v>
      </c>
      <c r="I11" s="1">
        <f>+Territorio[[#This Row],[id]]</f>
        <v>1</v>
      </c>
    </row>
    <row r="12" spans="2:9" hidden="1" x14ac:dyDescent="0.3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10744</v>
      </c>
      <c r="I12" s="1">
        <f>+Territorio[[#This Row],[id]]</f>
        <v>2</v>
      </c>
    </row>
    <row r="13" spans="2:9" hidden="1" x14ac:dyDescent="0.3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10745</v>
      </c>
      <c r="I13" s="1">
        <f>+Territorio[[#This Row],[id]]</f>
        <v>3</v>
      </c>
    </row>
    <row r="14" spans="2:9" hidden="1" x14ac:dyDescent="0.3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10746</v>
      </c>
      <c r="I14" s="1">
        <f>+Territorio[[#This Row],[id]]</f>
        <v>4</v>
      </c>
    </row>
    <row r="15" spans="2:9" hidden="1" x14ac:dyDescent="0.3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10747</v>
      </c>
      <c r="I15" s="1">
        <f>+Territorio[[#This Row],[id]]</f>
        <v>5</v>
      </c>
    </row>
    <row r="16" spans="2:9" hidden="1" x14ac:dyDescent="0.3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10748</v>
      </c>
      <c r="I16" s="1">
        <f>+Territorio[[#This Row],[id]]</f>
        <v>6</v>
      </c>
    </row>
    <row r="17" spans="2:9" hidden="1" x14ac:dyDescent="0.3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10749</v>
      </c>
      <c r="I17" s="1">
        <f>+Territorio[[#This Row],[id]]</f>
        <v>7</v>
      </c>
    </row>
    <row r="18" spans="2:9" hidden="1" x14ac:dyDescent="0.3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10750</v>
      </c>
      <c r="I18" s="1">
        <f>+Territorio[[#This Row],[id]]</f>
        <v>8</v>
      </c>
    </row>
    <row r="19" spans="2:9" hidden="1" x14ac:dyDescent="0.3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10751</v>
      </c>
      <c r="I19" s="1">
        <f>+Territorio[[#This Row],[id]]</f>
        <v>9</v>
      </c>
    </row>
    <row r="20" spans="2:9" hidden="1" x14ac:dyDescent="0.3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10752</v>
      </c>
      <c r="I20" s="1">
        <f>+Territorio[[#This Row],[id]]</f>
        <v>10</v>
      </c>
    </row>
    <row r="21" spans="2:9" hidden="1" x14ac:dyDescent="0.3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10753</v>
      </c>
      <c r="I21" s="1">
        <f>+Territorio[[#This Row],[id]]</f>
        <v>11</v>
      </c>
    </row>
    <row r="22" spans="2:9" hidden="1" x14ac:dyDescent="0.3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10754</v>
      </c>
      <c r="I22" s="1">
        <f>+Territorio[[#This Row],[id]]</f>
        <v>12</v>
      </c>
    </row>
    <row r="23" spans="2:9" hidden="1" x14ac:dyDescent="0.3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10755</v>
      </c>
      <c r="I23" s="1">
        <f>+Territorio[[#This Row],[id]]</f>
        <v>13</v>
      </c>
    </row>
    <row r="24" spans="2:9" hidden="1" x14ac:dyDescent="0.3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10756</v>
      </c>
      <c r="I24" s="1">
        <f>+Territorio[[#This Row],[id]]</f>
        <v>14</v>
      </c>
    </row>
    <row r="25" spans="2:9" hidden="1" x14ac:dyDescent="0.3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10757</v>
      </c>
      <c r="I25" s="1">
        <f>+Territorio[[#This Row],[id]]</f>
        <v>15</v>
      </c>
    </row>
    <row r="26" spans="2:9" hidden="1" x14ac:dyDescent="0.3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10758</v>
      </c>
      <c r="I26" s="1">
        <f>+Territorio[[#This Row],[id]]</f>
        <v>16</v>
      </c>
    </row>
    <row r="27" spans="2:9" hidden="1" x14ac:dyDescent="0.3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10759</v>
      </c>
      <c r="I27" s="1">
        <f>+Territorio[[#This Row],[id]]</f>
        <v>17</v>
      </c>
    </row>
    <row r="28" spans="2:9" hidden="1" x14ac:dyDescent="0.3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10760</v>
      </c>
      <c r="I28" s="1">
        <f>+Territorio[[#This Row],[id]]</f>
        <v>18</v>
      </c>
    </row>
    <row r="29" spans="2:9" hidden="1" x14ac:dyDescent="0.3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10761</v>
      </c>
      <c r="I29" s="1">
        <f>+Territorio[[#This Row],[id]]</f>
        <v>19</v>
      </c>
    </row>
    <row r="30" spans="2:9" hidden="1" x14ac:dyDescent="0.3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10762</v>
      </c>
      <c r="I30" s="1">
        <f>+Territorio[[#This Row],[id]]</f>
        <v>20</v>
      </c>
    </row>
    <row r="31" spans="2:9" hidden="1" x14ac:dyDescent="0.3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10763</v>
      </c>
      <c r="I31" s="1">
        <f>+Territorio[[#This Row],[id]]</f>
        <v>21</v>
      </c>
    </row>
    <row r="32" spans="2:9" hidden="1" x14ac:dyDescent="0.3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10764</v>
      </c>
      <c r="I32" s="1">
        <f>+Territorio[[#This Row],[id]]</f>
        <v>22</v>
      </c>
    </row>
    <row r="33" spans="2:9" hidden="1" x14ac:dyDescent="0.3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10765</v>
      </c>
      <c r="I33" s="1">
        <f>+Territorio[[#This Row],[id]]</f>
        <v>23</v>
      </c>
    </row>
    <row r="34" spans="2:9" hidden="1" x14ac:dyDescent="0.3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10766</v>
      </c>
      <c r="I34" s="1">
        <f>+Territorio[[#This Row],[id]]</f>
        <v>24</v>
      </c>
    </row>
    <row r="35" spans="2:9" hidden="1" x14ac:dyDescent="0.3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10767</v>
      </c>
      <c r="I35" s="1">
        <f>+Territorio[[#This Row],[id]]</f>
        <v>25</v>
      </c>
    </row>
    <row r="36" spans="2:9" hidden="1" x14ac:dyDescent="0.3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10768</v>
      </c>
      <c r="I36" s="1">
        <f>+Territorio[[#This Row],[id]]</f>
        <v>26</v>
      </c>
    </row>
    <row r="37" spans="2:9" hidden="1" x14ac:dyDescent="0.3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10769</v>
      </c>
      <c r="I37" s="1">
        <f>+Territorio[[#This Row],[id]]</f>
        <v>27</v>
      </c>
    </row>
    <row r="38" spans="2:9" hidden="1" x14ac:dyDescent="0.3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10770</v>
      </c>
      <c r="I38" s="1">
        <f>+Territorio[[#This Row],[id]]</f>
        <v>28</v>
      </c>
    </row>
    <row r="39" spans="2:9" hidden="1" x14ac:dyDescent="0.3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10771</v>
      </c>
      <c r="I39" s="1">
        <f>+Territorio[[#This Row],[id]]</f>
        <v>29</v>
      </c>
    </row>
    <row r="40" spans="2:9" hidden="1" x14ac:dyDescent="0.3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10772</v>
      </c>
      <c r="I40" s="1">
        <f>+Territorio[[#This Row],[id]]</f>
        <v>30</v>
      </c>
    </row>
    <row r="41" spans="2:9" hidden="1" x14ac:dyDescent="0.3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10773</v>
      </c>
      <c r="I41" s="1">
        <f>+Territorio[[#This Row],[id]]</f>
        <v>31</v>
      </c>
    </row>
    <row r="42" spans="2:9" hidden="1" x14ac:dyDescent="0.3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10774</v>
      </c>
      <c r="I42" s="1">
        <f>+Territorio[[#This Row],[id]]</f>
        <v>32</v>
      </c>
    </row>
    <row r="43" spans="2:9" hidden="1" x14ac:dyDescent="0.3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10775</v>
      </c>
      <c r="I43" s="1">
        <f>+Territorio[[#This Row],[id]]</f>
        <v>33</v>
      </c>
    </row>
    <row r="44" spans="2:9" hidden="1" x14ac:dyDescent="0.3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10776</v>
      </c>
      <c r="I44" s="1">
        <f>+Territorio[[#This Row],[id]]</f>
        <v>34</v>
      </c>
    </row>
    <row r="45" spans="2:9" hidden="1" x14ac:dyDescent="0.3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10777</v>
      </c>
      <c r="I45" s="1">
        <f>+Territorio[[#This Row],[id]]</f>
        <v>35</v>
      </c>
    </row>
    <row r="46" spans="2:9" hidden="1" x14ac:dyDescent="0.3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10778</v>
      </c>
      <c r="I46" s="1">
        <f>+Territorio[[#This Row],[id]]</f>
        <v>36</v>
      </c>
    </row>
    <row r="47" spans="2:9" hidden="1" x14ac:dyDescent="0.3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10779</v>
      </c>
      <c r="I47" s="1">
        <f>+Territorio[[#This Row],[id]]</f>
        <v>37</v>
      </c>
    </row>
    <row r="48" spans="2:9" hidden="1" x14ac:dyDescent="0.3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10780</v>
      </c>
      <c r="I48" s="1">
        <f>+Territorio[[#This Row],[id]]</f>
        <v>38</v>
      </c>
    </row>
    <row r="49" spans="2:9" hidden="1" x14ac:dyDescent="0.3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10781</v>
      </c>
      <c r="I49" s="1">
        <f>+Territorio[[#This Row],[id]]</f>
        <v>39</v>
      </c>
    </row>
    <row r="50" spans="2:9" hidden="1" x14ac:dyDescent="0.3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10782</v>
      </c>
      <c r="I50" s="1">
        <f>+Territorio[[#This Row],[id]]</f>
        <v>40</v>
      </c>
    </row>
    <row r="51" spans="2:9" hidden="1" x14ac:dyDescent="0.3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10783</v>
      </c>
      <c r="I51" s="1">
        <f>+Territorio[[#This Row],[id]]</f>
        <v>41</v>
      </c>
    </row>
    <row r="52" spans="2:9" hidden="1" x14ac:dyDescent="0.3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10784</v>
      </c>
      <c r="I52" s="1">
        <f>+Territorio[[#This Row],[id]]</f>
        <v>42</v>
      </c>
    </row>
    <row r="53" spans="2:9" hidden="1" x14ac:dyDescent="0.3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10785</v>
      </c>
      <c r="I53" s="1">
        <f>+Territorio[[#This Row],[id]]</f>
        <v>43</v>
      </c>
    </row>
    <row r="54" spans="2:9" hidden="1" x14ac:dyDescent="0.3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10786</v>
      </c>
      <c r="I54" s="1">
        <f>+Territorio[[#This Row],[id]]</f>
        <v>44</v>
      </c>
    </row>
    <row r="55" spans="2:9" hidden="1" x14ac:dyDescent="0.3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10787</v>
      </c>
      <c r="I55" s="1">
        <f>+Territorio[[#This Row],[id]]</f>
        <v>45</v>
      </c>
    </row>
    <row r="56" spans="2:9" hidden="1" x14ac:dyDescent="0.3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10788</v>
      </c>
      <c r="I56" s="1">
        <f>+Territorio[[#This Row],[id]]</f>
        <v>46</v>
      </c>
    </row>
    <row r="57" spans="2:9" hidden="1" x14ac:dyDescent="0.3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10789</v>
      </c>
      <c r="I57" s="1">
        <f>+Territorio[[#This Row],[id]]</f>
        <v>47</v>
      </c>
    </row>
    <row r="58" spans="2:9" hidden="1" x14ac:dyDescent="0.3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10790</v>
      </c>
      <c r="I58" s="1">
        <f>+Territorio[[#This Row],[id]]</f>
        <v>48</v>
      </c>
    </row>
    <row r="59" spans="2:9" hidden="1" x14ac:dyDescent="0.3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10791</v>
      </c>
      <c r="I59" s="1">
        <f>+Territorio[[#This Row],[id]]</f>
        <v>49</v>
      </c>
    </row>
    <row r="60" spans="2:9" hidden="1" x14ac:dyDescent="0.3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10792</v>
      </c>
      <c r="I60" s="1">
        <f>+Territorio[[#This Row],[id]]</f>
        <v>50</v>
      </c>
    </row>
    <row r="61" spans="2:9" hidden="1" x14ac:dyDescent="0.3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10793</v>
      </c>
      <c r="I61" s="1">
        <f>+Territorio[[#This Row],[id]]</f>
        <v>51</v>
      </c>
    </row>
    <row r="62" spans="2:9" hidden="1" x14ac:dyDescent="0.3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10794</v>
      </c>
      <c r="I62" s="1">
        <f>+Territorio[[#This Row],[id]]</f>
        <v>52</v>
      </c>
    </row>
    <row r="63" spans="2:9" hidden="1" x14ac:dyDescent="0.3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10795</v>
      </c>
      <c r="I63" s="1">
        <f>+Territorio[[#This Row],[id]]</f>
        <v>53</v>
      </c>
    </row>
    <row r="64" spans="2:9" hidden="1" x14ac:dyDescent="0.3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10796</v>
      </c>
      <c r="I64" s="1">
        <f>+Territorio[[#This Row],[id]]</f>
        <v>54</v>
      </c>
    </row>
    <row r="65" spans="2:9" hidden="1" x14ac:dyDescent="0.3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10797</v>
      </c>
      <c r="I65" s="1">
        <f>+Territorio[[#This Row],[id]]</f>
        <v>55</v>
      </c>
    </row>
    <row r="66" spans="2:9" hidden="1" x14ac:dyDescent="0.3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10798</v>
      </c>
      <c r="I66" s="1">
        <f>+Territorio[[#This Row],[id]]</f>
        <v>56</v>
      </c>
    </row>
    <row r="67" spans="2:9" hidden="1" x14ac:dyDescent="0.3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10799</v>
      </c>
      <c r="I67" s="1">
        <f>+Territorio[[#This Row],[id]]</f>
        <v>57</v>
      </c>
    </row>
    <row r="68" spans="2:9" hidden="1" x14ac:dyDescent="0.3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10800</v>
      </c>
      <c r="I68" s="1">
        <f>+Territorio[[#This Row],[id]]</f>
        <v>58</v>
      </c>
    </row>
    <row r="69" spans="2:9" hidden="1" x14ac:dyDescent="0.3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10801</v>
      </c>
      <c r="I69" s="1">
        <f>+Territorio[[#This Row],[id]]</f>
        <v>59</v>
      </c>
    </row>
    <row r="70" spans="2:9" hidden="1" x14ac:dyDescent="0.3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10802</v>
      </c>
      <c r="I70" s="1">
        <f>+Territorio[[#This Row],[id]]</f>
        <v>60</v>
      </c>
    </row>
    <row r="71" spans="2:9" hidden="1" x14ac:dyDescent="0.3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10803</v>
      </c>
      <c r="I71" s="1">
        <f>+Territorio[[#This Row],[id]]</f>
        <v>61</v>
      </c>
    </row>
    <row r="72" spans="2:9" hidden="1" x14ac:dyDescent="0.3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10804</v>
      </c>
      <c r="I72" s="1">
        <f>+Territorio[[#This Row],[id]]</f>
        <v>62</v>
      </c>
    </row>
    <row r="73" spans="2:9" hidden="1" x14ac:dyDescent="0.3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10805</v>
      </c>
      <c r="I73" s="1">
        <f>+Territorio[[#This Row],[id]]</f>
        <v>63</v>
      </c>
    </row>
    <row r="74" spans="2:9" hidden="1" x14ac:dyDescent="0.3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10806</v>
      </c>
      <c r="I74" s="1">
        <f>+Territorio[[#This Row],[id]]</f>
        <v>64</v>
      </c>
    </row>
    <row r="75" spans="2:9" hidden="1" x14ac:dyDescent="0.3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10807</v>
      </c>
      <c r="I75" s="1">
        <f>+Territorio[[#This Row],[id]]</f>
        <v>65</v>
      </c>
    </row>
    <row r="76" spans="2:9" hidden="1" x14ac:dyDescent="0.3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10808</v>
      </c>
      <c r="I76" s="1">
        <f>+Territorio[[#This Row],[id]]</f>
        <v>66</v>
      </c>
    </row>
    <row r="77" spans="2:9" hidden="1" x14ac:dyDescent="0.3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10809</v>
      </c>
      <c r="I77" s="1">
        <f>+Territorio[[#This Row],[id]]</f>
        <v>67</v>
      </c>
    </row>
    <row r="78" spans="2:9" hidden="1" x14ac:dyDescent="0.3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10810</v>
      </c>
      <c r="I78" s="1">
        <f>+Territorio[[#This Row],[id]]</f>
        <v>68</v>
      </c>
    </row>
    <row r="79" spans="2:9" hidden="1" x14ac:dyDescent="0.3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10811</v>
      </c>
      <c r="I79" s="1">
        <f>+Territorio[[#This Row],[id]]</f>
        <v>69</v>
      </c>
    </row>
    <row r="80" spans="2:9" hidden="1" x14ac:dyDescent="0.3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10812</v>
      </c>
      <c r="I80" s="1">
        <f>+Territorio[[#This Row],[id]]</f>
        <v>70</v>
      </c>
    </row>
    <row r="81" spans="2:9" hidden="1" x14ac:dyDescent="0.3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10813</v>
      </c>
      <c r="I81" s="1">
        <f>+Territorio[[#This Row],[id]]</f>
        <v>71</v>
      </c>
    </row>
    <row r="82" spans="2:9" hidden="1" x14ac:dyDescent="0.3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10814</v>
      </c>
      <c r="I82" s="1">
        <f>+Territorio[[#This Row],[id]]</f>
        <v>72</v>
      </c>
    </row>
    <row r="83" spans="2:9" hidden="1" x14ac:dyDescent="0.3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10815</v>
      </c>
      <c r="I83" s="1">
        <f>+Territorio[[#This Row],[id]]</f>
        <v>73</v>
      </c>
    </row>
    <row r="84" spans="2:9" hidden="1" x14ac:dyDescent="0.3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10816</v>
      </c>
      <c r="I84" s="1">
        <f>+Territorio[[#This Row],[id]]</f>
        <v>74</v>
      </c>
    </row>
    <row r="85" spans="2:9" hidden="1" x14ac:dyDescent="0.3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10817</v>
      </c>
      <c r="I85" s="1">
        <f>+Territorio[[#This Row],[id]]</f>
        <v>75</v>
      </c>
    </row>
    <row r="86" spans="2:9" hidden="1" x14ac:dyDescent="0.3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10818</v>
      </c>
      <c r="I86" s="1">
        <f>+Territorio[[#This Row],[id]]</f>
        <v>76</v>
      </c>
    </row>
    <row r="87" spans="2:9" hidden="1" x14ac:dyDescent="0.3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10819</v>
      </c>
      <c r="I87" s="1">
        <f>+Territorio[[#This Row],[id]]</f>
        <v>77</v>
      </c>
    </row>
    <row r="88" spans="2:9" hidden="1" x14ac:dyDescent="0.3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10820</v>
      </c>
      <c r="I88" s="1">
        <f>+Territorio[[#This Row],[id]]</f>
        <v>78</v>
      </c>
    </row>
    <row r="89" spans="2:9" hidden="1" x14ac:dyDescent="0.3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10821</v>
      </c>
      <c r="I89" s="1">
        <f>+Territorio[[#This Row],[id]]</f>
        <v>79</v>
      </c>
    </row>
    <row r="90" spans="2:9" hidden="1" x14ac:dyDescent="0.3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10822</v>
      </c>
      <c r="I90" s="1">
        <f>+Territorio[[#This Row],[id]]</f>
        <v>80</v>
      </c>
    </row>
    <row r="91" spans="2:9" hidden="1" x14ac:dyDescent="0.3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10823</v>
      </c>
      <c r="I91" s="1">
        <f>+Territorio[[#This Row],[id]]</f>
        <v>81</v>
      </c>
    </row>
    <row r="92" spans="2:9" hidden="1" x14ac:dyDescent="0.3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10824</v>
      </c>
      <c r="I92" s="1">
        <f>+Territorio[[#This Row],[id]]</f>
        <v>82</v>
      </c>
    </row>
    <row r="93" spans="2:9" hidden="1" x14ac:dyDescent="0.3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10825</v>
      </c>
      <c r="I93" s="1">
        <f>+Territorio[[#This Row],[id]]</f>
        <v>83</v>
      </c>
    </row>
    <row r="94" spans="2:9" hidden="1" x14ac:dyDescent="0.3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10826</v>
      </c>
      <c r="I94" s="1">
        <f>+Territorio[[#This Row],[id]]</f>
        <v>84</v>
      </c>
    </row>
    <row r="95" spans="2:9" hidden="1" x14ac:dyDescent="0.3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10827</v>
      </c>
      <c r="I95" s="1">
        <f>+Territorio[[#This Row],[id]]</f>
        <v>85</v>
      </c>
    </row>
    <row r="96" spans="2:9" hidden="1" x14ac:dyDescent="0.3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10828</v>
      </c>
      <c r="I96" s="1">
        <f>+Territorio[[#This Row],[id]]</f>
        <v>86</v>
      </c>
    </row>
    <row r="97" spans="2:9" hidden="1" x14ac:dyDescent="0.3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10829</v>
      </c>
      <c r="I97" s="1">
        <f>+Territorio[[#This Row],[id]]</f>
        <v>87</v>
      </c>
    </row>
    <row r="98" spans="2:9" hidden="1" x14ac:dyDescent="0.3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10830</v>
      </c>
      <c r="I98" s="1">
        <f>+Territorio[[#This Row],[id]]</f>
        <v>88</v>
      </c>
    </row>
    <row r="99" spans="2:9" hidden="1" x14ac:dyDescent="0.3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10831</v>
      </c>
      <c r="I99" s="1">
        <f>+Territorio[[#This Row],[id]]</f>
        <v>89</v>
      </c>
    </row>
    <row r="100" spans="2:9" hidden="1" x14ac:dyDescent="0.3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10832</v>
      </c>
      <c r="I100" s="1">
        <f>+Territorio[[#This Row],[id]]</f>
        <v>90</v>
      </c>
    </row>
    <row r="101" spans="2:9" hidden="1" x14ac:dyDescent="0.3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10833</v>
      </c>
      <c r="I101" s="1">
        <f>+Territorio[[#This Row],[id]]</f>
        <v>91</v>
      </c>
    </row>
    <row r="102" spans="2:9" hidden="1" x14ac:dyDescent="0.3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10834</v>
      </c>
      <c r="I102" s="1">
        <f>+Territorio[[#This Row],[id]]</f>
        <v>92</v>
      </c>
    </row>
    <row r="103" spans="2:9" hidden="1" x14ac:dyDescent="0.3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10835</v>
      </c>
      <c r="I103" s="1">
        <f>+Territorio[[#This Row],[id]]</f>
        <v>93</v>
      </c>
    </row>
    <row r="104" spans="2:9" hidden="1" x14ac:dyDescent="0.3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10836</v>
      </c>
      <c r="I104" s="1">
        <f>+Territorio[[#This Row],[id]]</f>
        <v>94</v>
      </c>
    </row>
    <row r="105" spans="2:9" hidden="1" x14ac:dyDescent="0.3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10837</v>
      </c>
      <c r="I105" s="1">
        <f>+Territorio[[#This Row],[id]]</f>
        <v>95</v>
      </c>
    </row>
    <row r="106" spans="2:9" hidden="1" x14ac:dyDescent="0.3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10838</v>
      </c>
      <c r="I106" s="1">
        <f>+Territorio[[#This Row],[id]]</f>
        <v>96</v>
      </c>
    </row>
    <row r="107" spans="2:9" hidden="1" x14ac:dyDescent="0.3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10839</v>
      </c>
      <c r="I107" s="1">
        <f>+Territorio[[#This Row],[id]]</f>
        <v>97</v>
      </c>
    </row>
    <row r="108" spans="2:9" hidden="1" x14ac:dyDescent="0.3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10840</v>
      </c>
      <c r="I108" s="1">
        <f>+Territorio[[#This Row],[id]]</f>
        <v>98</v>
      </c>
    </row>
    <row r="109" spans="2:9" hidden="1" x14ac:dyDescent="0.3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10841</v>
      </c>
      <c r="I109" s="1">
        <f>+Territorio[[#This Row],[id]]</f>
        <v>99</v>
      </c>
    </row>
    <row r="110" spans="2:9" hidden="1" x14ac:dyDescent="0.3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10842</v>
      </c>
      <c r="I110" s="1">
        <f>+Territorio[[#This Row],[id]]</f>
        <v>100</v>
      </c>
    </row>
    <row r="111" spans="2:9" hidden="1" x14ac:dyDescent="0.3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10843</v>
      </c>
      <c r="I111" s="1">
        <f>+Territorio[[#This Row],[id]]</f>
        <v>101</v>
      </c>
    </row>
    <row r="112" spans="2:9" hidden="1" x14ac:dyDescent="0.3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10844</v>
      </c>
      <c r="I112" s="1">
        <f>+Territorio[[#This Row],[id]]</f>
        <v>102</v>
      </c>
    </row>
    <row r="113" spans="2:9" hidden="1" x14ac:dyDescent="0.3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10845</v>
      </c>
      <c r="I113" s="1">
        <f>+Territorio[[#This Row],[id]]</f>
        <v>103</v>
      </c>
    </row>
    <row r="114" spans="2:9" hidden="1" x14ac:dyDescent="0.3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10846</v>
      </c>
      <c r="I114" s="1">
        <f>+Territorio[[#This Row],[id]]</f>
        <v>104</v>
      </c>
    </row>
    <row r="115" spans="2:9" hidden="1" x14ac:dyDescent="0.3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10847</v>
      </c>
      <c r="I115" s="1">
        <f>+Territorio[[#This Row],[id]]</f>
        <v>105</v>
      </c>
    </row>
    <row r="116" spans="2:9" hidden="1" x14ac:dyDescent="0.3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10848</v>
      </c>
      <c r="I116" s="1">
        <f>+Territorio[[#This Row],[id]]</f>
        <v>106</v>
      </c>
    </row>
    <row r="117" spans="2:9" hidden="1" x14ac:dyDescent="0.3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10849</v>
      </c>
      <c r="I117" s="1">
        <f>+Territorio[[#This Row],[id]]</f>
        <v>107</v>
      </c>
    </row>
    <row r="118" spans="2:9" hidden="1" x14ac:dyDescent="0.3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10850</v>
      </c>
      <c r="I118" s="1">
        <f>+Territorio[[#This Row],[id]]</f>
        <v>108</v>
      </c>
    </row>
    <row r="119" spans="2:9" hidden="1" x14ac:dyDescent="0.3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10851</v>
      </c>
      <c r="I119" s="1">
        <f>+Territorio[[#This Row],[id]]</f>
        <v>109</v>
      </c>
    </row>
    <row r="120" spans="2:9" hidden="1" x14ac:dyDescent="0.3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10852</v>
      </c>
      <c r="I120" s="1">
        <f>+Territorio[[#This Row],[id]]</f>
        <v>110</v>
      </c>
    </row>
    <row r="121" spans="2:9" hidden="1" x14ac:dyDescent="0.3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10853</v>
      </c>
      <c r="I121" s="1">
        <f>+Territorio[[#This Row],[id]]</f>
        <v>111</v>
      </c>
    </row>
    <row r="122" spans="2:9" hidden="1" x14ac:dyDescent="0.3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10854</v>
      </c>
      <c r="I122" s="1">
        <f>+Territorio[[#This Row],[id]]</f>
        <v>112</v>
      </c>
    </row>
    <row r="123" spans="2:9" hidden="1" x14ac:dyDescent="0.3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10855</v>
      </c>
      <c r="I123" s="1">
        <f>+Territorio[[#This Row],[id]]</f>
        <v>113</v>
      </c>
    </row>
    <row r="124" spans="2:9" hidden="1" x14ac:dyDescent="0.3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10856</v>
      </c>
      <c r="I124" s="1">
        <f>+Territorio[[#This Row],[id]]</f>
        <v>114</v>
      </c>
    </row>
    <row r="125" spans="2:9" hidden="1" x14ac:dyDescent="0.3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10857</v>
      </c>
      <c r="I125" s="1">
        <f>+Territorio[[#This Row],[id]]</f>
        <v>115</v>
      </c>
    </row>
    <row r="126" spans="2:9" hidden="1" x14ac:dyDescent="0.3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10858</v>
      </c>
      <c r="I126" s="1">
        <f>+Territorio[[#This Row],[id]]</f>
        <v>116</v>
      </c>
    </row>
    <row r="127" spans="2:9" hidden="1" x14ac:dyDescent="0.3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10859</v>
      </c>
      <c r="I127" s="1">
        <f>+Territorio[[#This Row],[id]]</f>
        <v>117</v>
      </c>
    </row>
    <row r="128" spans="2:9" hidden="1" x14ac:dyDescent="0.3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10860</v>
      </c>
      <c r="I128" s="1">
        <f>+Territorio[[#This Row],[id]]</f>
        <v>118</v>
      </c>
    </row>
    <row r="129" spans="2:9" hidden="1" x14ac:dyDescent="0.3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10861</v>
      </c>
      <c r="I129" s="1">
        <f>+Territorio[[#This Row],[id]]</f>
        <v>119</v>
      </c>
    </row>
    <row r="130" spans="2:9" hidden="1" x14ac:dyDescent="0.3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10862</v>
      </c>
      <c r="I130" s="1">
        <f>+Territorio[[#This Row],[id]]</f>
        <v>120</v>
      </c>
    </row>
    <row r="131" spans="2:9" hidden="1" x14ac:dyDescent="0.3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10863</v>
      </c>
      <c r="I131" s="1">
        <f>+Territorio[[#This Row],[id]]</f>
        <v>121</v>
      </c>
    </row>
    <row r="132" spans="2:9" hidden="1" x14ac:dyDescent="0.3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10864</v>
      </c>
      <c r="I132" s="1">
        <f>+Territorio[[#This Row],[id]]</f>
        <v>122</v>
      </c>
    </row>
    <row r="133" spans="2:9" hidden="1" x14ac:dyDescent="0.3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10865</v>
      </c>
      <c r="I133" s="1">
        <f>+Territorio[[#This Row],[id]]</f>
        <v>123</v>
      </c>
    </row>
    <row r="134" spans="2:9" hidden="1" x14ac:dyDescent="0.3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10866</v>
      </c>
      <c r="I134" s="1">
        <f>+Territorio[[#This Row],[id]]</f>
        <v>124</v>
      </c>
    </row>
    <row r="135" spans="2:9" hidden="1" x14ac:dyDescent="0.3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10867</v>
      </c>
      <c r="I135" s="1">
        <f>+Territorio[[#This Row],[id]]</f>
        <v>125</v>
      </c>
    </row>
    <row r="136" spans="2:9" hidden="1" x14ac:dyDescent="0.3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10868</v>
      </c>
      <c r="I136" s="1">
        <f>+Territorio[[#This Row],[id]]</f>
        <v>126</v>
      </c>
    </row>
    <row r="137" spans="2:9" hidden="1" x14ac:dyDescent="0.3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10869</v>
      </c>
      <c r="I137" s="1">
        <f>+Territorio[[#This Row],[id]]</f>
        <v>127</v>
      </c>
    </row>
    <row r="138" spans="2:9" hidden="1" x14ac:dyDescent="0.3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10870</v>
      </c>
      <c r="I138" s="1">
        <f>+Territorio[[#This Row],[id]]</f>
        <v>128</v>
      </c>
    </row>
    <row r="139" spans="2:9" hidden="1" x14ac:dyDescent="0.3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10871</v>
      </c>
      <c r="I139" s="1">
        <f>+Territorio[[#This Row],[id]]</f>
        <v>129</v>
      </c>
    </row>
    <row r="140" spans="2:9" hidden="1" x14ac:dyDescent="0.3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10872</v>
      </c>
      <c r="I140" s="1">
        <f>+Territorio[[#This Row],[id]]</f>
        <v>130</v>
      </c>
    </row>
    <row r="141" spans="2:9" hidden="1" x14ac:dyDescent="0.3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10873</v>
      </c>
      <c r="I141" s="1">
        <f>+Territorio[[#This Row],[id]]</f>
        <v>131</v>
      </c>
    </row>
    <row r="142" spans="2:9" hidden="1" x14ac:dyDescent="0.3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10874</v>
      </c>
      <c r="I142" s="1">
        <f>+Territorio[[#This Row],[id]]</f>
        <v>132</v>
      </c>
    </row>
    <row r="143" spans="2:9" hidden="1" x14ac:dyDescent="0.3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10875</v>
      </c>
      <c r="I143" s="1">
        <f>+Territorio[[#This Row],[id]]</f>
        <v>133</v>
      </c>
    </row>
    <row r="144" spans="2:9" hidden="1" x14ac:dyDescent="0.3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10876</v>
      </c>
      <c r="I144" s="1">
        <f>+Territorio[[#This Row],[id]]</f>
        <v>134</v>
      </c>
    </row>
    <row r="145" spans="2:9" hidden="1" x14ac:dyDescent="0.3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10877</v>
      </c>
      <c r="I145" s="1">
        <f>+Territorio[[#This Row],[id]]</f>
        <v>135</v>
      </c>
    </row>
    <row r="146" spans="2:9" hidden="1" x14ac:dyDescent="0.3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10878</v>
      </c>
      <c r="I146" s="1">
        <f>+Territorio[[#This Row],[id]]</f>
        <v>136</v>
      </c>
    </row>
    <row r="147" spans="2:9" hidden="1" x14ac:dyDescent="0.3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10879</v>
      </c>
      <c r="I147" s="1">
        <f>+Territorio[[#This Row],[id]]</f>
        <v>137</v>
      </c>
    </row>
    <row r="148" spans="2:9" hidden="1" x14ac:dyDescent="0.3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10880</v>
      </c>
      <c r="I148" s="1">
        <f>+Territorio[[#This Row],[id]]</f>
        <v>138</v>
      </c>
    </row>
    <row r="149" spans="2:9" hidden="1" x14ac:dyDescent="0.3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10881</v>
      </c>
      <c r="I149" s="1">
        <f>+Territorio[[#This Row],[id]]</f>
        <v>139</v>
      </c>
    </row>
    <row r="150" spans="2:9" hidden="1" x14ac:dyDescent="0.3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10882</v>
      </c>
      <c r="I150" s="1">
        <f>+Territorio[[#This Row],[id]]</f>
        <v>140</v>
      </c>
    </row>
    <row r="151" spans="2:9" hidden="1" x14ac:dyDescent="0.3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10883</v>
      </c>
      <c r="I151" s="1">
        <f>+Territorio[[#This Row],[id]]</f>
        <v>141</v>
      </c>
    </row>
    <row r="152" spans="2:9" hidden="1" x14ac:dyDescent="0.3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10884</v>
      </c>
      <c r="I152" s="1">
        <f>+Territorio[[#This Row],[id]]</f>
        <v>142</v>
      </c>
    </row>
    <row r="153" spans="2:9" hidden="1" x14ac:dyDescent="0.3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10885</v>
      </c>
      <c r="I153" s="1">
        <f>+Territorio[[#This Row],[id]]</f>
        <v>143</v>
      </c>
    </row>
    <row r="154" spans="2:9" hidden="1" x14ac:dyDescent="0.3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10886</v>
      </c>
      <c r="I154" s="1">
        <f>+Territorio[[#This Row],[id]]</f>
        <v>144</v>
      </c>
    </row>
    <row r="155" spans="2:9" hidden="1" x14ac:dyDescent="0.3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10887</v>
      </c>
      <c r="I155" s="1">
        <f>+Territorio[[#This Row],[id]]</f>
        <v>145</v>
      </c>
    </row>
    <row r="156" spans="2:9" hidden="1" x14ac:dyDescent="0.3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10888</v>
      </c>
      <c r="I156" s="1">
        <f>+Territorio[[#This Row],[id]]</f>
        <v>146</v>
      </c>
    </row>
    <row r="157" spans="2:9" hidden="1" x14ac:dyDescent="0.3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10889</v>
      </c>
      <c r="I157" s="1">
        <f>+Territorio[[#This Row],[id]]</f>
        <v>147</v>
      </c>
    </row>
    <row r="158" spans="2:9" hidden="1" x14ac:dyDescent="0.3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10890</v>
      </c>
      <c r="I158" s="1">
        <f>+Territorio[[#This Row],[id]]</f>
        <v>148</v>
      </c>
    </row>
    <row r="159" spans="2:9" hidden="1" x14ac:dyDescent="0.3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10891</v>
      </c>
      <c r="I159" s="1">
        <f>+Territorio[[#This Row],[id]]</f>
        <v>149</v>
      </c>
    </row>
    <row r="160" spans="2:9" hidden="1" x14ac:dyDescent="0.3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10892</v>
      </c>
      <c r="I160" s="1">
        <f>+Territorio[[#This Row],[id]]</f>
        <v>150</v>
      </c>
    </row>
    <row r="161" spans="2:9" hidden="1" x14ac:dyDescent="0.3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10893</v>
      </c>
      <c r="I161" s="1">
        <f>+Territorio[[#This Row],[id]]</f>
        <v>151</v>
      </c>
    </row>
    <row r="162" spans="2:9" hidden="1" x14ac:dyDescent="0.3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10894</v>
      </c>
      <c r="I162" s="1">
        <f>+Territorio[[#This Row],[id]]</f>
        <v>152</v>
      </c>
    </row>
    <row r="163" spans="2:9" hidden="1" x14ac:dyDescent="0.3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10895</v>
      </c>
      <c r="I163" s="1">
        <f>+Territorio[[#This Row],[id]]</f>
        <v>153</v>
      </c>
    </row>
    <row r="164" spans="2:9" hidden="1" x14ac:dyDescent="0.3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10896</v>
      </c>
      <c r="I164" s="1">
        <f>+Territorio[[#This Row],[id]]</f>
        <v>154</v>
      </c>
    </row>
    <row r="165" spans="2:9" hidden="1" x14ac:dyDescent="0.3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10897</v>
      </c>
      <c r="I165" s="1">
        <f>+Territorio[[#This Row],[id]]</f>
        <v>155</v>
      </c>
    </row>
    <row r="166" spans="2:9" hidden="1" x14ac:dyDescent="0.3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10898</v>
      </c>
      <c r="I166" s="1">
        <f>+Territorio[[#This Row],[id]]</f>
        <v>156</v>
      </c>
    </row>
    <row r="167" spans="2:9" hidden="1" x14ac:dyDescent="0.3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10899</v>
      </c>
      <c r="I167" s="1">
        <f>+Territorio[[#This Row],[id]]</f>
        <v>157</v>
      </c>
    </row>
    <row r="168" spans="2:9" hidden="1" x14ac:dyDescent="0.3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10900</v>
      </c>
      <c r="I168" s="1">
        <f>+Territorio[[#This Row],[id]]</f>
        <v>158</v>
      </c>
    </row>
    <row r="169" spans="2:9" hidden="1" x14ac:dyDescent="0.3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10901</v>
      </c>
      <c r="I169" s="1">
        <f>+Territorio[[#This Row],[id]]</f>
        <v>159</v>
      </c>
    </row>
    <row r="170" spans="2:9" hidden="1" x14ac:dyDescent="0.3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10902</v>
      </c>
      <c r="I170" s="1">
        <f>+Territorio[[#This Row],[id]]</f>
        <v>160</v>
      </c>
    </row>
    <row r="171" spans="2:9" hidden="1" x14ac:dyDescent="0.3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10903</v>
      </c>
      <c r="I171" s="1">
        <f>+Territorio[[#This Row],[id]]</f>
        <v>161</v>
      </c>
    </row>
    <row r="172" spans="2:9" hidden="1" x14ac:dyDescent="0.3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10904</v>
      </c>
      <c r="I172" s="1">
        <f>+Territorio[[#This Row],[id]]</f>
        <v>162</v>
      </c>
    </row>
    <row r="173" spans="2:9" hidden="1" x14ac:dyDescent="0.3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10905</v>
      </c>
      <c r="I173" s="1">
        <f>+Territorio[[#This Row],[id]]</f>
        <v>163</v>
      </c>
    </row>
    <row r="174" spans="2:9" hidden="1" x14ac:dyDescent="0.3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10906</v>
      </c>
      <c r="I174" s="1">
        <f>+Territorio[[#This Row],[id]]</f>
        <v>164</v>
      </c>
    </row>
    <row r="175" spans="2:9" hidden="1" x14ac:dyDescent="0.3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10907</v>
      </c>
      <c r="I175" s="1">
        <f>+Territorio[[#This Row],[id]]</f>
        <v>165</v>
      </c>
    </row>
    <row r="176" spans="2:9" hidden="1" x14ac:dyDescent="0.3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10908</v>
      </c>
      <c r="I176" s="1">
        <f>+Territorio[[#This Row],[id]]</f>
        <v>166</v>
      </c>
    </row>
    <row r="177" spans="2:9" hidden="1" x14ac:dyDescent="0.3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10909</v>
      </c>
      <c r="I177" s="1">
        <f>+Territorio[[#This Row],[id]]</f>
        <v>167</v>
      </c>
    </row>
    <row r="178" spans="2:9" hidden="1" x14ac:dyDescent="0.3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10910</v>
      </c>
      <c r="I178" s="1">
        <f>+Territorio[[#This Row],[id]]</f>
        <v>168</v>
      </c>
    </row>
    <row r="179" spans="2:9" hidden="1" x14ac:dyDescent="0.3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10911</v>
      </c>
      <c r="I179" s="1">
        <f>+Territorio[[#This Row],[id]]</f>
        <v>169</v>
      </c>
    </row>
    <row r="180" spans="2:9" hidden="1" x14ac:dyDescent="0.3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10912</v>
      </c>
      <c r="I180" s="1">
        <f>+Territorio[[#This Row],[id]]</f>
        <v>170</v>
      </c>
    </row>
    <row r="181" spans="2:9" hidden="1" x14ac:dyDescent="0.3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10913</v>
      </c>
      <c r="I181" s="1">
        <f>+Territorio[[#This Row],[id]]</f>
        <v>171</v>
      </c>
    </row>
    <row r="182" spans="2:9" hidden="1" x14ac:dyDescent="0.3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10914</v>
      </c>
      <c r="I182" s="1">
        <f>+Territorio[[#This Row],[id]]</f>
        <v>172</v>
      </c>
    </row>
    <row r="183" spans="2:9" hidden="1" x14ac:dyDescent="0.3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10915</v>
      </c>
      <c r="I183" s="1">
        <f>+Territorio[[#This Row],[id]]</f>
        <v>173</v>
      </c>
    </row>
    <row r="184" spans="2:9" hidden="1" x14ac:dyDescent="0.3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10916</v>
      </c>
      <c r="I184" s="1">
        <f>+Territorio[[#This Row],[id]]</f>
        <v>174</v>
      </c>
    </row>
    <row r="185" spans="2:9" hidden="1" x14ac:dyDescent="0.3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10917</v>
      </c>
      <c r="I185" s="1">
        <f>+Territorio[[#This Row],[id]]</f>
        <v>175</v>
      </c>
    </row>
    <row r="186" spans="2:9" hidden="1" x14ac:dyDescent="0.3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10918</v>
      </c>
      <c r="I186" s="1">
        <f>+Territorio[[#This Row],[id]]</f>
        <v>176</v>
      </c>
    </row>
    <row r="187" spans="2:9" hidden="1" x14ac:dyDescent="0.3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10919</v>
      </c>
      <c r="I187" s="1">
        <f>+Territorio[[#This Row],[id]]</f>
        <v>177</v>
      </c>
    </row>
    <row r="188" spans="2:9" hidden="1" x14ac:dyDescent="0.3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10920</v>
      </c>
      <c r="I188" s="1">
        <f>+Territorio[[#This Row],[id]]</f>
        <v>178</v>
      </c>
    </row>
    <row r="189" spans="2:9" hidden="1" x14ac:dyDescent="0.3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10921</v>
      </c>
      <c r="I189" s="1">
        <f>+Territorio[[#This Row],[id]]</f>
        <v>179</v>
      </c>
    </row>
    <row r="190" spans="2:9" hidden="1" x14ac:dyDescent="0.3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10922</v>
      </c>
      <c r="I190" s="1">
        <f>+Territorio[[#This Row],[id]]</f>
        <v>180</v>
      </c>
    </row>
    <row r="191" spans="2:9" hidden="1" x14ac:dyDescent="0.3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10923</v>
      </c>
      <c r="I191" s="1">
        <f>+Territorio[[#This Row],[id]]</f>
        <v>181</v>
      </c>
    </row>
    <row r="192" spans="2:9" hidden="1" x14ac:dyDescent="0.3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10924</v>
      </c>
      <c r="I192" s="1">
        <f>+Territorio[[#This Row],[id]]</f>
        <v>182</v>
      </c>
    </row>
    <row r="193" spans="2:9" hidden="1" x14ac:dyDescent="0.3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10925</v>
      </c>
      <c r="I193" s="1">
        <f>+Territorio[[#This Row],[id]]</f>
        <v>183</v>
      </c>
    </row>
    <row r="194" spans="2:9" hidden="1" x14ac:dyDescent="0.3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10926</v>
      </c>
      <c r="I194" s="1">
        <f>+Territorio[[#This Row],[id]]</f>
        <v>184</v>
      </c>
    </row>
    <row r="195" spans="2:9" hidden="1" x14ac:dyDescent="0.3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10927</v>
      </c>
      <c r="I195" s="1">
        <f>+Territorio[[#This Row],[id]]</f>
        <v>185</v>
      </c>
    </row>
    <row r="196" spans="2:9" hidden="1" x14ac:dyDescent="0.3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10928</v>
      </c>
      <c r="I196" s="1">
        <f>+Territorio[[#This Row],[id]]</f>
        <v>186</v>
      </c>
    </row>
    <row r="197" spans="2:9" hidden="1" x14ac:dyDescent="0.3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10929</v>
      </c>
      <c r="I197" s="1">
        <f>+Territorio[[#This Row],[id]]</f>
        <v>187</v>
      </c>
    </row>
    <row r="198" spans="2:9" hidden="1" x14ac:dyDescent="0.3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10930</v>
      </c>
      <c r="I198" s="1">
        <f>+Territorio[[#This Row],[id]]</f>
        <v>188</v>
      </c>
    </row>
    <row r="199" spans="2:9" hidden="1" x14ac:dyDescent="0.3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10931</v>
      </c>
      <c r="I199" s="1">
        <f>+Territorio[[#This Row],[id]]</f>
        <v>189</v>
      </c>
    </row>
    <row r="200" spans="2:9" hidden="1" x14ac:dyDescent="0.3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10932</v>
      </c>
      <c r="I200" s="1">
        <f>+Territorio[[#This Row],[id]]</f>
        <v>190</v>
      </c>
    </row>
    <row r="201" spans="2:9" hidden="1" x14ac:dyDescent="0.3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10933</v>
      </c>
      <c r="I201" s="1">
        <f>+Territorio[[#This Row],[id]]</f>
        <v>191</v>
      </c>
    </row>
    <row r="202" spans="2:9" hidden="1" x14ac:dyDescent="0.3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10934</v>
      </c>
      <c r="I202" s="1">
        <f>+Territorio[[#This Row],[id]]</f>
        <v>192</v>
      </c>
    </row>
    <row r="203" spans="2:9" hidden="1" x14ac:dyDescent="0.3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10935</v>
      </c>
      <c r="I203" s="1">
        <f>+Territorio[[#This Row],[id]]</f>
        <v>193</v>
      </c>
    </row>
    <row r="204" spans="2:9" hidden="1" x14ac:dyDescent="0.3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10936</v>
      </c>
      <c r="I204" s="1">
        <f>+Territorio[[#This Row],[id]]</f>
        <v>194</v>
      </c>
    </row>
    <row r="205" spans="2:9" hidden="1" x14ac:dyDescent="0.3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10937</v>
      </c>
      <c r="I205" s="1">
        <f>+Territorio[[#This Row],[id]]</f>
        <v>195</v>
      </c>
    </row>
    <row r="206" spans="2:9" hidden="1" x14ac:dyDescent="0.3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10938</v>
      </c>
      <c r="I206" s="1">
        <f>+Territorio[[#This Row],[id]]</f>
        <v>196</v>
      </c>
    </row>
    <row r="207" spans="2:9" hidden="1" x14ac:dyDescent="0.3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10939</v>
      </c>
      <c r="I207" s="1">
        <f>+Territorio[[#This Row],[id]]</f>
        <v>197</v>
      </c>
    </row>
    <row r="208" spans="2:9" hidden="1" x14ac:dyDescent="0.3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10940</v>
      </c>
      <c r="I208" s="1">
        <f>+Territorio[[#This Row],[id]]</f>
        <v>198</v>
      </c>
    </row>
    <row r="209" spans="2:9" hidden="1" x14ac:dyDescent="0.3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10941</v>
      </c>
      <c r="I209" s="1">
        <f>+Territorio[[#This Row],[id]]</f>
        <v>199</v>
      </c>
    </row>
    <row r="210" spans="2:9" hidden="1" x14ac:dyDescent="0.3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10942</v>
      </c>
      <c r="I210" s="1">
        <f>+Territorio[[#This Row],[id]]</f>
        <v>200</v>
      </c>
    </row>
    <row r="211" spans="2:9" hidden="1" x14ac:dyDescent="0.3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10943</v>
      </c>
      <c r="I211" s="1">
        <f>+Territorio[[#This Row],[id]]</f>
        <v>201</v>
      </c>
    </row>
    <row r="212" spans="2:9" hidden="1" x14ac:dyDescent="0.3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10944</v>
      </c>
      <c r="I212" s="1">
        <f>+Territorio[[#This Row],[id]]</f>
        <v>202</v>
      </c>
    </row>
    <row r="213" spans="2:9" hidden="1" x14ac:dyDescent="0.3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10945</v>
      </c>
      <c r="I213" s="1">
        <f>+Territorio[[#This Row],[id]]</f>
        <v>203</v>
      </c>
    </row>
    <row r="214" spans="2:9" hidden="1" x14ac:dyDescent="0.3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10946</v>
      </c>
      <c r="I214" s="1">
        <f>+Territorio[[#This Row],[id]]</f>
        <v>204</v>
      </c>
    </row>
    <row r="215" spans="2:9" hidden="1" x14ac:dyDescent="0.3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10947</v>
      </c>
      <c r="I215" s="1">
        <f>+Territorio[[#This Row],[id]]</f>
        <v>205</v>
      </c>
    </row>
    <row r="216" spans="2:9" hidden="1" x14ac:dyDescent="0.3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10948</v>
      </c>
      <c r="I216" s="1">
        <f>+Territorio[[#This Row],[id]]</f>
        <v>206</v>
      </c>
    </row>
    <row r="217" spans="2:9" hidden="1" x14ac:dyDescent="0.3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10949</v>
      </c>
      <c r="I217" s="1">
        <f>+Territorio[[#This Row],[id]]</f>
        <v>207</v>
      </c>
    </row>
    <row r="218" spans="2:9" hidden="1" x14ac:dyDescent="0.3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10950</v>
      </c>
      <c r="I218" s="1">
        <f>+Territorio[[#This Row],[id]]</f>
        <v>208</v>
      </c>
    </row>
    <row r="219" spans="2:9" hidden="1" x14ac:dyDescent="0.3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10951</v>
      </c>
      <c r="I219" s="1">
        <f>+Territorio[[#This Row],[id]]</f>
        <v>209</v>
      </c>
    </row>
    <row r="220" spans="2:9" hidden="1" x14ac:dyDescent="0.3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10952</v>
      </c>
      <c r="I220" s="1">
        <f>+Territorio[[#This Row],[id]]</f>
        <v>210</v>
      </c>
    </row>
    <row r="221" spans="2:9" hidden="1" x14ac:dyDescent="0.3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10953</v>
      </c>
      <c r="I221" s="1">
        <f>+Territorio[[#This Row],[id]]</f>
        <v>211</v>
      </c>
    </row>
    <row r="222" spans="2:9" hidden="1" x14ac:dyDescent="0.3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10954</v>
      </c>
      <c r="I222" s="1">
        <f>+Territorio[[#This Row],[id]]</f>
        <v>212</v>
      </c>
    </row>
    <row r="223" spans="2:9" hidden="1" x14ac:dyDescent="0.3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10955</v>
      </c>
      <c r="I223" s="1">
        <f>+Territorio[[#This Row],[id]]</f>
        <v>213</v>
      </c>
    </row>
    <row r="224" spans="2:9" hidden="1" x14ac:dyDescent="0.3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10956</v>
      </c>
      <c r="I224" s="1">
        <f>+Territorio[[#This Row],[id]]</f>
        <v>214</v>
      </c>
    </row>
    <row r="225" spans="2:9" hidden="1" x14ac:dyDescent="0.3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10957</v>
      </c>
      <c r="I225" s="1">
        <f>+Territorio[[#This Row],[id]]</f>
        <v>215</v>
      </c>
    </row>
    <row r="226" spans="2:9" hidden="1" x14ac:dyDescent="0.3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10958</v>
      </c>
      <c r="I226" s="1">
        <f>+Territorio[[#This Row],[id]]</f>
        <v>216</v>
      </c>
    </row>
    <row r="227" spans="2:9" hidden="1" x14ac:dyDescent="0.3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10959</v>
      </c>
      <c r="I227" s="1">
        <f>+Territorio[[#This Row],[id]]</f>
        <v>217</v>
      </c>
    </row>
    <row r="228" spans="2:9" hidden="1" x14ac:dyDescent="0.3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10960</v>
      </c>
      <c r="I228" s="1">
        <f>+Territorio[[#This Row],[id]]</f>
        <v>218</v>
      </c>
    </row>
    <row r="229" spans="2:9" hidden="1" x14ac:dyDescent="0.3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10961</v>
      </c>
      <c r="I229" s="1">
        <f>+Territorio[[#This Row],[id]]</f>
        <v>219</v>
      </c>
    </row>
    <row r="230" spans="2:9" hidden="1" x14ac:dyDescent="0.3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10962</v>
      </c>
      <c r="I230" s="1">
        <f>+Territorio[[#This Row],[id]]</f>
        <v>220</v>
      </c>
    </row>
    <row r="231" spans="2:9" hidden="1" x14ac:dyDescent="0.3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10963</v>
      </c>
      <c r="I231" s="1">
        <f>+Territorio[[#This Row],[id]]</f>
        <v>221</v>
      </c>
    </row>
    <row r="232" spans="2:9" hidden="1" x14ac:dyDescent="0.3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10964</v>
      </c>
      <c r="I232" s="1">
        <f>+Territorio[[#This Row],[id]]</f>
        <v>222</v>
      </c>
    </row>
    <row r="233" spans="2:9" hidden="1" x14ac:dyDescent="0.3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10965</v>
      </c>
      <c r="I233" s="1">
        <f>+Territorio[[#This Row],[id]]</f>
        <v>223</v>
      </c>
    </row>
    <row r="234" spans="2:9" hidden="1" x14ac:dyDescent="0.3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10966</v>
      </c>
      <c r="I234" s="1">
        <f>+Territorio[[#This Row],[id]]</f>
        <v>224</v>
      </c>
    </row>
    <row r="235" spans="2:9" hidden="1" x14ac:dyDescent="0.3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10967</v>
      </c>
      <c r="I235" s="1">
        <f>+Territorio[[#This Row],[id]]</f>
        <v>225</v>
      </c>
    </row>
    <row r="236" spans="2:9" hidden="1" x14ac:dyDescent="0.3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10968</v>
      </c>
      <c r="I236" s="1">
        <f>+Territorio[[#This Row],[id]]</f>
        <v>226</v>
      </c>
    </row>
    <row r="237" spans="2:9" hidden="1" x14ac:dyDescent="0.3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10969</v>
      </c>
      <c r="I237" s="1">
        <f>+Territorio[[#This Row],[id]]</f>
        <v>227</v>
      </c>
    </row>
    <row r="238" spans="2:9" hidden="1" x14ac:dyDescent="0.3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10970</v>
      </c>
      <c r="I238" s="1">
        <f>+Territorio[[#This Row],[id]]</f>
        <v>228</v>
      </c>
    </row>
    <row r="239" spans="2:9" hidden="1" x14ac:dyDescent="0.3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10971</v>
      </c>
      <c r="I239" s="1">
        <f>+Territorio[[#This Row],[id]]</f>
        <v>229</v>
      </c>
    </row>
    <row r="240" spans="2:9" hidden="1" x14ac:dyDescent="0.3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10972</v>
      </c>
      <c r="I240" s="1">
        <f>+Territorio[[#This Row],[id]]</f>
        <v>230</v>
      </c>
    </row>
    <row r="241" spans="2:9" hidden="1" x14ac:dyDescent="0.3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10973</v>
      </c>
      <c r="I241" s="1">
        <f>+Territorio[[#This Row],[id]]</f>
        <v>231</v>
      </c>
    </row>
    <row r="242" spans="2:9" hidden="1" x14ac:dyDescent="0.3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10974</v>
      </c>
      <c r="I242" s="1">
        <f>+Territorio[[#This Row],[id]]</f>
        <v>232</v>
      </c>
    </row>
    <row r="243" spans="2:9" hidden="1" x14ac:dyDescent="0.3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10975</v>
      </c>
      <c r="I243" s="1">
        <f>+Territorio[[#This Row],[id]]</f>
        <v>233</v>
      </c>
    </row>
    <row r="244" spans="2:9" hidden="1" x14ac:dyDescent="0.3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10976</v>
      </c>
      <c r="I244" s="1">
        <f>+Territorio[[#This Row],[id]]</f>
        <v>234</v>
      </c>
    </row>
    <row r="245" spans="2:9" hidden="1" x14ac:dyDescent="0.3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10977</v>
      </c>
      <c r="I245" s="1">
        <f>+Territorio[[#This Row],[id]]</f>
        <v>235</v>
      </c>
    </row>
    <row r="246" spans="2:9" hidden="1" x14ac:dyDescent="0.3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10978</v>
      </c>
      <c r="I246" s="1">
        <f>+Territorio[[#This Row],[id]]</f>
        <v>236</v>
      </c>
    </row>
    <row r="247" spans="2:9" hidden="1" x14ac:dyDescent="0.3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10979</v>
      </c>
      <c r="I247" s="1">
        <f>+Territorio[[#This Row],[id]]</f>
        <v>237</v>
      </c>
    </row>
    <row r="248" spans="2:9" x14ac:dyDescent="0.3">
      <c r="B248">
        <v>238</v>
      </c>
      <c r="C248" s="1" t="s">
        <v>7611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10980</v>
      </c>
      <c r="I248" s="1">
        <f>+Territorio[[#This Row],[id]]</f>
        <v>238</v>
      </c>
    </row>
    <row r="249" spans="2:9" x14ac:dyDescent="0.3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10981</v>
      </c>
      <c r="I249" s="1">
        <f>+Territorio[[#This Row],[id]]</f>
        <v>239</v>
      </c>
    </row>
    <row r="250" spans="2:9" x14ac:dyDescent="0.3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10982</v>
      </c>
      <c r="I250" s="1">
        <f>+Territorio[[#This Row],[id]]</f>
        <v>240</v>
      </c>
    </row>
    <row r="251" spans="2:9" x14ac:dyDescent="0.3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10983</v>
      </c>
      <c r="I251" s="1">
        <f>+Territorio[[#This Row],[id]]</f>
        <v>241</v>
      </c>
    </row>
    <row r="252" spans="2:9" x14ac:dyDescent="0.3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10984</v>
      </c>
      <c r="I252" s="1">
        <f>+Territorio[[#This Row],[id]]</f>
        <v>242</v>
      </c>
    </row>
    <row r="253" spans="2:9" x14ac:dyDescent="0.3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10985</v>
      </c>
      <c r="I253" s="1">
        <f>+Territorio[[#This Row],[id]]</f>
        <v>243</v>
      </c>
    </row>
    <row r="254" spans="2:9" x14ac:dyDescent="0.3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10986</v>
      </c>
      <c r="I254" s="1">
        <f>+Territorio[[#This Row],[id]]</f>
        <v>244</v>
      </c>
    </row>
    <row r="255" spans="2:9" x14ac:dyDescent="0.3">
      <c r="B255">
        <v>245</v>
      </c>
      <c r="C255" s="1" t="s">
        <v>7617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10987</v>
      </c>
      <c r="I255" s="1">
        <f>+Territorio[[#This Row],[id]]</f>
        <v>245</v>
      </c>
    </row>
    <row r="256" spans="2:9" x14ac:dyDescent="0.3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10988</v>
      </c>
      <c r="I256" s="1">
        <f>+Territorio[[#This Row],[id]]</f>
        <v>246</v>
      </c>
    </row>
    <row r="257" spans="2:9" x14ac:dyDescent="0.3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10989</v>
      </c>
      <c r="I257" s="1">
        <f>+Territorio[[#This Row],[id]]</f>
        <v>247</v>
      </c>
    </row>
    <row r="258" spans="2:9" x14ac:dyDescent="0.3">
      <c r="B258">
        <v>248</v>
      </c>
      <c r="C258" s="1" t="s">
        <v>7609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10990</v>
      </c>
      <c r="I258" s="1">
        <f>+Territorio[[#This Row],[id]]</f>
        <v>248</v>
      </c>
    </row>
    <row r="259" spans="2:9" x14ac:dyDescent="0.3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10991</v>
      </c>
      <c r="I259" s="1">
        <f>+Territorio[[#This Row],[id]]</f>
        <v>249</v>
      </c>
    </row>
    <row r="260" spans="2:9" x14ac:dyDescent="0.3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10992</v>
      </c>
      <c r="I260" s="1">
        <f>+Territorio[[#This Row],[id]]</f>
        <v>250</v>
      </c>
    </row>
    <row r="261" spans="2:9" x14ac:dyDescent="0.3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10993</v>
      </c>
      <c r="I261" s="1">
        <f>+Territorio[[#This Row],[id]]</f>
        <v>251</v>
      </c>
    </row>
    <row r="262" spans="2:9" x14ac:dyDescent="0.3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10994</v>
      </c>
      <c r="I262" s="1">
        <f>+Territorio[[#This Row],[id]]</f>
        <v>252</v>
      </c>
    </row>
    <row r="263" spans="2:9" x14ac:dyDescent="0.3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10995</v>
      </c>
      <c r="I263" s="1">
        <f>+Territorio[[#This Row],[id]]</f>
        <v>253</v>
      </c>
    </row>
    <row r="264" spans="2:9" hidden="1" x14ac:dyDescent="0.3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10996</v>
      </c>
      <c r="I264" s="1">
        <f>+Territorio[[#This Row],[id]]</f>
        <v>254</v>
      </c>
    </row>
    <row r="265" spans="2:9" hidden="1" x14ac:dyDescent="0.3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10997</v>
      </c>
      <c r="I265" s="1">
        <f>+Territorio[[#This Row],[id]]</f>
        <v>255</v>
      </c>
    </row>
    <row r="266" spans="2:9" hidden="1" x14ac:dyDescent="0.3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10998</v>
      </c>
      <c r="I266" s="1">
        <f>+Territorio[[#This Row],[id]]</f>
        <v>256</v>
      </c>
    </row>
    <row r="267" spans="2:9" hidden="1" x14ac:dyDescent="0.3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10999</v>
      </c>
      <c r="I267" s="1">
        <f>+Territorio[[#This Row],[id]]</f>
        <v>257</v>
      </c>
    </row>
    <row r="268" spans="2:9" hidden="1" x14ac:dyDescent="0.3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11000</v>
      </c>
      <c r="I268" s="1">
        <f>+Territorio[[#This Row],[id]]</f>
        <v>258</v>
      </c>
    </row>
    <row r="269" spans="2:9" hidden="1" x14ac:dyDescent="0.3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11001</v>
      </c>
      <c r="I269" s="1">
        <f>+Territorio[[#This Row],[id]]</f>
        <v>259</v>
      </c>
    </row>
    <row r="270" spans="2:9" hidden="1" x14ac:dyDescent="0.3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11002</v>
      </c>
      <c r="I270" s="1">
        <f>+Territorio[[#This Row],[id]]</f>
        <v>260</v>
      </c>
    </row>
    <row r="271" spans="2:9" hidden="1" x14ac:dyDescent="0.3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11003</v>
      </c>
      <c r="I271" s="1">
        <f>+Territorio[[#This Row],[id]]</f>
        <v>261</v>
      </c>
    </row>
    <row r="272" spans="2:9" hidden="1" x14ac:dyDescent="0.3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11004</v>
      </c>
      <c r="I272" s="1">
        <f>+Territorio[[#This Row],[id]]</f>
        <v>262</v>
      </c>
    </row>
    <row r="273" spans="2:9" hidden="1" x14ac:dyDescent="0.3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11005</v>
      </c>
      <c r="I273" s="1">
        <f>+Territorio[[#This Row],[id]]</f>
        <v>263</v>
      </c>
    </row>
    <row r="274" spans="2:9" hidden="1" x14ac:dyDescent="0.3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11006</v>
      </c>
      <c r="I274" s="1">
        <f>+Territorio[[#This Row],[id]]</f>
        <v>264</v>
      </c>
    </row>
    <row r="275" spans="2:9" hidden="1" x14ac:dyDescent="0.3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11007</v>
      </c>
      <c r="I275" s="1">
        <f>+Territorio[[#This Row],[id]]</f>
        <v>265</v>
      </c>
    </row>
    <row r="276" spans="2:9" hidden="1" x14ac:dyDescent="0.3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11008</v>
      </c>
      <c r="I276" s="1">
        <f>+Territorio[[#This Row],[id]]</f>
        <v>266</v>
      </c>
    </row>
    <row r="277" spans="2:9" hidden="1" x14ac:dyDescent="0.3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11009</v>
      </c>
      <c r="I277" s="1">
        <f>+Territorio[[#This Row],[id]]</f>
        <v>267</v>
      </c>
    </row>
    <row r="278" spans="2:9" hidden="1" x14ac:dyDescent="0.3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11010</v>
      </c>
      <c r="I278" s="1">
        <f>+Territorio[[#This Row],[id]]</f>
        <v>268</v>
      </c>
    </row>
    <row r="279" spans="2:9" hidden="1" x14ac:dyDescent="0.3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11011</v>
      </c>
      <c r="I279" s="1">
        <f>+Territorio[[#This Row],[id]]</f>
        <v>269</v>
      </c>
    </row>
    <row r="280" spans="2:9" hidden="1" x14ac:dyDescent="0.3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11012</v>
      </c>
      <c r="I280" s="1">
        <f>+Territorio[[#This Row],[id]]</f>
        <v>270</v>
      </c>
    </row>
    <row r="281" spans="2:9" hidden="1" x14ac:dyDescent="0.3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11013</v>
      </c>
      <c r="I281" s="1">
        <f>+Territorio[[#This Row],[id]]</f>
        <v>271</v>
      </c>
    </row>
    <row r="282" spans="2:9" hidden="1" x14ac:dyDescent="0.3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11014</v>
      </c>
      <c r="I282" s="1">
        <f>+Territorio[[#This Row],[id]]</f>
        <v>272</v>
      </c>
    </row>
    <row r="283" spans="2:9" hidden="1" x14ac:dyDescent="0.3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11015</v>
      </c>
      <c r="I283" s="1">
        <f>+Territorio[[#This Row],[id]]</f>
        <v>273</v>
      </c>
    </row>
    <row r="284" spans="2:9" hidden="1" x14ac:dyDescent="0.3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11016</v>
      </c>
      <c r="I284" s="1">
        <f>+Territorio[[#This Row],[id]]</f>
        <v>274</v>
      </c>
    </row>
    <row r="285" spans="2:9" hidden="1" x14ac:dyDescent="0.3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11017</v>
      </c>
      <c r="I285" s="1">
        <f>+Territorio[[#This Row],[id]]</f>
        <v>275</v>
      </c>
    </row>
    <row r="286" spans="2:9" hidden="1" x14ac:dyDescent="0.3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11018</v>
      </c>
      <c r="I286" s="1">
        <f>+Territorio[[#This Row],[id]]</f>
        <v>276</v>
      </c>
    </row>
    <row r="287" spans="2:9" hidden="1" x14ac:dyDescent="0.3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11019</v>
      </c>
      <c r="I287" s="1">
        <f>+Territorio[[#This Row],[id]]</f>
        <v>277</v>
      </c>
    </row>
    <row r="288" spans="2:9" hidden="1" x14ac:dyDescent="0.3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11020</v>
      </c>
      <c r="I288" s="1">
        <f>+Territorio[[#This Row],[id]]</f>
        <v>278</v>
      </c>
    </row>
    <row r="289" spans="2:9" hidden="1" x14ac:dyDescent="0.3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11021</v>
      </c>
      <c r="I289" s="1">
        <f>+Territorio[[#This Row],[id]]</f>
        <v>279</v>
      </c>
    </row>
    <row r="290" spans="2:9" hidden="1" x14ac:dyDescent="0.3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11022</v>
      </c>
      <c r="I290" s="1">
        <f>+Territorio[[#This Row],[id]]</f>
        <v>280</v>
      </c>
    </row>
    <row r="291" spans="2:9" hidden="1" x14ac:dyDescent="0.3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11023</v>
      </c>
      <c r="I291" s="1">
        <f>+Territorio[[#This Row],[id]]</f>
        <v>281</v>
      </c>
    </row>
    <row r="292" spans="2:9" hidden="1" x14ac:dyDescent="0.3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11024</v>
      </c>
      <c r="I292" s="1">
        <f>+Territorio[[#This Row],[id]]</f>
        <v>282</v>
      </c>
    </row>
    <row r="293" spans="2:9" hidden="1" x14ac:dyDescent="0.3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11025</v>
      </c>
      <c r="I293" s="1">
        <f>+Territorio[[#This Row],[id]]</f>
        <v>283</v>
      </c>
    </row>
    <row r="294" spans="2:9" hidden="1" x14ac:dyDescent="0.3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11026</v>
      </c>
      <c r="I294" s="1">
        <f>+Territorio[[#This Row],[id]]</f>
        <v>284</v>
      </c>
    </row>
    <row r="295" spans="2:9" hidden="1" x14ac:dyDescent="0.3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11027</v>
      </c>
      <c r="I295" s="1">
        <f>+Territorio[[#This Row],[id]]</f>
        <v>285</v>
      </c>
    </row>
    <row r="296" spans="2:9" hidden="1" x14ac:dyDescent="0.3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11028</v>
      </c>
      <c r="I296" s="1">
        <f>+Territorio[[#This Row],[id]]</f>
        <v>286</v>
      </c>
    </row>
    <row r="297" spans="2:9" hidden="1" x14ac:dyDescent="0.3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11029</v>
      </c>
      <c r="I297" s="1">
        <f>+Territorio[[#This Row],[id]]</f>
        <v>287</v>
      </c>
    </row>
    <row r="298" spans="2:9" hidden="1" x14ac:dyDescent="0.3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11030</v>
      </c>
      <c r="I298" s="1">
        <f>+Territorio[[#This Row],[id]]</f>
        <v>288</v>
      </c>
    </row>
    <row r="299" spans="2:9" hidden="1" x14ac:dyDescent="0.3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11031</v>
      </c>
      <c r="I299" s="1">
        <f>+Territorio[[#This Row],[id]]</f>
        <v>289</v>
      </c>
    </row>
    <row r="300" spans="2:9" hidden="1" x14ac:dyDescent="0.3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11032</v>
      </c>
      <c r="I300" s="1">
        <f>+Territorio[[#This Row],[id]]</f>
        <v>290</v>
      </c>
    </row>
    <row r="301" spans="2:9" hidden="1" x14ac:dyDescent="0.3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11033</v>
      </c>
      <c r="I301" s="1">
        <f>+Territorio[[#This Row],[id]]</f>
        <v>291</v>
      </c>
    </row>
    <row r="302" spans="2:9" hidden="1" x14ac:dyDescent="0.3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11034</v>
      </c>
      <c r="I302" s="1">
        <f>+Territorio[[#This Row],[id]]</f>
        <v>292</v>
      </c>
    </row>
    <row r="303" spans="2:9" hidden="1" x14ac:dyDescent="0.3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11035</v>
      </c>
      <c r="I303" s="1">
        <f>+Territorio[[#This Row],[id]]</f>
        <v>293</v>
      </c>
    </row>
    <row r="304" spans="2:9" hidden="1" x14ac:dyDescent="0.3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11036</v>
      </c>
      <c r="I304" s="1">
        <f>+Territorio[[#This Row],[id]]</f>
        <v>294</v>
      </c>
    </row>
    <row r="305" spans="2:9" hidden="1" x14ac:dyDescent="0.3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11037</v>
      </c>
      <c r="I305" s="1">
        <f>+Territorio[[#This Row],[id]]</f>
        <v>295</v>
      </c>
    </row>
    <row r="306" spans="2:9" hidden="1" x14ac:dyDescent="0.3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11038</v>
      </c>
      <c r="I306" s="1">
        <f>+Territorio[[#This Row],[id]]</f>
        <v>296</v>
      </c>
    </row>
    <row r="307" spans="2:9" hidden="1" x14ac:dyDescent="0.3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11039</v>
      </c>
      <c r="I307" s="1">
        <f>+Territorio[[#This Row],[id]]</f>
        <v>297</v>
      </c>
    </row>
    <row r="308" spans="2:9" hidden="1" x14ac:dyDescent="0.3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11040</v>
      </c>
      <c r="I308" s="1">
        <f>+Territorio[[#This Row],[id]]</f>
        <v>298</v>
      </c>
    </row>
    <row r="309" spans="2:9" hidden="1" x14ac:dyDescent="0.3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11041</v>
      </c>
      <c r="I309" s="1">
        <f>+Territorio[[#This Row],[id]]</f>
        <v>299</v>
      </c>
    </row>
    <row r="310" spans="2:9" hidden="1" x14ac:dyDescent="0.3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11042</v>
      </c>
      <c r="I310" s="1">
        <f>+Territorio[[#This Row],[id]]</f>
        <v>300</v>
      </c>
    </row>
    <row r="311" spans="2:9" hidden="1" x14ac:dyDescent="0.3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11043</v>
      </c>
      <c r="I311" s="1">
        <f>+Territorio[[#This Row],[id]]</f>
        <v>301</v>
      </c>
    </row>
    <row r="312" spans="2:9" hidden="1" x14ac:dyDescent="0.3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11044</v>
      </c>
      <c r="I312" s="1">
        <f>+Territorio[[#This Row],[id]]</f>
        <v>302</v>
      </c>
    </row>
    <row r="313" spans="2:9" hidden="1" x14ac:dyDescent="0.3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11045</v>
      </c>
      <c r="I313" s="1">
        <f>+Territorio[[#This Row],[id]]</f>
        <v>303</v>
      </c>
    </row>
    <row r="314" spans="2:9" hidden="1" x14ac:dyDescent="0.3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11046</v>
      </c>
      <c r="I314" s="1">
        <f>+Territorio[[#This Row],[id]]</f>
        <v>304</v>
      </c>
    </row>
    <row r="315" spans="2:9" hidden="1" x14ac:dyDescent="0.3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11047</v>
      </c>
      <c r="I315" s="1">
        <f>+Territorio[[#This Row],[id]]</f>
        <v>305</v>
      </c>
    </row>
    <row r="316" spans="2:9" hidden="1" x14ac:dyDescent="0.3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11048</v>
      </c>
      <c r="I316" s="1">
        <f>+Territorio[[#This Row],[id]]</f>
        <v>306</v>
      </c>
    </row>
    <row r="317" spans="2:9" hidden="1" x14ac:dyDescent="0.3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11049</v>
      </c>
      <c r="I317" s="1">
        <f>+Territorio[[#This Row],[id]]</f>
        <v>307</v>
      </c>
    </row>
    <row r="318" spans="2:9" hidden="1" x14ac:dyDescent="0.3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11050</v>
      </c>
      <c r="I318" s="1">
        <f>+Territorio[[#This Row],[id]]</f>
        <v>308</v>
      </c>
    </row>
    <row r="319" spans="2:9" hidden="1" x14ac:dyDescent="0.3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11051</v>
      </c>
      <c r="I319" s="1">
        <f>+Territorio[[#This Row],[id]]</f>
        <v>309</v>
      </c>
    </row>
    <row r="320" spans="2:9" hidden="1" x14ac:dyDescent="0.3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11052</v>
      </c>
      <c r="I320" s="1">
        <f>+Territorio[[#This Row],[id]]</f>
        <v>310</v>
      </c>
    </row>
    <row r="321" spans="2:9" hidden="1" x14ac:dyDescent="0.3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11053</v>
      </c>
      <c r="I321" s="1">
        <f>+Territorio[[#This Row],[id]]</f>
        <v>311</v>
      </c>
    </row>
    <row r="322" spans="2:9" hidden="1" x14ac:dyDescent="0.3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11054</v>
      </c>
      <c r="I322" s="1">
        <f>+Territorio[[#This Row],[id]]</f>
        <v>312</v>
      </c>
    </row>
    <row r="323" spans="2:9" hidden="1" x14ac:dyDescent="0.3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11055</v>
      </c>
      <c r="I323" s="1">
        <f>+Territorio[[#This Row],[id]]</f>
        <v>313</v>
      </c>
    </row>
    <row r="324" spans="2:9" hidden="1" x14ac:dyDescent="0.3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11056</v>
      </c>
      <c r="I324" s="1">
        <f>+Territorio[[#This Row],[id]]</f>
        <v>314</v>
      </c>
    </row>
    <row r="325" spans="2:9" hidden="1" x14ac:dyDescent="0.3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11057</v>
      </c>
      <c r="I325" s="1">
        <f>+Territorio[[#This Row],[id]]</f>
        <v>315</v>
      </c>
    </row>
    <row r="326" spans="2:9" hidden="1" x14ac:dyDescent="0.3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11058</v>
      </c>
      <c r="I326" s="1">
        <f>+Territorio[[#This Row],[id]]</f>
        <v>316</v>
      </c>
    </row>
    <row r="327" spans="2:9" hidden="1" x14ac:dyDescent="0.3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11059</v>
      </c>
      <c r="I327" s="1">
        <f>+Territorio[[#This Row],[id]]</f>
        <v>317</v>
      </c>
    </row>
    <row r="328" spans="2:9" hidden="1" x14ac:dyDescent="0.3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11060</v>
      </c>
      <c r="I328" s="1">
        <f>+Territorio[[#This Row],[id]]</f>
        <v>318</v>
      </c>
    </row>
    <row r="329" spans="2:9" hidden="1" x14ac:dyDescent="0.3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11061</v>
      </c>
      <c r="I329" s="1">
        <f>+Territorio[[#This Row],[id]]</f>
        <v>319</v>
      </c>
    </row>
    <row r="330" spans="2:9" hidden="1" x14ac:dyDescent="0.3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11062</v>
      </c>
      <c r="I330" s="1">
        <f>+Territorio[[#This Row],[id]]</f>
        <v>320</v>
      </c>
    </row>
    <row r="331" spans="2:9" hidden="1" x14ac:dyDescent="0.3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11063</v>
      </c>
      <c r="I331" s="1">
        <f>+Territorio[[#This Row],[id]]</f>
        <v>321</v>
      </c>
    </row>
    <row r="332" spans="2:9" hidden="1" x14ac:dyDescent="0.3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11064</v>
      </c>
      <c r="I332" s="1">
        <f>+Territorio[[#This Row],[id]]</f>
        <v>322</v>
      </c>
    </row>
    <row r="333" spans="2:9" hidden="1" x14ac:dyDescent="0.3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11065</v>
      </c>
      <c r="I333" s="1">
        <f>+Territorio[[#This Row],[id]]</f>
        <v>323</v>
      </c>
    </row>
    <row r="334" spans="2:9" hidden="1" x14ac:dyDescent="0.3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11066</v>
      </c>
      <c r="I334" s="1">
        <f>+Territorio[[#This Row],[id]]</f>
        <v>324</v>
      </c>
    </row>
    <row r="335" spans="2:9" hidden="1" x14ac:dyDescent="0.3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11067</v>
      </c>
      <c r="I335" s="1">
        <f>+Territorio[[#This Row],[id]]</f>
        <v>325</v>
      </c>
    </row>
    <row r="336" spans="2:9" hidden="1" x14ac:dyDescent="0.3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11068</v>
      </c>
      <c r="I336" s="1">
        <f>+Territorio[[#This Row],[id]]</f>
        <v>326</v>
      </c>
    </row>
    <row r="337" spans="2:9" hidden="1" x14ac:dyDescent="0.3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11069</v>
      </c>
      <c r="I337" s="1">
        <f>+Territorio[[#This Row],[id]]</f>
        <v>327</v>
      </c>
    </row>
    <row r="338" spans="2:9" hidden="1" x14ac:dyDescent="0.3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11070</v>
      </c>
      <c r="I338" s="1">
        <f>+Territorio[[#This Row],[id]]</f>
        <v>328</v>
      </c>
    </row>
    <row r="339" spans="2:9" hidden="1" x14ac:dyDescent="0.3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11071</v>
      </c>
      <c r="I339" s="1">
        <f>+Territorio[[#This Row],[id]]</f>
        <v>329</v>
      </c>
    </row>
    <row r="340" spans="2:9" hidden="1" x14ac:dyDescent="0.3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11072</v>
      </c>
      <c r="I340" s="1">
        <f>+Territorio[[#This Row],[id]]</f>
        <v>330</v>
      </c>
    </row>
    <row r="341" spans="2:9" hidden="1" x14ac:dyDescent="0.3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11073</v>
      </c>
      <c r="I341" s="1">
        <f>+Territorio[[#This Row],[id]]</f>
        <v>331</v>
      </c>
    </row>
    <row r="342" spans="2:9" hidden="1" x14ac:dyDescent="0.3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11074</v>
      </c>
      <c r="I342" s="1">
        <f>+Territorio[[#This Row],[id]]</f>
        <v>332</v>
      </c>
    </row>
    <row r="343" spans="2:9" hidden="1" x14ac:dyDescent="0.3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11075</v>
      </c>
      <c r="I343" s="1">
        <f>+Territorio[[#This Row],[id]]</f>
        <v>333</v>
      </c>
    </row>
    <row r="344" spans="2:9" hidden="1" x14ac:dyDescent="0.3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11076</v>
      </c>
      <c r="I344" s="1">
        <f>+Territorio[[#This Row],[id]]</f>
        <v>334</v>
      </c>
    </row>
    <row r="345" spans="2:9" hidden="1" x14ac:dyDescent="0.3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11077</v>
      </c>
      <c r="I345" s="1">
        <f>+Territorio[[#This Row],[id]]</f>
        <v>335</v>
      </c>
    </row>
    <row r="346" spans="2:9" hidden="1" x14ac:dyDescent="0.3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11078</v>
      </c>
      <c r="I346" s="1">
        <f>+Territorio[[#This Row],[id]]</f>
        <v>336</v>
      </c>
    </row>
    <row r="347" spans="2:9" hidden="1" x14ac:dyDescent="0.3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11079</v>
      </c>
      <c r="I347" s="1">
        <f>+Territorio[[#This Row],[id]]</f>
        <v>337</v>
      </c>
    </row>
    <row r="348" spans="2:9" hidden="1" x14ac:dyDescent="0.3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11080</v>
      </c>
      <c r="I348" s="1">
        <f>+Territorio[[#This Row],[id]]</f>
        <v>338</v>
      </c>
    </row>
    <row r="349" spans="2:9" hidden="1" x14ac:dyDescent="0.3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11081</v>
      </c>
      <c r="I349" s="1">
        <f>+Territorio[[#This Row],[id]]</f>
        <v>339</v>
      </c>
    </row>
    <row r="350" spans="2:9" hidden="1" x14ac:dyDescent="0.3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11082</v>
      </c>
      <c r="I350" s="1">
        <f>+Territorio[[#This Row],[id]]</f>
        <v>340</v>
      </c>
    </row>
    <row r="351" spans="2:9" hidden="1" x14ac:dyDescent="0.3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11083</v>
      </c>
      <c r="I351" s="1">
        <f>+Territorio[[#This Row],[id]]</f>
        <v>341</v>
      </c>
    </row>
    <row r="352" spans="2:9" hidden="1" x14ac:dyDescent="0.3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11084</v>
      </c>
      <c r="I352" s="1">
        <f>+Territorio[[#This Row],[id]]</f>
        <v>342</v>
      </c>
    </row>
    <row r="353" spans="1:9" hidden="1" x14ac:dyDescent="0.3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11085</v>
      </c>
      <c r="I353" s="1">
        <f>+Territorio[[#This Row],[id]]</f>
        <v>343</v>
      </c>
    </row>
    <row r="354" spans="1:9" hidden="1" x14ac:dyDescent="0.3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11086</v>
      </c>
      <c r="I354" s="1">
        <f>+Territorio[[#This Row],[id]]</f>
        <v>344</v>
      </c>
    </row>
    <row r="355" spans="1:9" hidden="1" x14ac:dyDescent="0.3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11087</v>
      </c>
      <c r="I355" s="1">
        <f>+Territorio[[#This Row],[id]]</f>
        <v>345</v>
      </c>
    </row>
    <row r="356" spans="1:9" hidden="1" x14ac:dyDescent="0.3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11088</v>
      </c>
      <c r="I356" s="1">
        <f>+Territorio[[#This Row],[id]]</f>
        <v>346</v>
      </c>
    </row>
    <row r="357" spans="1:9" hidden="1" x14ac:dyDescent="0.3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11089</v>
      </c>
      <c r="I357" s="1">
        <f>+Territorio[[#This Row],[id]]</f>
        <v>347</v>
      </c>
    </row>
    <row r="358" spans="1:9" hidden="1" x14ac:dyDescent="0.3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11090</v>
      </c>
      <c r="I358" s="1">
        <f>+Territorio[[#This Row],[id]]</f>
        <v>348</v>
      </c>
    </row>
    <row r="359" spans="1:9" hidden="1" x14ac:dyDescent="0.3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11091</v>
      </c>
      <c r="I359" s="1">
        <f>+Territorio[[#This Row],[id]]</f>
        <v>349</v>
      </c>
    </row>
    <row r="360" spans="1:9" hidden="1" x14ac:dyDescent="0.3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11092</v>
      </c>
      <c r="I360" s="1">
        <f>+Territorio[[#This Row],[id]]</f>
        <v>350</v>
      </c>
    </row>
    <row r="361" spans="1:9" hidden="1" x14ac:dyDescent="0.3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11093</v>
      </c>
      <c r="I361" s="1">
        <f>+Territorio[[#This Row],[id]]</f>
        <v>351</v>
      </c>
    </row>
    <row r="362" spans="1:9" hidden="1" x14ac:dyDescent="0.3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11094</v>
      </c>
      <c r="I362" s="1">
        <f>+Territorio[[#This Row],[id]]</f>
        <v>352</v>
      </c>
    </row>
    <row r="363" spans="1:9" hidden="1" x14ac:dyDescent="0.3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11095</v>
      </c>
      <c r="I363" s="1">
        <f>+Territorio[[#This Row],[id]]</f>
        <v>353</v>
      </c>
    </row>
    <row r="364" spans="1:9" hidden="1" x14ac:dyDescent="0.3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11096</v>
      </c>
      <c r="I364" s="1">
        <f>+Territorio[[#This Row],[id]]</f>
        <v>354</v>
      </c>
    </row>
    <row r="365" spans="1:9" hidden="1" x14ac:dyDescent="0.3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11097</v>
      </c>
      <c r="I365" s="1">
        <f>+Territorio[[#This Row],[id]]</f>
        <v>355</v>
      </c>
    </row>
    <row r="366" spans="1:9" hidden="1" x14ac:dyDescent="0.3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11098</v>
      </c>
      <c r="I366" s="1">
        <f>+Territorio[[#This Row],[id]]</f>
        <v>356</v>
      </c>
    </row>
    <row r="367" spans="1:9" hidden="1" x14ac:dyDescent="0.3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11099</v>
      </c>
      <c r="I367" s="1">
        <f>+Territorio[[#This Row],[id]]</f>
        <v>357</v>
      </c>
    </row>
    <row r="368" spans="1:9" hidden="1" x14ac:dyDescent="0.3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11100</v>
      </c>
      <c r="I368" s="1">
        <f>+Territorio[[#This Row],[id]]</f>
        <v>358</v>
      </c>
    </row>
    <row r="369" spans="1:9" hidden="1" x14ac:dyDescent="0.3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11101</v>
      </c>
      <c r="I369" s="1">
        <f>+Territorio[[#This Row],[id]]</f>
        <v>359</v>
      </c>
    </row>
    <row r="370" spans="1:9" hidden="1" x14ac:dyDescent="0.3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11102</v>
      </c>
      <c r="I370" s="1">
        <f>+Territorio[[#This Row],[id]]</f>
        <v>360</v>
      </c>
    </row>
    <row r="371" spans="1:9" hidden="1" x14ac:dyDescent="0.3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11103</v>
      </c>
      <c r="I371" s="1">
        <f>+Territorio[[#This Row],[id]]</f>
        <v>361</v>
      </c>
    </row>
    <row r="372" spans="1:9" hidden="1" x14ac:dyDescent="0.3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11104</v>
      </c>
      <c r="I372" s="1">
        <f>+Territorio[[#This Row],[id]]</f>
        <v>362</v>
      </c>
    </row>
    <row r="373" spans="1:9" hidden="1" x14ac:dyDescent="0.3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11105</v>
      </c>
      <c r="I373" s="1">
        <f>+Territorio[[#This Row],[id]]</f>
        <v>363</v>
      </c>
    </row>
    <row r="374" spans="1:9" hidden="1" x14ac:dyDescent="0.3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11106</v>
      </c>
      <c r="I374" s="1">
        <f>+Territorio[[#This Row],[id]]</f>
        <v>364</v>
      </c>
    </row>
    <row r="375" spans="1:9" hidden="1" x14ac:dyDescent="0.3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11107</v>
      </c>
      <c r="I375" s="1">
        <f>+Territorio[[#This Row],[id]]</f>
        <v>365</v>
      </c>
    </row>
    <row r="376" spans="1:9" hidden="1" x14ac:dyDescent="0.3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11108</v>
      </c>
      <c r="I376" s="1">
        <f>+Territorio[[#This Row],[id]]</f>
        <v>366</v>
      </c>
    </row>
    <row r="377" spans="1:9" hidden="1" x14ac:dyDescent="0.3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11109</v>
      </c>
      <c r="I377" s="1">
        <f>+Territorio[[#This Row],[id]]</f>
        <v>367</v>
      </c>
    </row>
    <row r="378" spans="1:9" hidden="1" x14ac:dyDescent="0.3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11110</v>
      </c>
      <c r="I378" s="1">
        <f>+Territorio[[#This Row],[id]]</f>
        <v>368</v>
      </c>
    </row>
    <row r="379" spans="1:9" hidden="1" x14ac:dyDescent="0.3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11111</v>
      </c>
      <c r="I379" s="1">
        <f>+Territorio[[#This Row],[id]]</f>
        <v>369</v>
      </c>
    </row>
    <row r="380" spans="1:9" hidden="1" x14ac:dyDescent="0.3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11112</v>
      </c>
      <c r="I380" s="1">
        <f>+Territorio[[#This Row],[id]]</f>
        <v>370</v>
      </c>
    </row>
    <row r="381" spans="1:9" hidden="1" x14ac:dyDescent="0.3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11113</v>
      </c>
      <c r="I381" s="1">
        <f>+Territorio[[#This Row],[id]]</f>
        <v>371</v>
      </c>
    </row>
    <row r="382" spans="1:9" hidden="1" x14ac:dyDescent="0.3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11114</v>
      </c>
      <c r="I382" s="1">
        <f>+Territorio[[#This Row],[id]]</f>
        <v>372</v>
      </c>
    </row>
    <row r="383" spans="1:9" hidden="1" x14ac:dyDescent="0.3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11115</v>
      </c>
      <c r="I383" s="1">
        <f>+Territorio[[#This Row],[id]]</f>
        <v>373</v>
      </c>
    </row>
    <row r="384" spans="1:9" hidden="1" x14ac:dyDescent="0.3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11116</v>
      </c>
      <c r="I384" s="1">
        <f>+Territorio[[#This Row],[id]]</f>
        <v>374</v>
      </c>
    </row>
    <row r="385" spans="1:9" hidden="1" x14ac:dyDescent="0.3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11117</v>
      </c>
      <c r="I385" s="1">
        <f>+Territorio[[#This Row],[id]]</f>
        <v>375</v>
      </c>
    </row>
    <row r="386" spans="1:9" hidden="1" x14ac:dyDescent="0.3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11118</v>
      </c>
      <c r="I386" s="1">
        <f>+Territorio[[#This Row],[id]]</f>
        <v>376</v>
      </c>
    </row>
    <row r="387" spans="1:9" hidden="1" x14ac:dyDescent="0.3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11119</v>
      </c>
      <c r="I387" s="1">
        <f>+Territorio[[#This Row],[id]]</f>
        <v>377</v>
      </c>
    </row>
    <row r="388" spans="1:9" hidden="1" x14ac:dyDescent="0.3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11120</v>
      </c>
      <c r="I388" s="1">
        <f>+Territorio[[#This Row],[id]]</f>
        <v>378</v>
      </c>
    </row>
    <row r="389" spans="1:9" hidden="1" x14ac:dyDescent="0.3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11121</v>
      </c>
      <c r="I389" s="1">
        <f>+Territorio[[#This Row],[id]]</f>
        <v>379</v>
      </c>
    </row>
    <row r="390" spans="1:9" hidden="1" x14ac:dyDescent="0.3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11122</v>
      </c>
      <c r="I390" s="1">
        <f>+Territorio[[#This Row],[id]]</f>
        <v>380</v>
      </c>
    </row>
    <row r="391" spans="1:9" hidden="1" x14ac:dyDescent="0.3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11123</v>
      </c>
      <c r="I391" s="1">
        <f>+Territorio[[#This Row],[id]]</f>
        <v>381</v>
      </c>
    </row>
    <row r="392" spans="1:9" hidden="1" x14ac:dyDescent="0.3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11124</v>
      </c>
      <c r="I392" s="1">
        <f>+Territorio[[#This Row],[id]]</f>
        <v>382</v>
      </c>
    </row>
    <row r="393" spans="1:9" hidden="1" x14ac:dyDescent="0.3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11125</v>
      </c>
      <c r="I393" s="1">
        <f>+Territorio[[#This Row],[id]]</f>
        <v>383</v>
      </c>
    </row>
    <row r="394" spans="1:9" hidden="1" x14ac:dyDescent="0.3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11126</v>
      </c>
      <c r="I394" s="1">
        <f>+Territorio[[#This Row],[id]]</f>
        <v>384</v>
      </c>
    </row>
    <row r="395" spans="1:9" hidden="1" x14ac:dyDescent="0.3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11127</v>
      </c>
      <c r="I395" s="1">
        <f>+Territorio[[#This Row],[id]]</f>
        <v>385</v>
      </c>
    </row>
    <row r="396" spans="1:9" hidden="1" x14ac:dyDescent="0.3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11128</v>
      </c>
      <c r="I396" s="1">
        <f>+Territorio[[#This Row],[id]]</f>
        <v>386</v>
      </c>
    </row>
    <row r="397" spans="1:9" hidden="1" x14ac:dyDescent="0.3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11129</v>
      </c>
      <c r="I397" s="1">
        <f>+Territorio[[#This Row],[id]]</f>
        <v>387</v>
      </c>
    </row>
    <row r="398" spans="1:9" hidden="1" x14ac:dyDescent="0.3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11130</v>
      </c>
      <c r="I398" s="1">
        <f>+Territorio[[#This Row],[id]]</f>
        <v>388</v>
      </c>
    </row>
    <row r="399" spans="1:9" hidden="1" x14ac:dyDescent="0.3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11131</v>
      </c>
      <c r="I399" s="1">
        <f>+Territorio[[#This Row],[id]]</f>
        <v>389</v>
      </c>
    </row>
    <row r="400" spans="1:9" hidden="1" x14ac:dyDescent="0.3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11132</v>
      </c>
      <c r="I400" s="1">
        <f>+Territorio[[#This Row],[id]]</f>
        <v>390</v>
      </c>
    </row>
    <row r="401" spans="1:9" hidden="1" x14ac:dyDescent="0.3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11133</v>
      </c>
      <c r="I401" s="1">
        <f>+Territorio[[#This Row],[id]]</f>
        <v>391</v>
      </c>
    </row>
    <row r="402" spans="1:9" hidden="1" x14ac:dyDescent="0.3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11134</v>
      </c>
      <c r="I402" s="1">
        <f>+Territorio[[#This Row],[id]]</f>
        <v>392</v>
      </c>
    </row>
    <row r="403" spans="1:9" hidden="1" x14ac:dyDescent="0.3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11135</v>
      </c>
      <c r="I403" s="1">
        <f>+Territorio[[#This Row],[id]]</f>
        <v>393</v>
      </c>
    </row>
    <row r="404" spans="1:9" hidden="1" x14ac:dyDescent="0.3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11136</v>
      </c>
      <c r="I404" s="1">
        <f>+Territorio[[#This Row],[id]]</f>
        <v>394</v>
      </c>
    </row>
    <row r="405" spans="1:9" hidden="1" x14ac:dyDescent="0.3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11137</v>
      </c>
      <c r="I405" s="1">
        <f>+Territorio[[#This Row],[id]]</f>
        <v>395</v>
      </c>
    </row>
    <row r="406" spans="1:9" hidden="1" x14ac:dyDescent="0.3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11138</v>
      </c>
      <c r="I406" s="1">
        <f>+Territorio[[#This Row],[id]]</f>
        <v>396</v>
      </c>
    </row>
    <row r="407" spans="1:9" hidden="1" x14ac:dyDescent="0.3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11139</v>
      </c>
      <c r="I407" s="1">
        <f>+Territorio[[#This Row],[id]]</f>
        <v>397</v>
      </c>
    </row>
    <row r="408" spans="1:9" hidden="1" x14ac:dyDescent="0.3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11140</v>
      </c>
      <c r="I408" s="1">
        <f>+Territorio[[#This Row],[id]]</f>
        <v>398</v>
      </c>
    </row>
    <row r="409" spans="1:9" hidden="1" x14ac:dyDescent="0.3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11141</v>
      </c>
      <c r="I409" s="1">
        <f>+Territorio[[#This Row],[id]]</f>
        <v>399</v>
      </c>
    </row>
    <row r="410" spans="1:9" hidden="1" x14ac:dyDescent="0.3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11142</v>
      </c>
      <c r="I410" s="1">
        <f>+Territorio[[#This Row],[id]]</f>
        <v>400</v>
      </c>
    </row>
    <row r="411" spans="1:9" hidden="1" x14ac:dyDescent="0.3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11143</v>
      </c>
      <c r="I411" s="1">
        <f>+Territorio[[#This Row],[id]]</f>
        <v>401</v>
      </c>
    </row>
    <row r="412" spans="1:9" hidden="1" x14ac:dyDescent="0.3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11144</v>
      </c>
      <c r="I412" s="1">
        <f>+Territorio[[#This Row],[id]]</f>
        <v>402</v>
      </c>
    </row>
    <row r="413" spans="1:9" hidden="1" x14ac:dyDescent="0.3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11145</v>
      </c>
      <c r="I413" s="1">
        <f>+Territorio[[#This Row],[id]]</f>
        <v>403</v>
      </c>
    </row>
    <row r="414" spans="1:9" hidden="1" x14ac:dyDescent="0.3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11146</v>
      </c>
      <c r="I414" s="1">
        <f>+Territorio[[#This Row],[id]]</f>
        <v>404</v>
      </c>
    </row>
    <row r="415" spans="1:9" hidden="1" x14ac:dyDescent="0.3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11147</v>
      </c>
      <c r="I415" s="1">
        <f>+Territorio[[#This Row],[id]]</f>
        <v>405</v>
      </c>
    </row>
    <row r="416" spans="1:9" hidden="1" x14ac:dyDescent="0.3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11148</v>
      </c>
      <c r="I416" s="1">
        <f>+Territorio[[#This Row],[id]]</f>
        <v>406</v>
      </c>
    </row>
    <row r="417" spans="1:9" hidden="1" x14ac:dyDescent="0.3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11149</v>
      </c>
      <c r="I417" s="1">
        <f>+Territorio[[#This Row],[id]]</f>
        <v>407</v>
      </c>
    </row>
    <row r="418" spans="1:9" hidden="1" x14ac:dyDescent="0.3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11150</v>
      </c>
      <c r="I418" s="1">
        <f>+Territorio[[#This Row],[id]]</f>
        <v>408</v>
      </c>
    </row>
    <row r="419" spans="1:9" hidden="1" x14ac:dyDescent="0.3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11151</v>
      </c>
      <c r="I419" s="1">
        <f>+Territorio[[#This Row],[id]]</f>
        <v>409</v>
      </c>
    </row>
    <row r="420" spans="1:9" hidden="1" x14ac:dyDescent="0.3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11152</v>
      </c>
      <c r="I420" s="1">
        <f>+Territorio[[#This Row],[id]]</f>
        <v>410</v>
      </c>
    </row>
    <row r="421" spans="1:9" hidden="1" x14ac:dyDescent="0.3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11153</v>
      </c>
      <c r="I421" s="1">
        <f>+Territorio[[#This Row],[id]]</f>
        <v>411</v>
      </c>
    </row>
    <row r="422" spans="1:9" hidden="1" x14ac:dyDescent="0.3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11154</v>
      </c>
      <c r="I422" s="1">
        <f>+Territorio[[#This Row],[id]]</f>
        <v>412</v>
      </c>
    </row>
    <row r="423" spans="1:9" hidden="1" x14ac:dyDescent="0.3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11155</v>
      </c>
      <c r="I423" s="1">
        <f>+Territorio[[#This Row],[id]]</f>
        <v>413</v>
      </c>
    </row>
    <row r="424" spans="1:9" hidden="1" x14ac:dyDescent="0.3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11156</v>
      </c>
      <c r="I424" s="1">
        <f>+Territorio[[#This Row],[id]]</f>
        <v>414</v>
      </c>
    </row>
    <row r="425" spans="1:9" hidden="1" x14ac:dyDescent="0.3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11157</v>
      </c>
      <c r="I425" s="1">
        <f>+Territorio[[#This Row],[id]]</f>
        <v>415</v>
      </c>
    </row>
    <row r="426" spans="1:9" hidden="1" x14ac:dyDescent="0.3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11158</v>
      </c>
      <c r="I426" s="1">
        <f>+Territorio[[#This Row],[id]]</f>
        <v>416</v>
      </c>
    </row>
    <row r="427" spans="1:9" hidden="1" x14ac:dyDescent="0.3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11159</v>
      </c>
      <c r="I427" s="1">
        <f>+Territorio[[#This Row],[id]]</f>
        <v>417</v>
      </c>
    </row>
    <row r="428" spans="1:9" hidden="1" x14ac:dyDescent="0.3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11160</v>
      </c>
      <c r="I428" s="1">
        <f>+Territorio[[#This Row],[id]]</f>
        <v>418</v>
      </c>
    </row>
    <row r="429" spans="1:9" hidden="1" x14ac:dyDescent="0.3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11161</v>
      </c>
      <c r="I429" s="1">
        <f>+Territorio[[#This Row],[id]]</f>
        <v>419</v>
      </c>
    </row>
    <row r="430" spans="1:9" hidden="1" x14ac:dyDescent="0.3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11162</v>
      </c>
      <c r="I430" s="1">
        <f>+Territorio[[#This Row],[id]]</f>
        <v>420</v>
      </c>
    </row>
    <row r="431" spans="1:9" hidden="1" x14ac:dyDescent="0.3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11163</v>
      </c>
      <c r="I431" s="1">
        <f>+Territorio[[#This Row],[id]]</f>
        <v>421</v>
      </c>
    </row>
    <row r="432" spans="1:9" hidden="1" x14ac:dyDescent="0.3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11164</v>
      </c>
      <c r="I432" s="1">
        <f>+Territorio[[#This Row],[id]]</f>
        <v>422</v>
      </c>
    </row>
    <row r="433" spans="1:9" hidden="1" x14ac:dyDescent="0.3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11165</v>
      </c>
      <c r="I433" s="1">
        <f>+Territorio[[#This Row],[id]]</f>
        <v>423</v>
      </c>
    </row>
    <row r="434" spans="1:9" hidden="1" x14ac:dyDescent="0.3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11166</v>
      </c>
      <c r="I434" s="1">
        <f>+Territorio[[#This Row],[id]]</f>
        <v>424</v>
      </c>
    </row>
    <row r="435" spans="1:9" hidden="1" x14ac:dyDescent="0.3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11167</v>
      </c>
      <c r="I435" s="1">
        <f>+Territorio[[#This Row],[id]]</f>
        <v>425</v>
      </c>
    </row>
    <row r="436" spans="1:9" hidden="1" x14ac:dyDescent="0.3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11168</v>
      </c>
      <c r="I436" s="1">
        <f>+Territorio[[#This Row],[id]]</f>
        <v>426</v>
      </c>
    </row>
    <row r="437" spans="1:9" hidden="1" x14ac:dyDescent="0.3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11169</v>
      </c>
      <c r="I437" s="1">
        <f>+Territorio[[#This Row],[id]]</f>
        <v>427</v>
      </c>
    </row>
    <row r="438" spans="1:9" hidden="1" x14ac:dyDescent="0.3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11170</v>
      </c>
      <c r="I438" s="1">
        <f>+Territorio[[#This Row],[id]]</f>
        <v>428</v>
      </c>
    </row>
    <row r="439" spans="1:9" hidden="1" x14ac:dyDescent="0.3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11171</v>
      </c>
      <c r="I439" s="1">
        <f>+Territorio[[#This Row],[id]]</f>
        <v>429</v>
      </c>
    </row>
    <row r="440" spans="1:9" hidden="1" x14ac:dyDescent="0.3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11172</v>
      </c>
      <c r="I440" s="1">
        <f>+Territorio[[#This Row],[id]]</f>
        <v>430</v>
      </c>
    </row>
    <row r="441" spans="1:9" hidden="1" x14ac:dyDescent="0.3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11173</v>
      </c>
      <c r="I441" s="1">
        <f>+Territorio[[#This Row],[id]]</f>
        <v>431</v>
      </c>
    </row>
    <row r="442" spans="1:9" hidden="1" x14ac:dyDescent="0.3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11174</v>
      </c>
      <c r="I442" s="1">
        <f>+Territorio[[#This Row],[id]]</f>
        <v>432</v>
      </c>
    </row>
    <row r="443" spans="1:9" hidden="1" x14ac:dyDescent="0.3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11175</v>
      </c>
      <c r="I443" s="1">
        <f>+Territorio[[#This Row],[id]]</f>
        <v>433</v>
      </c>
    </row>
    <row r="444" spans="1:9" hidden="1" x14ac:dyDescent="0.3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11176</v>
      </c>
      <c r="I444" s="1">
        <f>+Territorio[[#This Row],[id]]</f>
        <v>434</v>
      </c>
    </row>
    <row r="445" spans="1:9" hidden="1" x14ac:dyDescent="0.3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11177</v>
      </c>
      <c r="I445" s="1">
        <f>+Territorio[[#This Row],[id]]</f>
        <v>435</v>
      </c>
    </row>
    <row r="446" spans="1:9" hidden="1" x14ac:dyDescent="0.3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11178</v>
      </c>
      <c r="I446" s="1">
        <f>+Territorio[[#This Row],[id]]</f>
        <v>436</v>
      </c>
    </row>
    <row r="447" spans="1:9" hidden="1" x14ac:dyDescent="0.3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11179</v>
      </c>
      <c r="I447" s="1">
        <f>+Territorio[[#This Row],[id]]</f>
        <v>437</v>
      </c>
    </row>
    <row r="448" spans="1:9" hidden="1" x14ac:dyDescent="0.3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11180</v>
      </c>
      <c r="I448" s="1">
        <f>+Territorio[[#This Row],[id]]</f>
        <v>438</v>
      </c>
    </row>
    <row r="449" spans="1:9" hidden="1" x14ac:dyDescent="0.3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11181</v>
      </c>
      <c r="I449" s="1">
        <f>+Territorio[[#This Row],[id]]</f>
        <v>439</v>
      </c>
    </row>
    <row r="450" spans="1:9" hidden="1" x14ac:dyDescent="0.3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11182</v>
      </c>
      <c r="I450" s="1">
        <f>+Territorio[[#This Row],[id]]</f>
        <v>440</v>
      </c>
    </row>
    <row r="451" spans="1:9" hidden="1" x14ac:dyDescent="0.3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11183</v>
      </c>
      <c r="I451" s="1">
        <f>+Territorio[[#This Row],[id]]</f>
        <v>441</v>
      </c>
    </row>
    <row r="452" spans="1:9" hidden="1" x14ac:dyDescent="0.3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11184</v>
      </c>
      <c r="I452" s="1">
        <f>+Territorio[[#This Row],[id]]</f>
        <v>442</v>
      </c>
    </row>
    <row r="453" spans="1:9" hidden="1" x14ac:dyDescent="0.3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11185</v>
      </c>
      <c r="I453" s="1">
        <f>+Territorio[[#This Row],[id]]</f>
        <v>443</v>
      </c>
    </row>
    <row r="454" spans="1:9" hidden="1" x14ac:dyDescent="0.3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11186</v>
      </c>
      <c r="I454" s="1">
        <f>+Territorio[[#This Row],[id]]</f>
        <v>444</v>
      </c>
    </row>
    <row r="455" spans="1:9" hidden="1" x14ac:dyDescent="0.3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11187</v>
      </c>
      <c r="I455" s="1">
        <f>+Territorio[[#This Row],[id]]</f>
        <v>445</v>
      </c>
    </row>
    <row r="456" spans="1:9" hidden="1" x14ac:dyDescent="0.3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11188</v>
      </c>
      <c r="I456" s="1">
        <f>+Territorio[[#This Row],[id]]</f>
        <v>446</v>
      </c>
    </row>
    <row r="457" spans="1:9" hidden="1" x14ac:dyDescent="0.3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11189</v>
      </c>
      <c r="I457" s="1">
        <f>+Territorio[[#This Row],[id]]</f>
        <v>447</v>
      </c>
    </row>
    <row r="458" spans="1:9" hidden="1" x14ac:dyDescent="0.3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11190</v>
      </c>
      <c r="I458" s="1">
        <f>+Territorio[[#This Row],[id]]</f>
        <v>448</v>
      </c>
    </row>
    <row r="459" spans="1:9" hidden="1" x14ac:dyDescent="0.3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11191</v>
      </c>
      <c r="I459" s="1">
        <f>+Territorio[[#This Row],[id]]</f>
        <v>449</v>
      </c>
    </row>
    <row r="460" spans="1:9" hidden="1" x14ac:dyDescent="0.3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11192</v>
      </c>
      <c r="I460" s="1">
        <f>+Territorio[[#This Row],[id]]</f>
        <v>450</v>
      </c>
    </row>
    <row r="461" spans="1:9" hidden="1" x14ac:dyDescent="0.3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11193</v>
      </c>
      <c r="I461" s="1">
        <f>+Territorio[[#This Row],[id]]</f>
        <v>451</v>
      </c>
    </row>
    <row r="462" spans="1:9" hidden="1" x14ac:dyDescent="0.3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11194</v>
      </c>
      <c r="I462" s="1">
        <f>+Territorio[[#This Row],[id]]</f>
        <v>452</v>
      </c>
    </row>
    <row r="463" spans="1:9" hidden="1" x14ac:dyDescent="0.3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11195</v>
      </c>
      <c r="I463" s="1">
        <f>+Territorio[[#This Row],[id]]</f>
        <v>453</v>
      </c>
    </row>
    <row r="464" spans="1:9" hidden="1" x14ac:dyDescent="0.3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11196</v>
      </c>
      <c r="I464" s="1">
        <f>+Territorio[[#This Row],[id]]</f>
        <v>454</v>
      </c>
    </row>
    <row r="465" spans="1:9" hidden="1" x14ac:dyDescent="0.3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11197</v>
      </c>
      <c r="I465" s="1">
        <f>+Territorio[[#This Row],[id]]</f>
        <v>455</v>
      </c>
    </row>
    <row r="466" spans="1:9" hidden="1" x14ac:dyDescent="0.3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11198</v>
      </c>
      <c r="I466" s="1">
        <f>+Territorio[[#This Row],[id]]</f>
        <v>456</v>
      </c>
    </row>
    <row r="467" spans="1:9" hidden="1" x14ac:dyDescent="0.3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11199</v>
      </c>
      <c r="I467" s="1">
        <f>+Territorio[[#This Row],[id]]</f>
        <v>457</v>
      </c>
    </row>
    <row r="468" spans="1:9" hidden="1" x14ac:dyDescent="0.3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11200</v>
      </c>
      <c r="I468" s="1">
        <f>+Territorio[[#This Row],[id]]</f>
        <v>458</v>
      </c>
    </row>
    <row r="469" spans="1:9" hidden="1" x14ac:dyDescent="0.3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11201</v>
      </c>
      <c r="I469" s="1">
        <f>+Territorio[[#This Row],[id]]</f>
        <v>459</v>
      </c>
    </row>
    <row r="470" spans="1:9" hidden="1" x14ac:dyDescent="0.3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11202</v>
      </c>
      <c r="I470" s="1">
        <f>+Territorio[[#This Row],[id]]</f>
        <v>460</v>
      </c>
    </row>
    <row r="471" spans="1:9" hidden="1" x14ac:dyDescent="0.3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11203</v>
      </c>
      <c r="I471" s="1">
        <f>+Territorio[[#This Row],[id]]</f>
        <v>461</v>
      </c>
    </row>
    <row r="472" spans="1:9" hidden="1" x14ac:dyDescent="0.3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11204</v>
      </c>
      <c r="I472" s="1">
        <f>+Territorio[[#This Row],[id]]</f>
        <v>462</v>
      </c>
    </row>
    <row r="473" spans="1:9" hidden="1" x14ac:dyDescent="0.3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11205</v>
      </c>
      <c r="I473" s="1">
        <f>+Territorio[[#This Row],[id]]</f>
        <v>463</v>
      </c>
    </row>
    <row r="474" spans="1:9" hidden="1" x14ac:dyDescent="0.3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11206</v>
      </c>
      <c r="I474" s="1">
        <f>+Territorio[[#This Row],[id]]</f>
        <v>464</v>
      </c>
    </row>
    <row r="475" spans="1:9" hidden="1" x14ac:dyDescent="0.3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11207</v>
      </c>
      <c r="I475" s="1">
        <f>+Territorio[[#This Row],[id]]</f>
        <v>465</v>
      </c>
    </row>
    <row r="476" spans="1:9" hidden="1" x14ac:dyDescent="0.3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11208</v>
      </c>
      <c r="I476" s="1">
        <f>+Territorio[[#This Row],[id]]</f>
        <v>466</v>
      </c>
    </row>
    <row r="477" spans="1:9" hidden="1" x14ac:dyDescent="0.3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11209</v>
      </c>
      <c r="I477" s="1">
        <f>+Territorio[[#This Row],[id]]</f>
        <v>467</v>
      </c>
    </row>
    <row r="478" spans="1:9" hidden="1" x14ac:dyDescent="0.3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11210</v>
      </c>
      <c r="I478" s="1">
        <f>+Territorio[[#This Row],[id]]</f>
        <v>468</v>
      </c>
    </row>
    <row r="479" spans="1:9" hidden="1" x14ac:dyDescent="0.3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11211</v>
      </c>
      <c r="I479" s="1">
        <f>+Territorio[[#This Row],[id]]</f>
        <v>469</v>
      </c>
    </row>
    <row r="480" spans="1:9" hidden="1" x14ac:dyDescent="0.3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11212</v>
      </c>
      <c r="I480" s="1">
        <f>+Territorio[[#This Row],[id]]</f>
        <v>470</v>
      </c>
    </row>
    <row r="481" spans="1:9" hidden="1" x14ac:dyDescent="0.3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11213</v>
      </c>
      <c r="I481" s="1">
        <f>+Territorio[[#This Row],[id]]</f>
        <v>471</v>
      </c>
    </row>
    <row r="482" spans="1:9" hidden="1" x14ac:dyDescent="0.3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11214</v>
      </c>
      <c r="I482" s="1">
        <f>+Territorio[[#This Row],[id]]</f>
        <v>472</v>
      </c>
    </row>
    <row r="483" spans="1:9" hidden="1" x14ac:dyDescent="0.3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11215</v>
      </c>
      <c r="I483" s="1">
        <f>+Territorio[[#This Row],[id]]</f>
        <v>473</v>
      </c>
    </row>
    <row r="484" spans="1:9" hidden="1" x14ac:dyDescent="0.3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11216</v>
      </c>
      <c r="I484" s="1">
        <f>+Territorio[[#This Row],[id]]</f>
        <v>474</v>
      </c>
    </row>
    <row r="485" spans="1:9" hidden="1" x14ac:dyDescent="0.3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11217</v>
      </c>
      <c r="I485" s="1">
        <f>+Territorio[[#This Row],[id]]</f>
        <v>475</v>
      </c>
    </row>
    <row r="486" spans="1:9" hidden="1" x14ac:dyDescent="0.3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11218</v>
      </c>
      <c r="I486" s="1">
        <f>+Territorio[[#This Row],[id]]</f>
        <v>476</v>
      </c>
    </row>
    <row r="487" spans="1:9" hidden="1" x14ac:dyDescent="0.3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11219</v>
      </c>
      <c r="I487" s="1">
        <f>+Territorio[[#This Row],[id]]</f>
        <v>477</v>
      </c>
    </row>
    <row r="488" spans="1:9" hidden="1" x14ac:dyDescent="0.3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11220</v>
      </c>
      <c r="I488" s="1">
        <f>+Territorio[[#This Row],[id]]</f>
        <v>478</v>
      </c>
    </row>
    <row r="489" spans="1:9" hidden="1" x14ac:dyDescent="0.3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11221</v>
      </c>
      <c r="I489" s="1">
        <f>+Territorio[[#This Row],[id]]</f>
        <v>479</v>
      </c>
    </row>
    <row r="490" spans="1:9" hidden="1" x14ac:dyDescent="0.3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11222</v>
      </c>
      <c r="I490" s="1">
        <f>+Territorio[[#This Row],[id]]</f>
        <v>480</v>
      </c>
    </row>
    <row r="491" spans="1:9" hidden="1" x14ac:dyDescent="0.3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11223</v>
      </c>
      <c r="I491" s="1">
        <f>+Territorio[[#This Row],[id]]</f>
        <v>481</v>
      </c>
    </row>
    <row r="492" spans="1:9" hidden="1" x14ac:dyDescent="0.3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11224</v>
      </c>
      <c r="I492" s="1">
        <f>+Territorio[[#This Row],[id]]</f>
        <v>482</v>
      </c>
    </row>
    <row r="493" spans="1:9" hidden="1" x14ac:dyDescent="0.3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11225</v>
      </c>
      <c r="I493" s="1">
        <f>+Territorio[[#This Row],[id]]</f>
        <v>483</v>
      </c>
    </row>
    <row r="494" spans="1:9" hidden="1" x14ac:dyDescent="0.3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11226</v>
      </c>
      <c r="I494" s="1">
        <f>+Territorio[[#This Row],[id]]</f>
        <v>484</v>
      </c>
    </row>
    <row r="495" spans="1:9" hidden="1" x14ac:dyDescent="0.3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11227</v>
      </c>
      <c r="I495" s="1">
        <f>+Territorio[[#This Row],[id]]</f>
        <v>485</v>
      </c>
    </row>
    <row r="496" spans="1:9" hidden="1" x14ac:dyDescent="0.3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11228</v>
      </c>
      <c r="I496" s="1">
        <f>+Territorio[[#This Row],[id]]</f>
        <v>486</v>
      </c>
    </row>
    <row r="497" spans="1:9" hidden="1" x14ac:dyDescent="0.3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11229</v>
      </c>
      <c r="I497" s="1">
        <f>+Territorio[[#This Row],[id]]</f>
        <v>487</v>
      </c>
    </row>
    <row r="498" spans="1:9" hidden="1" x14ac:dyDescent="0.3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11230</v>
      </c>
      <c r="I498" s="1">
        <f>+Territorio[[#This Row],[id]]</f>
        <v>488</v>
      </c>
    </row>
    <row r="499" spans="1:9" hidden="1" x14ac:dyDescent="0.3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11231</v>
      </c>
      <c r="I499" s="1">
        <f>+Territorio[[#This Row],[id]]</f>
        <v>489</v>
      </c>
    </row>
    <row r="500" spans="1:9" hidden="1" x14ac:dyDescent="0.3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11232</v>
      </c>
      <c r="I500" s="1">
        <f>+Territorio[[#This Row],[id]]</f>
        <v>490</v>
      </c>
    </row>
    <row r="501" spans="1:9" hidden="1" x14ac:dyDescent="0.3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11233</v>
      </c>
      <c r="I501" s="1">
        <f>+Territorio[[#This Row],[id]]</f>
        <v>491</v>
      </c>
    </row>
    <row r="502" spans="1:9" hidden="1" x14ac:dyDescent="0.3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11234</v>
      </c>
      <c r="I502" s="1">
        <f>+Territorio[[#This Row],[id]]</f>
        <v>492</v>
      </c>
    </row>
    <row r="503" spans="1:9" hidden="1" x14ac:dyDescent="0.3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11235</v>
      </c>
      <c r="I503" s="1">
        <f>+Territorio[[#This Row],[id]]</f>
        <v>493</v>
      </c>
    </row>
    <row r="504" spans="1:9" hidden="1" x14ac:dyDescent="0.3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11236</v>
      </c>
      <c r="I504" s="1">
        <f>+Territorio[[#This Row],[id]]</f>
        <v>494</v>
      </c>
    </row>
    <row r="505" spans="1:9" hidden="1" x14ac:dyDescent="0.3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11237</v>
      </c>
      <c r="I505" s="1">
        <f>+Territorio[[#This Row],[id]]</f>
        <v>495</v>
      </c>
    </row>
    <row r="506" spans="1:9" hidden="1" x14ac:dyDescent="0.3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11238</v>
      </c>
      <c r="I506" s="1">
        <f>+Territorio[[#This Row],[id]]</f>
        <v>496</v>
      </c>
    </row>
    <row r="507" spans="1:9" hidden="1" x14ac:dyDescent="0.3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11239</v>
      </c>
      <c r="I507" s="1">
        <f>+Territorio[[#This Row],[id]]</f>
        <v>497</v>
      </c>
    </row>
    <row r="508" spans="1:9" hidden="1" x14ac:dyDescent="0.3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11240</v>
      </c>
      <c r="I508" s="1">
        <f>+Territorio[[#This Row],[id]]</f>
        <v>498</v>
      </c>
    </row>
    <row r="509" spans="1:9" hidden="1" x14ac:dyDescent="0.3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11241</v>
      </c>
      <c r="I509" s="1">
        <f>+Territorio[[#This Row],[id]]</f>
        <v>499</v>
      </c>
    </row>
    <row r="510" spans="1:9" hidden="1" x14ac:dyDescent="0.3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11242</v>
      </c>
      <c r="I510" s="1">
        <f>+Territorio[[#This Row],[id]]</f>
        <v>500</v>
      </c>
    </row>
    <row r="511" spans="1:9" hidden="1" x14ac:dyDescent="0.3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11243</v>
      </c>
      <c r="I511" s="1">
        <f>+Territorio[[#This Row],[id]]</f>
        <v>501</v>
      </c>
    </row>
    <row r="512" spans="1:9" hidden="1" x14ac:dyDescent="0.3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11244</v>
      </c>
      <c r="I512" s="1">
        <f>+Territorio[[#This Row],[id]]</f>
        <v>502</v>
      </c>
    </row>
    <row r="513" spans="1:9" hidden="1" x14ac:dyDescent="0.3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11245</v>
      </c>
      <c r="I513" s="1">
        <f>+Territorio[[#This Row],[id]]</f>
        <v>503</v>
      </c>
    </row>
    <row r="514" spans="1:9" hidden="1" x14ac:dyDescent="0.3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11246</v>
      </c>
      <c r="I514" s="1">
        <f>+Territorio[[#This Row],[id]]</f>
        <v>504</v>
      </c>
    </row>
    <row r="515" spans="1:9" hidden="1" x14ac:dyDescent="0.3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11247</v>
      </c>
      <c r="I515" s="1">
        <f>+Territorio[[#This Row],[id]]</f>
        <v>505</v>
      </c>
    </row>
    <row r="516" spans="1:9" hidden="1" x14ac:dyDescent="0.3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11248</v>
      </c>
      <c r="I516" s="1">
        <f>+Territorio[[#This Row],[id]]</f>
        <v>506</v>
      </c>
    </row>
    <row r="517" spans="1:9" hidden="1" x14ac:dyDescent="0.3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11249</v>
      </c>
      <c r="I517" s="1">
        <f>+Territorio[[#This Row],[id]]</f>
        <v>507</v>
      </c>
    </row>
    <row r="518" spans="1:9" hidden="1" x14ac:dyDescent="0.3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11250</v>
      </c>
      <c r="I518" s="1">
        <f>+Territorio[[#This Row],[id]]</f>
        <v>508</v>
      </c>
    </row>
    <row r="519" spans="1:9" hidden="1" x14ac:dyDescent="0.3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11251</v>
      </c>
      <c r="I519" s="1">
        <f>+Territorio[[#This Row],[id]]</f>
        <v>509</v>
      </c>
    </row>
    <row r="520" spans="1:9" hidden="1" x14ac:dyDescent="0.3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11252</v>
      </c>
      <c r="I520" s="1">
        <f>+Territorio[[#This Row],[id]]</f>
        <v>510</v>
      </c>
    </row>
    <row r="521" spans="1:9" hidden="1" x14ac:dyDescent="0.3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11253</v>
      </c>
      <c r="I521" s="1">
        <f>+Territorio[[#This Row],[id]]</f>
        <v>511</v>
      </c>
    </row>
    <row r="522" spans="1:9" hidden="1" x14ac:dyDescent="0.3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11254</v>
      </c>
      <c r="I522" s="1">
        <f>+Territorio[[#This Row],[id]]</f>
        <v>512</v>
      </c>
    </row>
    <row r="523" spans="1:9" hidden="1" x14ac:dyDescent="0.3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11255</v>
      </c>
      <c r="I523" s="1">
        <f>+Territorio[[#This Row],[id]]</f>
        <v>513</v>
      </c>
    </row>
    <row r="524" spans="1:9" hidden="1" x14ac:dyDescent="0.3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11256</v>
      </c>
      <c r="I524" s="1">
        <f>+Territorio[[#This Row],[id]]</f>
        <v>514</v>
      </c>
    </row>
    <row r="525" spans="1:9" hidden="1" x14ac:dyDescent="0.3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11257</v>
      </c>
      <c r="I525" s="1">
        <f>+Territorio[[#This Row],[id]]</f>
        <v>515</v>
      </c>
    </row>
    <row r="526" spans="1:9" hidden="1" x14ac:dyDescent="0.3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11258</v>
      </c>
      <c r="I526" s="1">
        <f>+Territorio[[#This Row],[id]]</f>
        <v>516</v>
      </c>
    </row>
    <row r="527" spans="1:9" hidden="1" x14ac:dyDescent="0.3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11259</v>
      </c>
      <c r="I527" s="1">
        <f>+Territorio[[#This Row],[id]]</f>
        <v>517</v>
      </c>
    </row>
    <row r="528" spans="1:9" hidden="1" x14ac:dyDescent="0.3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11260</v>
      </c>
      <c r="I528" s="1">
        <f>+Territorio[[#This Row],[id]]</f>
        <v>518</v>
      </c>
    </row>
    <row r="529" spans="1:9" hidden="1" x14ac:dyDescent="0.3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11261</v>
      </c>
      <c r="I529" s="1">
        <f>+Territorio[[#This Row],[id]]</f>
        <v>519</v>
      </c>
    </row>
    <row r="530" spans="1:9" hidden="1" x14ac:dyDescent="0.3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11262</v>
      </c>
      <c r="I530" s="1">
        <f>+Territorio[[#This Row],[id]]</f>
        <v>520</v>
      </c>
    </row>
    <row r="531" spans="1:9" hidden="1" x14ac:dyDescent="0.3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11263</v>
      </c>
      <c r="I531" s="1">
        <f>+Territorio[[#This Row],[id]]</f>
        <v>521</v>
      </c>
    </row>
    <row r="532" spans="1:9" hidden="1" x14ac:dyDescent="0.3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11264</v>
      </c>
      <c r="I532" s="1">
        <f>+Territorio[[#This Row],[id]]</f>
        <v>522</v>
      </c>
    </row>
    <row r="533" spans="1:9" hidden="1" x14ac:dyDescent="0.3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11265</v>
      </c>
      <c r="I533" s="1">
        <f>+Territorio[[#This Row],[id]]</f>
        <v>523</v>
      </c>
    </row>
    <row r="534" spans="1:9" hidden="1" x14ac:dyDescent="0.3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11266</v>
      </c>
      <c r="I534" s="1">
        <f>+Territorio[[#This Row],[id]]</f>
        <v>524</v>
      </c>
    </row>
    <row r="535" spans="1:9" hidden="1" x14ac:dyDescent="0.3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11267</v>
      </c>
      <c r="I535" s="1">
        <f>+Territorio[[#This Row],[id]]</f>
        <v>525</v>
      </c>
    </row>
    <row r="536" spans="1:9" hidden="1" x14ac:dyDescent="0.3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11268</v>
      </c>
      <c r="I536" s="1">
        <f>+Territorio[[#This Row],[id]]</f>
        <v>526</v>
      </c>
    </row>
    <row r="537" spans="1:9" hidden="1" x14ac:dyDescent="0.3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11269</v>
      </c>
      <c r="I537" s="1">
        <f>+Territorio[[#This Row],[id]]</f>
        <v>527</v>
      </c>
    </row>
    <row r="538" spans="1:9" hidden="1" x14ac:dyDescent="0.3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11270</v>
      </c>
      <c r="I538" s="1">
        <f>+Territorio[[#This Row],[id]]</f>
        <v>528</v>
      </c>
    </row>
    <row r="539" spans="1:9" hidden="1" x14ac:dyDescent="0.3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11271</v>
      </c>
      <c r="I539" s="1">
        <f>+Territorio[[#This Row],[id]]</f>
        <v>529</v>
      </c>
    </row>
    <row r="540" spans="1:9" hidden="1" x14ac:dyDescent="0.3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11272</v>
      </c>
      <c r="I540" s="1">
        <f>+Territorio[[#This Row],[id]]</f>
        <v>530</v>
      </c>
    </row>
    <row r="541" spans="1:9" hidden="1" x14ac:dyDescent="0.3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11273</v>
      </c>
      <c r="I541" s="1">
        <f>+Territorio[[#This Row],[id]]</f>
        <v>531</v>
      </c>
    </row>
    <row r="542" spans="1:9" hidden="1" x14ac:dyDescent="0.3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11274</v>
      </c>
      <c r="I542" s="1">
        <f>+Territorio[[#This Row],[id]]</f>
        <v>532</v>
      </c>
    </row>
    <row r="543" spans="1:9" hidden="1" x14ac:dyDescent="0.3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11275</v>
      </c>
      <c r="I543" s="1">
        <f>+Territorio[[#This Row],[id]]</f>
        <v>533</v>
      </c>
    </row>
    <row r="544" spans="1:9" hidden="1" x14ac:dyDescent="0.3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11276</v>
      </c>
      <c r="I544" s="1">
        <f>+Territorio[[#This Row],[id]]</f>
        <v>534</v>
      </c>
    </row>
    <row r="545" spans="1:9" hidden="1" x14ac:dyDescent="0.3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11277</v>
      </c>
      <c r="I545" s="1">
        <f>+Territorio[[#This Row],[id]]</f>
        <v>535</v>
      </c>
    </row>
    <row r="546" spans="1:9" hidden="1" x14ac:dyDescent="0.3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11278</v>
      </c>
      <c r="I546" s="1">
        <f>+Territorio[[#This Row],[id]]</f>
        <v>536</v>
      </c>
    </row>
    <row r="547" spans="1:9" hidden="1" x14ac:dyDescent="0.3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11279</v>
      </c>
      <c r="I547" s="1">
        <f>+Territorio[[#This Row],[id]]</f>
        <v>537</v>
      </c>
    </row>
    <row r="548" spans="1:9" hidden="1" x14ac:dyDescent="0.3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11280</v>
      </c>
      <c r="I548" s="1">
        <f>+Territorio[[#This Row],[id]]</f>
        <v>538</v>
      </c>
    </row>
    <row r="549" spans="1:9" hidden="1" x14ac:dyDescent="0.3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11281</v>
      </c>
      <c r="I549" s="1">
        <f>+Territorio[[#This Row],[id]]</f>
        <v>539</v>
      </c>
    </row>
    <row r="550" spans="1:9" hidden="1" x14ac:dyDescent="0.3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11282</v>
      </c>
      <c r="I550" s="1">
        <f>+Territorio[[#This Row],[id]]</f>
        <v>540</v>
      </c>
    </row>
    <row r="551" spans="1:9" hidden="1" x14ac:dyDescent="0.3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11283</v>
      </c>
      <c r="I551" s="1">
        <f>+Territorio[[#This Row],[id]]</f>
        <v>541</v>
      </c>
    </row>
    <row r="552" spans="1:9" hidden="1" x14ac:dyDescent="0.3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11284</v>
      </c>
      <c r="I552" s="1">
        <f>+Territorio[[#This Row],[id]]</f>
        <v>542</v>
      </c>
    </row>
    <row r="553" spans="1:9" hidden="1" x14ac:dyDescent="0.3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11285</v>
      </c>
      <c r="I553" s="1">
        <f>+Territorio[[#This Row],[id]]</f>
        <v>543</v>
      </c>
    </row>
    <row r="554" spans="1:9" hidden="1" x14ac:dyDescent="0.3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11286</v>
      </c>
      <c r="I554" s="1">
        <f>+Territorio[[#This Row],[id]]</f>
        <v>544</v>
      </c>
    </row>
    <row r="555" spans="1:9" hidden="1" x14ac:dyDescent="0.3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11287</v>
      </c>
      <c r="I555" s="1">
        <f>+Territorio[[#This Row],[id]]</f>
        <v>545</v>
      </c>
    </row>
    <row r="556" spans="1:9" hidden="1" x14ac:dyDescent="0.3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11288</v>
      </c>
      <c r="I556" s="1">
        <f>+Territorio[[#This Row],[id]]</f>
        <v>546</v>
      </c>
    </row>
    <row r="557" spans="1:9" hidden="1" x14ac:dyDescent="0.3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11289</v>
      </c>
      <c r="I557" s="1">
        <f>+Territorio[[#This Row],[id]]</f>
        <v>547</v>
      </c>
    </row>
    <row r="558" spans="1:9" hidden="1" x14ac:dyDescent="0.3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11290</v>
      </c>
      <c r="I558" s="1">
        <f>+Territorio[[#This Row],[id]]</f>
        <v>548</v>
      </c>
    </row>
    <row r="559" spans="1:9" hidden="1" x14ac:dyDescent="0.3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11291</v>
      </c>
      <c r="I559" s="1">
        <f>+Territorio[[#This Row],[id]]</f>
        <v>549</v>
      </c>
    </row>
    <row r="560" spans="1:9" hidden="1" x14ac:dyDescent="0.3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11292</v>
      </c>
      <c r="I560" s="1">
        <f>+Territorio[[#This Row],[id]]</f>
        <v>550</v>
      </c>
    </row>
    <row r="561" spans="1:9" hidden="1" x14ac:dyDescent="0.3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11293</v>
      </c>
      <c r="I561" s="1">
        <f>+Territorio[[#This Row],[id]]</f>
        <v>551</v>
      </c>
    </row>
    <row r="562" spans="1:9" hidden="1" x14ac:dyDescent="0.3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11294</v>
      </c>
      <c r="I562" s="1">
        <f>+Territorio[[#This Row],[id]]</f>
        <v>552</v>
      </c>
    </row>
    <row r="563" spans="1:9" hidden="1" x14ac:dyDescent="0.3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11295</v>
      </c>
      <c r="I563" s="1">
        <f>+Territorio[[#This Row],[id]]</f>
        <v>553</v>
      </c>
    </row>
    <row r="564" spans="1:9" hidden="1" x14ac:dyDescent="0.3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11296</v>
      </c>
      <c r="I564" s="1">
        <f>+Territorio[[#This Row],[id]]</f>
        <v>554</v>
      </c>
    </row>
    <row r="565" spans="1:9" hidden="1" x14ac:dyDescent="0.3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11297</v>
      </c>
      <c r="I565" s="1">
        <f>+Territorio[[#This Row],[id]]</f>
        <v>555</v>
      </c>
    </row>
    <row r="566" spans="1:9" hidden="1" x14ac:dyDescent="0.3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11298</v>
      </c>
      <c r="I566" s="1">
        <f>+Territorio[[#This Row],[id]]</f>
        <v>556</v>
      </c>
    </row>
    <row r="567" spans="1:9" hidden="1" x14ac:dyDescent="0.3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11299</v>
      </c>
      <c r="I567" s="1">
        <f>+Territorio[[#This Row],[id]]</f>
        <v>557</v>
      </c>
    </row>
    <row r="568" spans="1:9" hidden="1" x14ac:dyDescent="0.3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11300</v>
      </c>
      <c r="I568" s="1">
        <f>+Territorio[[#This Row],[id]]</f>
        <v>558</v>
      </c>
    </row>
    <row r="569" spans="1:9" hidden="1" x14ac:dyDescent="0.3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11301</v>
      </c>
      <c r="I569" s="1">
        <f>+Territorio[[#This Row],[id]]</f>
        <v>559</v>
      </c>
    </row>
    <row r="570" spans="1:9" hidden="1" x14ac:dyDescent="0.3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11302</v>
      </c>
      <c r="I570" s="1">
        <f>+Territorio[[#This Row],[id]]</f>
        <v>560</v>
      </c>
    </row>
    <row r="571" spans="1:9" hidden="1" x14ac:dyDescent="0.3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11303</v>
      </c>
      <c r="I571" s="1">
        <f>+Territorio[[#This Row],[id]]</f>
        <v>561</v>
      </c>
    </row>
    <row r="572" spans="1:9" hidden="1" x14ac:dyDescent="0.3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11304</v>
      </c>
      <c r="I572" s="1">
        <f>+Territorio[[#This Row],[id]]</f>
        <v>562</v>
      </c>
    </row>
    <row r="573" spans="1:9" hidden="1" x14ac:dyDescent="0.3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11305</v>
      </c>
      <c r="I573" s="1">
        <f>+Territorio[[#This Row],[id]]</f>
        <v>563</v>
      </c>
    </row>
    <row r="574" spans="1:9" hidden="1" x14ac:dyDescent="0.3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11306</v>
      </c>
      <c r="I574" s="1">
        <f>+Territorio[[#This Row],[id]]</f>
        <v>564</v>
      </c>
    </row>
    <row r="575" spans="1:9" hidden="1" x14ac:dyDescent="0.3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11307</v>
      </c>
      <c r="I575" s="1">
        <f>+Territorio[[#This Row],[id]]</f>
        <v>565</v>
      </c>
    </row>
    <row r="576" spans="1:9" hidden="1" x14ac:dyDescent="0.3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11308</v>
      </c>
      <c r="I576" s="1">
        <f>+Territorio[[#This Row],[id]]</f>
        <v>566</v>
      </c>
    </row>
    <row r="577" spans="1:9" hidden="1" x14ac:dyDescent="0.3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11309</v>
      </c>
      <c r="I577" s="1">
        <f>+Territorio[[#This Row],[id]]</f>
        <v>567</v>
      </c>
    </row>
    <row r="578" spans="1:9" hidden="1" x14ac:dyDescent="0.3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11310</v>
      </c>
      <c r="I578" s="1">
        <f>+Territorio[[#This Row],[id]]</f>
        <v>568</v>
      </c>
    </row>
    <row r="579" spans="1:9" hidden="1" x14ac:dyDescent="0.3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11311</v>
      </c>
      <c r="I579" s="1">
        <f>+Territorio[[#This Row],[id]]</f>
        <v>569</v>
      </c>
    </row>
    <row r="580" spans="1:9" hidden="1" x14ac:dyDescent="0.3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11312</v>
      </c>
      <c r="I580" s="1">
        <f>+Territorio[[#This Row],[id]]</f>
        <v>570</v>
      </c>
    </row>
    <row r="581" spans="1:9" hidden="1" x14ac:dyDescent="0.3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11313</v>
      </c>
      <c r="I581" s="1">
        <f>+Territorio[[#This Row],[id]]</f>
        <v>571</v>
      </c>
    </row>
    <row r="582" spans="1:9" hidden="1" x14ac:dyDescent="0.3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11314</v>
      </c>
      <c r="I582" s="1">
        <f>+Territorio[[#This Row],[id]]</f>
        <v>572</v>
      </c>
    </row>
    <row r="583" spans="1:9" hidden="1" x14ac:dyDescent="0.3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11315</v>
      </c>
      <c r="I583" s="1">
        <f>+Territorio[[#This Row],[id]]</f>
        <v>573</v>
      </c>
    </row>
    <row r="584" spans="1:9" hidden="1" x14ac:dyDescent="0.3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11316</v>
      </c>
      <c r="I584" s="1">
        <f>+Territorio[[#This Row],[id]]</f>
        <v>574</v>
      </c>
    </row>
    <row r="585" spans="1:9" hidden="1" x14ac:dyDescent="0.3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11317</v>
      </c>
      <c r="I585" s="1">
        <f>+Territorio[[#This Row],[id]]</f>
        <v>575</v>
      </c>
    </row>
    <row r="586" spans="1:9" hidden="1" x14ac:dyDescent="0.3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11318</v>
      </c>
      <c r="I586" s="1">
        <f>+Territorio[[#This Row],[id]]</f>
        <v>576</v>
      </c>
    </row>
    <row r="587" spans="1:9" hidden="1" x14ac:dyDescent="0.3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11319</v>
      </c>
      <c r="I587" s="1">
        <f>+Territorio[[#This Row],[id]]</f>
        <v>577</v>
      </c>
    </row>
    <row r="588" spans="1:9" hidden="1" x14ac:dyDescent="0.3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11320</v>
      </c>
      <c r="I588" s="1">
        <f>+Territorio[[#This Row],[id]]</f>
        <v>578</v>
      </c>
    </row>
    <row r="589" spans="1:9" hidden="1" x14ac:dyDescent="0.3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11321</v>
      </c>
      <c r="I589" s="1">
        <f>+Territorio[[#This Row],[id]]</f>
        <v>579</v>
      </c>
    </row>
    <row r="590" spans="1:9" hidden="1" x14ac:dyDescent="0.3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11322</v>
      </c>
      <c r="I590" s="1">
        <f>+Territorio[[#This Row],[id]]</f>
        <v>580</v>
      </c>
    </row>
    <row r="591" spans="1:9" hidden="1" x14ac:dyDescent="0.3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11323</v>
      </c>
      <c r="I591" s="1">
        <f>+Territorio[[#This Row],[id]]</f>
        <v>581</v>
      </c>
    </row>
    <row r="592" spans="1:9" hidden="1" x14ac:dyDescent="0.3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11324</v>
      </c>
      <c r="I592" s="1">
        <f>+Territorio[[#This Row],[id]]</f>
        <v>582</v>
      </c>
    </row>
    <row r="593" spans="1:9" hidden="1" x14ac:dyDescent="0.3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11325</v>
      </c>
      <c r="I593" s="1">
        <f>+Territorio[[#This Row],[id]]</f>
        <v>583</v>
      </c>
    </row>
    <row r="594" spans="1:9" hidden="1" x14ac:dyDescent="0.3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11326</v>
      </c>
      <c r="I594" s="1">
        <f>+Territorio[[#This Row],[id]]</f>
        <v>584</v>
      </c>
    </row>
    <row r="595" spans="1:9" hidden="1" x14ac:dyDescent="0.3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11327</v>
      </c>
      <c r="I595" s="1">
        <f>+Territorio[[#This Row],[id]]</f>
        <v>585</v>
      </c>
    </row>
    <row r="596" spans="1:9" hidden="1" x14ac:dyDescent="0.3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11328</v>
      </c>
      <c r="I596" s="1">
        <f>+Territorio[[#This Row],[id]]</f>
        <v>586</v>
      </c>
    </row>
    <row r="597" spans="1:9" hidden="1" x14ac:dyDescent="0.3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11329</v>
      </c>
      <c r="I597" s="1">
        <f>+Territorio[[#This Row],[id]]</f>
        <v>587</v>
      </c>
    </row>
    <row r="598" spans="1:9" hidden="1" x14ac:dyDescent="0.3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11330</v>
      </c>
      <c r="I598" s="1">
        <f>+Territorio[[#This Row],[id]]</f>
        <v>588</v>
      </c>
    </row>
    <row r="599" spans="1:9" hidden="1" x14ac:dyDescent="0.3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11331</v>
      </c>
      <c r="I599" s="1">
        <f>+Territorio[[#This Row],[id]]</f>
        <v>589</v>
      </c>
    </row>
    <row r="600" spans="1:9" hidden="1" x14ac:dyDescent="0.3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11332</v>
      </c>
      <c r="I600" s="1">
        <f>+Territorio[[#This Row],[id]]</f>
        <v>590</v>
      </c>
    </row>
    <row r="601" spans="1:9" hidden="1" x14ac:dyDescent="0.3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11333</v>
      </c>
      <c r="I601" s="1">
        <f>+Territorio[[#This Row],[id]]</f>
        <v>591</v>
      </c>
    </row>
    <row r="602" spans="1:9" hidden="1" x14ac:dyDescent="0.3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11334</v>
      </c>
      <c r="I602" s="1">
        <f>+Territorio[[#This Row],[id]]</f>
        <v>592</v>
      </c>
    </row>
    <row r="603" spans="1:9" hidden="1" x14ac:dyDescent="0.3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11335</v>
      </c>
      <c r="I603" s="1">
        <f>+Territorio[[#This Row],[id]]</f>
        <v>593</v>
      </c>
    </row>
    <row r="604" spans="1:9" hidden="1" x14ac:dyDescent="0.3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11336</v>
      </c>
      <c r="I604" s="1">
        <f>+Territorio[[#This Row],[id]]</f>
        <v>594</v>
      </c>
    </row>
    <row r="605" spans="1:9" hidden="1" x14ac:dyDescent="0.3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11337</v>
      </c>
      <c r="I605" s="1">
        <f>+Territorio[[#This Row],[id]]</f>
        <v>595</v>
      </c>
    </row>
    <row r="606" spans="1:9" hidden="1" x14ac:dyDescent="0.3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11338</v>
      </c>
      <c r="I606" s="1">
        <f>+Territorio[[#This Row],[id]]</f>
        <v>596</v>
      </c>
    </row>
    <row r="607" spans="1:9" hidden="1" x14ac:dyDescent="0.3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11339</v>
      </c>
      <c r="I607" s="1">
        <f>+Territorio[[#This Row],[id]]</f>
        <v>597</v>
      </c>
    </row>
    <row r="608" spans="1:9" hidden="1" x14ac:dyDescent="0.3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11340</v>
      </c>
      <c r="I608" s="1">
        <f>+Territorio[[#This Row],[id]]</f>
        <v>598</v>
      </c>
    </row>
    <row r="609" spans="1:9" hidden="1" x14ac:dyDescent="0.3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11341</v>
      </c>
      <c r="I609" s="1">
        <f>+Territorio[[#This Row],[id]]</f>
        <v>599</v>
      </c>
    </row>
    <row r="610" spans="1:9" hidden="1" x14ac:dyDescent="0.3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11342</v>
      </c>
      <c r="I610" s="1">
        <f>+Territorio[[#This Row],[id]]</f>
        <v>600</v>
      </c>
    </row>
    <row r="611" spans="1:9" hidden="1" x14ac:dyDescent="0.3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11343</v>
      </c>
      <c r="I611" s="1">
        <f>+Territorio[[#This Row],[id]]</f>
        <v>601</v>
      </c>
    </row>
    <row r="612" spans="1:9" hidden="1" x14ac:dyDescent="0.3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11344</v>
      </c>
      <c r="I612" s="1">
        <f>+Territorio[[#This Row],[id]]</f>
        <v>602</v>
      </c>
    </row>
    <row r="613" spans="1:9" hidden="1" x14ac:dyDescent="0.3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11345</v>
      </c>
      <c r="I613" s="1">
        <f>+Territorio[[#This Row],[id]]</f>
        <v>603</v>
      </c>
    </row>
    <row r="614" spans="1:9" hidden="1" x14ac:dyDescent="0.3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11346</v>
      </c>
      <c r="I614" s="1">
        <f>+Territorio[[#This Row],[id]]</f>
        <v>604</v>
      </c>
    </row>
    <row r="615" spans="1:9" hidden="1" x14ac:dyDescent="0.3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11347</v>
      </c>
      <c r="I615" s="1">
        <f>+Territorio[[#This Row],[id]]</f>
        <v>605</v>
      </c>
    </row>
    <row r="616" spans="1:9" hidden="1" x14ac:dyDescent="0.3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11348</v>
      </c>
      <c r="I616" s="1">
        <f>+Territorio[[#This Row],[id]]</f>
        <v>606</v>
      </c>
    </row>
    <row r="617" spans="1:9" hidden="1" x14ac:dyDescent="0.3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11349</v>
      </c>
      <c r="I617" s="1">
        <f>+Territorio[[#This Row],[id]]</f>
        <v>607</v>
      </c>
    </row>
    <row r="618" spans="1:9" hidden="1" x14ac:dyDescent="0.3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11350</v>
      </c>
      <c r="I618" s="1">
        <f>+Territorio[[#This Row],[id]]</f>
        <v>608</v>
      </c>
    </row>
    <row r="619" spans="1:9" hidden="1" x14ac:dyDescent="0.3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11351</v>
      </c>
      <c r="I619" s="1">
        <f>+Territorio[[#This Row],[id]]</f>
        <v>609</v>
      </c>
    </row>
    <row r="620" spans="1:9" hidden="1" x14ac:dyDescent="0.3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11352</v>
      </c>
      <c r="I620" s="1">
        <f>+Territorio[[#This Row],[id]]</f>
        <v>610</v>
      </c>
    </row>
    <row r="621" spans="1:9" hidden="1" x14ac:dyDescent="0.3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11353</v>
      </c>
      <c r="I621" s="1">
        <f>+Territorio[[#This Row],[id]]</f>
        <v>611</v>
      </c>
    </row>
    <row r="622" spans="1:9" hidden="1" x14ac:dyDescent="0.3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11354</v>
      </c>
      <c r="I622" s="1">
        <f>+Territorio[[#This Row],[id]]</f>
        <v>612</v>
      </c>
    </row>
    <row r="623" spans="1:9" hidden="1" x14ac:dyDescent="0.3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11355</v>
      </c>
      <c r="I623" s="1">
        <f>+Territorio[[#This Row],[id]]</f>
        <v>613</v>
      </c>
    </row>
    <row r="624" spans="1:9" hidden="1" x14ac:dyDescent="0.3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11356</v>
      </c>
      <c r="I624" s="1">
        <f>+Territorio[[#This Row],[id]]</f>
        <v>614</v>
      </c>
    </row>
    <row r="625" spans="1:9" hidden="1" x14ac:dyDescent="0.3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11357</v>
      </c>
      <c r="I625" s="1">
        <f>+Territorio[[#This Row],[id]]</f>
        <v>615</v>
      </c>
    </row>
    <row r="626" spans="1:9" hidden="1" x14ac:dyDescent="0.3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11358</v>
      </c>
      <c r="I626" s="1">
        <f>+Territorio[[#This Row],[id]]</f>
        <v>616</v>
      </c>
    </row>
    <row r="627" spans="1:9" hidden="1" x14ac:dyDescent="0.3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11359</v>
      </c>
      <c r="I627" s="1">
        <f>+Territorio[[#This Row],[id]]</f>
        <v>617</v>
      </c>
    </row>
    <row r="628" spans="1:9" hidden="1" x14ac:dyDescent="0.3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11360</v>
      </c>
      <c r="I628" s="1">
        <f>+Territorio[[#This Row],[id]]</f>
        <v>618</v>
      </c>
    </row>
    <row r="629" spans="1:9" hidden="1" x14ac:dyDescent="0.3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11361</v>
      </c>
      <c r="I629" s="1">
        <f>+Territorio[[#This Row],[id]]</f>
        <v>619</v>
      </c>
    </row>
    <row r="630" spans="1:9" hidden="1" x14ac:dyDescent="0.3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11362</v>
      </c>
      <c r="I630" s="1">
        <f>+Territorio[[#This Row],[id]]</f>
        <v>620</v>
      </c>
    </row>
    <row r="631" spans="1:9" hidden="1" x14ac:dyDescent="0.3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11363</v>
      </c>
      <c r="I631" s="1">
        <f>+Territorio[[#This Row],[id]]</f>
        <v>621</v>
      </c>
    </row>
    <row r="632" spans="1:9" hidden="1" x14ac:dyDescent="0.3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11364</v>
      </c>
      <c r="I632" s="1">
        <f>+Territorio[[#This Row],[id]]</f>
        <v>622</v>
      </c>
    </row>
    <row r="633" spans="1:9" hidden="1" x14ac:dyDescent="0.3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11365</v>
      </c>
      <c r="I633" s="1">
        <f>+Territorio[[#This Row],[id]]</f>
        <v>623</v>
      </c>
    </row>
    <row r="634" spans="1:9" hidden="1" x14ac:dyDescent="0.3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11366</v>
      </c>
      <c r="I634" s="1">
        <f>+Territorio[[#This Row],[id]]</f>
        <v>624</v>
      </c>
    </row>
    <row r="635" spans="1:9" hidden="1" x14ac:dyDescent="0.3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11367</v>
      </c>
      <c r="I635" s="1">
        <f>+Territorio[[#This Row],[id]]</f>
        <v>625</v>
      </c>
    </row>
    <row r="636" spans="1:9" hidden="1" x14ac:dyDescent="0.3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11368</v>
      </c>
      <c r="I636" s="1">
        <f>+Territorio[[#This Row],[id]]</f>
        <v>626</v>
      </c>
    </row>
    <row r="637" spans="1:9" hidden="1" x14ac:dyDescent="0.3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11369</v>
      </c>
      <c r="I637" s="1">
        <f>+Territorio[[#This Row],[id]]</f>
        <v>627</v>
      </c>
    </row>
    <row r="638" spans="1:9" hidden="1" x14ac:dyDescent="0.3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11370</v>
      </c>
      <c r="I638" s="1">
        <f>+Territorio[[#This Row],[id]]</f>
        <v>628</v>
      </c>
    </row>
    <row r="639" spans="1:9" hidden="1" x14ac:dyDescent="0.3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11371</v>
      </c>
      <c r="I639" s="1">
        <f>+Territorio[[#This Row],[id]]</f>
        <v>629</v>
      </c>
    </row>
    <row r="640" spans="1:9" hidden="1" x14ac:dyDescent="0.3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11372</v>
      </c>
      <c r="I640" s="1">
        <f>+Territorio[[#This Row],[id]]</f>
        <v>630</v>
      </c>
    </row>
    <row r="641" spans="1:9" hidden="1" x14ac:dyDescent="0.3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11373</v>
      </c>
      <c r="I641" s="1">
        <f>+Territorio[[#This Row],[id]]</f>
        <v>631</v>
      </c>
    </row>
    <row r="642" spans="1:9" hidden="1" x14ac:dyDescent="0.3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11374</v>
      </c>
      <c r="I642" s="1">
        <f>+Territorio[[#This Row],[id]]</f>
        <v>632</v>
      </c>
    </row>
    <row r="643" spans="1:9" hidden="1" x14ac:dyDescent="0.3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11375</v>
      </c>
      <c r="I643" s="1">
        <f>+Territorio[[#This Row],[id]]</f>
        <v>633</v>
      </c>
    </row>
    <row r="644" spans="1:9" hidden="1" x14ac:dyDescent="0.3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11376</v>
      </c>
      <c r="I644" s="1">
        <f>+Territorio[[#This Row],[id]]</f>
        <v>634</v>
      </c>
    </row>
    <row r="645" spans="1:9" hidden="1" x14ac:dyDescent="0.3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11377</v>
      </c>
      <c r="I645" s="1">
        <f>+Territorio[[#This Row],[id]]</f>
        <v>635</v>
      </c>
    </row>
    <row r="646" spans="1:9" hidden="1" x14ac:dyDescent="0.3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11378</v>
      </c>
      <c r="I646" s="1">
        <f>+Territorio[[#This Row],[id]]</f>
        <v>636</v>
      </c>
    </row>
    <row r="647" spans="1:9" hidden="1" x14ac:dyDescent="0.3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11379</v>
      </c>
      <c r="I647" s="1">
        <f>+Territorio[[#This Row],[id]]</f>
        <v>637</v>
      </c>
    </row>
    <row r="648" spans="1:9" hidden="1" x14ac:dyDescent="0.3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11380</v>
      </c>
      <c r="I648" s="1">
        <f>+Territorio[[#This Row],[id]]</f>
        <v>638</v>
      </c>
    </row>
    <row r="649" spans="1:9" hidden="1" x14ac:dyDescent="0.3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11381</v>
      </c>
      <c r="I649" s="1">
        <f>+Territorio[[#This Row],[id]]</f>
        <v>639</v>
      </c>
    </row>
    <row r="650" spans="1:9" hidden="1" x14ac:dyDescent="0.3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11382</v>
      </c>
      <c r="I650" s="1">
        <f>+Territorio[[#This Row],[id]]</f>
        <v>640</v>
      </c>
    </row>
    <row r="651" spans="1:9" hidden="1" x14ac:dyDescent="0.3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11383</v>
      </c>
      <c r="I651" s="1">
        <f>+Territorio[[#This Row],[id]]</f>
        <v>641</v>
      </c>
    </row>
    <row r="652" spans="1:9" hidden="1" x14ac:dyDescent="0.3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11384</v>
      </c>
      <c r="I652" s="1">
        <f>+Territorio[[#This Row],[id]]</f>
        <v>642</v>
      </c>
    </row>
    <row r="653" spans="1:9" hidden="1" x14ac:dyDescent="0.3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11385</v>
      </c>
      <c r="I653" s="1">
        <f>+Territorio[[#This Row],[id]]</f>
        <v>643</v>
      </c>
    </row>
    <row r="654" spans="1:9" hidden="1" x14ac:dyDescent="0.3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11386</v>
      </c>
      <c r="I654" s="1">
        <f>+Territorio[[#This Row],[id]]</f>
        <v>644</v>
      </c>
    </row>
    <row r="655" spans="1:9" hidden="1" x14ac:dyDescent="0.3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11387</v>
      </c>
      <c r="I655" s="1">
        <f>+Territorio[[#This Row],[id]]</f>
        <v>645</v>
      </c>
    </row>
    <row r="656" spans="1:9" hidden="1" x14ac:dyDescent="0.3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11388</v>
      </c>
      <c r="I656" s="1">
        <f>+Territorio[[#This Row],[id]]</f>
        <v>646</v>
      </c>
    </row>
    <row r="657" spans="1:9" hidden="1" x14ac:dyDescent="0.3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11389</v>
      </c>
      <c r="I657" s="1">
        <f>+Territorio[[#This Row],[id]]</f>
        <v>647</v>
      </c>
    </row>
    <row r="658" spans="1:9" hidden="1" x14ac:dyDescent="0.3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11390</v>
      </c>
      <c r="I658" s="1">
        <f>+Territorio[[#This Row],[id]]</f>
        <v>648</v>
      </c>
    </row>
    <row r="659" spans="1:9" hidden="1" x14ac:dyDescent="0.3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11391</v>
      </c>
      <c r="I659" s="1">
        <f>+Territorio[[#This Row],[id]]</f>
        <v>649</v>
      </c>
    </row>
    <row r="660" spans="1:9" hidden="1" x14ac:dyDescent="0.3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11392</v>
      </c>
      <c r="I660" s="1">
        <f>+Territorio[[#This Row],[id]]</f>
        <v>650</v>
      </c>
    </row>
    <row r="661" spans="1:9" hidden="1" x14ac:dyDescent="0.3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11393</v>
      </c>
      <c r="I661" s="1">
        <f>+Territorio[[#This Row],[id]]</f>
        <v>651</v>
      </c>
    </row>
    <row r="662" spans="1:9" hidden="1" x14ac:dyDescent="0.3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11394</v>
      </c>
      <c r="I662" s="1">
        <f>+Territorio[[#This Row],[id]]</f>
        <v>652</v>
      </c>
    </row>
    <row r="663" spans="1:9" hidden="1" x14ac:dyDescent="0.3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11395</v>
      </c>
      <c r="I663" s="1">
        <f>+Territorio[[#This Row],[id]]</f>
        <v>653</v>
      </c>
    </row>
    <row r="664" spans="1:9" hidden="1" x14ac:dyDescent="0.3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11396</v>
      </c>
      <c r="I664" s="1">
        <f>+Territorio[[#This Row],[id]]</f>
        <v>654</v>
      </c>
    </row>
    <row r="665" spans="1:9" hidden="1" x14ac:dyDescent="0.3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11397</v>
      </c>
      <c r="I665" s="1">
        <f>+Territorio[[#This Row],[id]]</f>
        <v>655</v>
      </c>
    </row>
    <row r="666" spans="1:9" hidden="1" x14ac:dyDescent="0.3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11398</v>
      </c>
      <c r="I666" s="1">
        <f>+Territorio[[#This Row],[id]]</f>
        <v>656</v>
      </c>
    </row>
    <row r="667" spans="1:9" hidden="1" x14ac:dyDescent="0.3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11399</v>
      </c>
      <c r="I667" s="1">
        <f>+Territorio[[#This Row],[id]]</f>
        <v>657</v>
      </c>
    </row>
    <row r="668" spans="1:9" hidden="1" x14ac:dyDescent="0.3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11400</v>
      </c>
      <c r="I668" s="1">
        <f>+Territorio[[#This Row],[id]]</f>
        <v>658</v>
      </c>
    </row>
    <row r="669" spans="1:9" hidden="1" x14ac:dyDescent="0.3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11401</v>
      </c>
      <c r="I669" s="1">
        <f>+Territorio[[#This Row],[id]]</f>
        <v>659</v>
      </c>
    </row>
    <row r="670" spans="1:9" hidden="1" x14ac:dyDescent="0.3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11402</v>
      </c>
      <c r="I670" s="1">
        <f>+Territorio[[#This Row],[id]]</f>
        <v>660</v>
      </c>
    </row>
    <row r="671" spans="1:9" hidden="1" x14ac:dyDescent="0.3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11403</v>
      </c>
      <c r="I671" s="1">
        <f>+Territorio[[#This Row],[id]]</f>
        <v>661</v>
      </c>
    </row>
    <row r="672" spans="1:9" hidden="1" x14ac:dyDescent="0.3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11404</v>
      </c>
      <c r="I672" s="1">
        <f>+Territorio[[#This Row],[id]]</f>
        <v>662</v>
      </c>
    </row>
    <row r="673" spans="1:9" hidden="1" x14ac:dyDescent="0.3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11405</v>
      </c>
      <c r="I673" s="1">
        <f>+Territorio[[#This Row],[id]]</f>
        <v>663</v>
      </c>
    </row>
    <row r="674" spans="1:9" hidden="1" x14ac:dyDescent="0.3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11406</v>
      </c>
      <c r="I674" s="1">
        <f>+Territorio[[#This Row],[id]]</f>
        <v>664</v>
      </c>
    </row>
    <row r="675" spans="1:9" hidden="1" x14ac:dyDescent="0.3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11407</v>
      </c>
      <c r="I675" s="1">
        <f>+Territorio[[#This Row],[id]]</f>
        <v>665</v>
      </c>
    </row>
    <row r="676" spans="1:9" hidden="1" x14ac:dyDescent="0.3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11408</v>
      </c>
      <c r="I676" s="1">
        <f>+Territorio[[#This Row],[id]]</f>
        <v>666</v>
      </c>
    </row>
    <row r="677" spans="1:9" hidden="1" x14ac:dyDescent="0.3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11409</v>
      </c>
      <c r="I677" s="1">
        <f>+Territorio[[#This Row],[id]]</f>
        <v>667</v>
      </c>
    </row>
    <row r="678" spans="1:9" hidden="1" x14ac:dyDescent="0.3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11410</v>
      </c>
      <c r="I678" s="1">
        <f>+Territorio[[#This Row],[id]]</f>
        <v>668</v>
      </c>
    </row>
    <row r="679" spans="1:9" hidden="1" x14ac:dyDescent="0.3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11411</v>
      </c>
      <c r="I679" s="1">
        <f>+Territorio[[#This Row],[id]]</f>
        <v>669</v>
      </c>
    </row>
    <row r="680" spans="1:9" hidden="1" x14ac:dyDescent="0.3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11412</v>
      </c>
      <c r="I680" s="1">
        <f>+Territorio[[#This Row],[id]]</f>
        <v>670</v>
      </c>
    </row>
    <row r="681" spans="1:9" hidden="1" x14ac:dyDescent="0.3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11413</v>
      </c>
      <c r="I681" s="1">
        <f>+Territorio[[#This Row],[id]]</f>
        <v>671</v>
      </c>
    </row>
    <row r="682" spans="1:9" hidden="1" x14ac:dyDescent="0.3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11414</v>
      </c>
      <c r="I682" s="1">
        <f>+Territorio[[#This Row],[id]]</f>
        <v>672</v>
      </c>
    </row>
    <row r="683" spans="1:9" hidden="1" x14ac:dyDescent="0.3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11415</v>
      </c>
      <c r="I683" s="1">
        <f>+Territorio[[#This Row],[id]]</f>
        <v>673</v>
      </c>
    </row>
    <row r="684" spans="1:9" hidden="1" x14ac:dyDescent="0.3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11416</v>
      </c>
      <c r="I684" s="1">
        <f>+Territorio[[#This Row],[id]]</f>
        <v>674</v>
      </c>
    </row>
    <row r="685" spans="1:9" hidden="1" x14ac:dyDescent="0.3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11417</v>
      </c>
      <c r="I685" s="1">
        <f>+Territorio[[#This Row],[id]]</f>
        <v>675</v>
      </c>
    </row>
    <row r="686" spans="1:9" hidden="1" x14ac:dyDescent="0.3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11418</v>
      </c>
      <c r="I686" s="1">
        <f>+Territorio[[#This Row],[id]]</f>
        <v>676</v>
      </c>
    </row>
    <row r="687" spans="1:9" hidden="1" x14ac:dyDescent="0.3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11419</v>
      </c>
      <c r="I687" s="1">
        <f>+Territorio[[#This Row],[id]]</f>
        <v>677</v>
      </c>
    </row>
    <row r="688" spans="1:9" hidden="1" x14ac:dyDescent="0.3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11420</v>
      </c>
      <c r="I688" s="1">
        <f>+Territorio[[#This Row],[id]]</f>
        <v>678</v>
      </c>
    </row>
    <row r="689" spans="1:9" hidden="1" x14ac:dyDescent="0.3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11421</v>
      </c>
      <c r="I689" s="1">
        <f>+Territorio[[#This Row],[id]]</f>
        <v>679</v>
      </c>
    </row>
    <row r="690" spans="1:9" hidden="1" x14ac:dyDescent="0.3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11422</v>
      </c>
      <c r="I690" s="1">
        <f>+Territorio[[#This Row],[id]]</f>
        <v>680</v>
      </c>
    </row>
    <row r="691" spans="1:9" hidden="1" x14ac:dyDescent="0.3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11423</v>
      </c>
      <c r="I691" s="1">
        <f>+Territorio[[#This Row],[id]]</f>
        <v>681</v>
      </c>
    </row>
    <row r="692" spans="1:9" hidden="1" x14ac:dyDescent="0.3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11424</v>
      </c>
      <c r="I692" s="1">
        <f>+Territorio[[#This Row],[id]]</f>
        <v>682</v>
      </c>
    </row>
    <row r="693" spans="1:9" hidden="1" x14ac:dyDescent="0.3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11425</v>
      </c>
      <c r="I693" s="1">
        <f>+Territorio[[#This Row],[id]]</f>
        <v>683</v>
      </c>
    </row>
    <row r="694" spans="1:9" hidden="1" x14ac:dyDescent="0.3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11426</v>
      </c>
      <c r="I694" s="1">
        <f>+Territorio[[#This Row],[id]]</f>
        <v>684</v>
      </c>
    </row>
    <row r="695" spans="1:9" hidden="1" x14ac:dyDescent="0.3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11427</v>
      </c>
      <c r="I695" s="1">
        <f>+Territorio[[#This Row],[id]]</f>
        <v>685</v>
      </c>
    </row>
    <row r="696" spans="1:9" hidden="1" x14ac:dyDescent="0.3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11428</v>
      </c>
      <c r="I696" s="1">
        <f>+Territorio[[#This Row],[id]]</f>
        <v>686</v>
      </c>
    </row>
    <row r="697" spans="1:9" hidden="1" x14ac:dyDescent="0.3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11429</v>
      </c>
      <c r="I697" s="1">
        <f>+Territorio[[#This Row],[id]]</f>
        <v>687</v>
      </c>
    </row>
    <row r="698" spans="1:9" hidden="1" x14ac:dyDescent="0.3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11430</v>
      </c>
      <c r="I698" s="1">
        <f>+Territorio[[#This Row],[id]]</f>
        <v>688</v>
      </c>
    </row>
    <row r="699" spans="1:9" hidden="1" x14ac:dyDescent="0.3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11431</v>
      </c>
      <c r="I699" s="1">
        <f>+Territorio[[#This Row],[id]]</f>
        <v>689</v>
      </c>
    </row>
    <row r="700" spans="1:9" hidden="1" x14ac:dyDescent="0.3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11432</v>
      </c>
      <c r="I700" s="1">
        <f>+Territorio[[#This Row],[id]]</f>
        <v>690</v>
      </c>
    </row>
    <row r="701" spans="1:9" hidden="1" x14ac:dyDescent="0.3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11433</v>
      </c>
      <c r="I701" s="1">
        <f>+Territorio[[#This Row],[id]]</f>
        <v>691</v>
      </c>
    </row>
    <row r="702" spans="1:9" hidden="1" x14ac:dyDescent="0.3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11434</v>
      </c>
      <c r="I702" s="1">
        <f>+Territorio[[#This Row],[id]]</f>
        <v>692</v>
      </c>
    </row>
    <row r="703" spans="1:9" hidden="1" x14ac:dyDescent="0.3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11435</v>
      </c>
      <c r="I703" s="1">
        <f>+Territorio[[#This Row],[id]]</f>
        <v>693</v>
      </c>
    </row>
    <row r="704" spans="1:9" hidden="1" x14ac:dyDescent="0.3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11436</v>
      </c>
      <c r="I704" s="1">
        <f>+Territorio[[#This Row],[id]]</f>
        <v>694</v>
      </c>
    </row>
    <row r="705" spans="2:9" hidden="1" x14ac:dyDescent="0.3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11437</v>
      </c>
      <c r="I705" s="1">
        <f>+Territorio[[#This Row],[id]]</f>
        <v>695</v>
      </c>
    </row>
    <row r="706" spans="2:9" hidden="1" x14ac:dyDescent="0.3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11438</v>
      </c>
      <c r="I706" s="1">
        <f>+Territorio[[#This Row],[id]]</f>
        <v>696</v>
      </c>
    </row>
    <row r="707" spans="2:9" hidden="1" x14ac:dyDescent="0.3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11439</v>
      </c>
      <c r="I707" s="1">
        <f>+Territorio[[#This Row],[id]]</f>
        <v>697</v>
      </c>
    </row>
    <row r="708" spans="2:9" hidden="1" x14ac:dyDescent="0.3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11440</v>
      </c>
      <c r="I708" s="1">
        <f>+Territorio[[#This Row],[id]]</f>
        <v>698</v>
      </c>
    </row>
    <row r="709" spans="2:9" hidden="1" x14ac:dyDescent="0.3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11441</v>
      </c>
      <c r="I709" s="1">
        <f>+Territorio[[#This Row],[id]]</f>
        <v>699</v>
      </c>
    </row>
    <row r="710" spans="2:9" hidden="1" x14ac:dyDescent="0.3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11442</v>
      </c>
      <c r="I710" s="1">
        <f>+Territorio[[#This Row],[id]]</f>
        <v>700</v>
      </c>
    </row>
    <row r="711" spans="2:9" hidden="1" x14ac:dyDescent="0.3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11443</v>
      </c>
      <c r="I711" s="1">
        <f>+Territorio[[#This Row],[id]]</f>
        <v>701</v>
      </c>
    </row>
    <row r="712" spans="2:9" hidden="1" x14ac:dyDescent="0.3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11444</v>
      </c>
      <c r="I712" s="1">
        <f>+Territorio[[#This Row],[id]]</f>
        <v>702</v>
      </c>
    </row>
    <row r="713" spans="2:9" hidden="1" x14ac:dyDescent="0.3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11445</v>
      </c>
      <c r="I713" s="1">
        <f>+Territorio[[#This Row],[id]]</f>
        <v>703</v>
      </c>
    </row>
    <row r="714" spans="2:9" hidden="1" x14ac:dyDescent="0.3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11446</v>
      </c>
      <c r="I714" s="1">
        <f>+Territorio[[#This Row],[id]]</f>
        <v>704</v>
      </c>
    </row>
    <row r="715" spans="2:9" hidden="1" x14ac:dyDescent="0.3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11447</v>
      </c>
      <c r="I715" s="1">
        <f>+Territorio[[#This Row],[id]]</f>
        <v>705</v>
      </c>
    </row>
    <row r="716" spans="2:9" hidden="1" x14ac:dyDescent="0.3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11448</v>
      </c>
      <c r="I716" s="1">
        <f>+Territorio[[#This Row],[id]]</f>
        <v>706</v>
      </c>
    </row>
    <row r="717" spans="2:9" hidden="1" x14ac:dyDescent="0.3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11449</v>
      </c>
      <c r="I717" s="1">
        <f>+Territorio[[#This Row],[id]]</f>
        <v>707</v>
      </c>
    </row>
    <row r="718" spans="2:9" hidden="1" x14ac:dyDescent="0.3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11450</v>
      </c>
      <c r="I718" s="1">
        <f>+Territorio[[#This Row],[id]]</f>
        <v>708</v>
      </c>
    </row>
    <row r="719" spans="2:9" hidden="1" x14ac:dyDescent="0.3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11451</v>
      </c>
      <c r="I719" s="1">
        <f>+Territorio[[#This Row],[id]]</f>
        <v>709</v>
      </c>
    </row>
    <row r="720" spans="2:9" hidden="1" x14ac:dyDescent="0.3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11452</v>
      </c>
      <c r="I720" s="1">
        <f>+Territorio[[#This Row],[id]]</f>
        <v>710</v>
      </c>
    </row>
    <row r="721" spans="2:9" hidden="1" x14ac:dyDescent="0.3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11453</v>
      </c>
      <c r="I721" s="1">
        <f>+Territorio[[#This Row],[id]]</f>
        <v>711</v>
      </c>
    </row>
    <row r="722" spans="2:9" hidden="1" x14ac:dyDescent="0.3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11454</v>
      </c>
      <c r="I722" s="1">
        <f>+Territorio[[#This Row],[id]]</f>
        <v>712</v>
      </c>
    </row>
    <row r="723" spans="2:9" hidden="1" x14ac:dyDescent="0.3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11455</v>
      </c>
      <c r="I723" s="1">
        <f>+Territorio[[#This Row],[id]]</f>
        <v>713</v>
      </c>
    </row>
    <row r="724" spans="2:9" hidden="1" x14ac:dyDescent="0.3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11456</v>
      </c>
      <c r="I724" s="1">
        <f>+Territorio[[#This Row],[id]]</f>
        <v>714</v>
      </c>
    </row>
    <row r="725" spans="2:9" hidden="1" x14ac:dyDescent="0.3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11457</v>
      </c>
      <c r="I725" s="1">
        <f>+Territorio[[#This Row],[id]]</f>
        <v>715</v>
      </c>
    </row>
    <row r="726" spans="2:9" hidden="1" x14ac:dyDescent="0.3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11458</v>
      </c>
      <c r="I726" s="1">
        <f>+Territorio[[#This Row],[id]]</f>
        <v>716</v>
      </c>
    </row>
    <row r="727" spans="2:9" hidden="1" x14ac:dyDescent="0.3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11459</v>
      </c>
      <c r="I727" s="1">
        <f>+Territorio[[#This Row],[id]]</f>
        <v>717</v>
      </c>
    </row>
    <row r="728" spans="2:9" hidden="1" x14ac:dyDescent="0.3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11460</v>
      </c>
      <c r="I728" s="1">
        <f>+Territorio[[#This Row],[id]]</f>
        <v>718</v>
      </c>
    </row>
    <row r="729" spans="2:9" hidden="1" x14ac:dyDescent="0.3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11461</v>
      </c>
      <c r="I729" s="1">
        <f>+Territorio[[#This Row],[id]]</f>
        <v>719</v>
      </c>
    </row>
    <row r="730" spans="2:9" hidden="1" x14ac:dyDescent="0.3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11462</v>
      </c>
      <c r="I730" s="1">
        <f>+Territorio[[#This Row],[id]]</f>
        <v>720</v>
      </c>
    </row>
    <row r="731" spans="2:9" hidden="1" x14ac:dyDescent="0.3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11463</v>
      </c>
      <c r="I731" s="1">
        <f>+Territorio[[#This Row],[id]]</f>
        <v>721</v>
      </c>
    </row>
    <row r="732" spans="2:9" hidden="1" x14ac:dyDescent="0.3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11464</v>
      </c>
      <c r="I732" s="1">
        <f>+Territorio[[#This Row],[id]]</f>
        <v>722</v>
      </c>
    </row>
    <row r="733" spans="2:9" hidden="1" x14ac:dyDescent="0.3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11465</v>
      </c>
      <c r="I733" s="1">
        <f>+Territorio[[#This Row],[id]]</f>
        <v>723</v>
      </c>
    </row>
    <row r="734" spans="2:9" hidden="1" x14ac:dyDescent="0.3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11466</v>
      </c>
      <c r="I734" s="1">
        <f>+Territorio[[#This Row],[id]]</f>
        <v>724</v>
      </c>
    </row>
    <row r="735" spans="2:9" hidden="1" x14ac:dyDescent="0.3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11467</v>
      </c>
      <c r="I735" s="1">
        <f>+Territorio[[#This Row],[id]]</f>
        <v>725</v>
      </c>
    </row>
    <row r="736" spans="2:9" hidden="1" x14ac:dyDescent="0.3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11468</v>
      </c>
      <c r="I736" s="1">
        <f>+Territorio[[#This Row],[id]]</f>
        <v>726</v>
      </c>
    </row>
    <row r="737" spans="2:9" hidden="1" x14ac:dyDescent="0.3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11469</v>
      </c>
      <c r="I737" s="1">
        <f>+Territorio[[#This Row],[id]]</f>
        <v>727</v>
      </c>
    </row>
    <row r="738" spans="2:9" hidden="1" x14ac:dyDescent="0.3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11470</v>
      </c>
      <c r="I738" s="1">
        <f>+Territorio[[#This Row],[id]]</f>
        <v>728</v>
      </c>
    </row>
    <row r="739" spans="2:9" hidden="1" x14ac:dyDescent="0.3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11471</v>
      </c>
      <c r="I739" s="1">
        <f>+Territorio[[#This Row],[id]]</f>
        <v>729</v>
      </c>
    </row>
    <row r="740" spans="2:9" hidden="1" x14ac:dyDescent="0.3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11472</v>
      </c>
      <c r="I740" s="1">
        <f>+Territorio[[#This Row],[id]]</f>
        <v>730</v>
      </c>
    </row>
    <row r="741" spans="2:9" hidden="1" x14ac:dyDescent="0.3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11473</v>
      </c>
      <c r="I741" s="1">
        <f>+Territorio[[#This Row],[id]]</f>
        <v>731</v>
      </c>
    </row>
    <row r="742" spans="2:9" hidden="1" x14ac:dyDescent="0.3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11474</v>
      </c>
      <c r="I742" s="1">
        <f>+Territorio[[#This Row],[id]]</f>
        <v>732</v>
      </c>
    </row>
    <row r="743" spans="2:9" hidden="1" x14ac:dyDescent="0.3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11475</v>
      </c>
      <c r="I743" s="1">
        <f>+Territorio[[#This Row],[id]]</f>
        <v>733</v>
      </c>
    </row>
    <row r="744" spans="2:9" hidden="1" x14ac:dyDescent="0.3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11476</v>
      </c>
      <c r="I744" s="1">
        <f>+Territorio[[#This Row],[id]]</f>
        <v>734</v>
      </c>
    </row>
    <row r="745" spans="2:9" hidden="1" x14ac:dyDescent="0.3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11477</v>
      </c>
      <c r="I745" s="1">
        <f>+Territorio[[#This Row],[id]]</f>
        <v>735</v>
      </c>
    </row>
    <row r="746" spans="2:9" hidden="1" x14ac:dyDescent="0.3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11478</v>
      </c>
      <c r="I746" s="1">
        <f>+Territorio[[#This Row],[id]]</f>
        <v>736</v>
      </c>
    </row>
    <row r="747" spans="2:9" hidden="1" x14ac:dyDescent="0.3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11479</v>
      </c>
      <c r="I747" s="1">
        <f>+Territorio[[#This Row],[id]]</f>
        <v>737</v>
      </c>
    </row>
    <row r="748" spans="2:9" hidden="1" x14ac:dyDescent="0.3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11480</v>
      </c>
      <c r="I748" s="1">
        <f>+Territorio[[#This Row],[id]]</f>
        <v>738</v>
      </c>
    </row>
    <row r="749" spans="2:9" hidden="1" x14ac:dyDescent="0.3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11481</v>
      </c>
      <c r="I749" s="1">
        <f>+Territorio[[#This Row],[id]]</f>
        <v>739</v>
      </c>
    </row>
    <row r="750" spans="2:9" hidden="1" x14ac:dyDescent="0.3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11482</v>
      </c>
      <c r="I750" s="1">
        <f>+Territorio[[#This Row],[id]]</f>
        <v>740</v>
      </c>
    </row>
    <row r="751" spans="2:9" hidden="1" x14ac:dyDescent="0.3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11483</v>
      </c>
      <c r="I751" s="1">
        <f>+Territorio[[#This Row],[id]]</f>
        <v>741</v>
      </c>
    </row>
    <row r="752" spans="2:9" hidden="1" x14ac:dyDescent="0.3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11484</v>
      </c>
      <c r="I752" s="1">
        <f>+Territorio[[#This Row],[id]]</f>
        <v>742</v>
      </c>
    </row>
    <row r="753" spans="2:9" hidden="1" x14ac:dyDescent="0.3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11485</v>
      </c>
      <c r="I753" s="1">
        <f>+Territorio[[#This Row],[id]]</f>
        <v>743</v>
      </c>
    </row>
    <row r="754" spans="2:9" hidden="1" x14ac:dyDescent="0.3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11486</v>
      </c>
      <c r="I754" s="1">
        <f>+Territorio[[#This Row],[id]]</f>
        <v>744</v>
      </c>
    </row>
    <row r="755" spans="2:9" hidden="1" x14ac:dyDescent="0.3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11487</v>
      </c>
      <c r="I755" s="1">
        <f>+Territorio[[#This Row],[id]]</f>
        <v>745</v>
      </c>
    </row>
    <row r="756" spans="2:9" hidden="1" x14ac:dyDescent="0.3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11488</v>
      </c>
      <c r="I756" s="1">
        <f>+Territorio[[#This Row],[id]]</f>
        <v>746</v>
      </c>
    </row>
    <row r="757" spans="2:9" hidden="1" x14ac:dyDescent="0.3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11489</v>
      </c>
      <c r="I757" s="1">
        <f>+Territorio[[#This Row],[id]]</f>
        <v>747</v>
      </c>
    </row>
    <row r="758" spans="2:9" hidden="1" x14ac:dyDescent="0.3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11490</v>
      </c>
      <c r="I758" s="1">
        <f>+Territorio[[#This Row],[id]]</f>
        <v>748</v>
      </c>
    </row>
    <row r="759" spans="2:9" hidden="1" x14ac:dyDescent="0.3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11491</v>
      </c>
      <c r="I759" s="1">
        <f>+Territorio[[#This Row],[id]]</f>
        <v>749</v>
      </c>
    </row>
    <row r="760" spans="2:9" hidden="1" x14ac:dyDescent="0.3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11492</v>
      </c>
      <c r="I760" s="1">
        <f>+Territorio[[#This Row],[id]]</f>
        <v>750</v>
      </c>
    </row>
    <row r="761" spans="2:9" hidden="1" x14ac:dyDescent="0.3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11493</v>
      </c>
      <c r="I761" s="1">
        <f>+Territorio[[#This Row],[id]]</f>
        <v>751</v>
      </c>
    </row>
    <row r="762" spans="2:9" hidden="1" x14ac:dyDescent="0.3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11494</v>
      </c>
      <c r="I762" s="1">
        <f>+Territorio[[#This Row],[id]]</f>
        <v>752</v>
      </c>
    </row>
    <row r="763" spans="2:9" hidden="1" x14ac:dyDescent="0.3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11495</v>
      </c>
      <c r="I763" s="1">
        <f>+Territorio[[#This Row],[id]]</f>
        <v>753</v>
      </c>
    </row>
    <row r="764" spans="2:9" hidden="1" x14ac:dyDescent="0.3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11496</v>
      </c>
      <c r="I764" s="1">
        <f>+Territorio[[#This Row],[id]]</f>
        <v>754</v>
      </c>
    </row>
    <row r="765" spans="2:9" hidden="1" x14ac:dyDescent="0.3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11497</v>
      </c>
      <c r="I765" s="1">
        <f>+Territorio[[#This Row],[id]]</f>
        <v>755</v>
      </c>
    </row>
    <row r="766" spans="2:9" hidden="1" x14ac:dyDescent="0.3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11498</v>
      </c>
      <c r="I766" s="1">
        <f>+Territorio[[#This Row],[id]]</f>
        <v>756</v>
      </c>
    </row>
    <row r="767" spans="2:9" hidden="1" x14ac:dyDescent="0.3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11499</v>
      </c>
      <c r="I767" s="1">
        <f>+Territorio[[#This Row],[id]]</f>
        <v>757</v>
      </c>
    </row>
    <row r="768" spans="2:9" hidden="1" x14ac:dyDescent="0.3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11500</v>
      </c>
      <c r="I768" s="1">
        <f>+Territorio[[#This Row],[id]]</f>
        <v>758</v>
      </c>
    </row>
    <row r="769" spans="2:9" hidden="1" x14ac:dyDescent="0.3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11501</v>
      </c>
      <c r="I769" s="1">
        <f>+Territorio[[#This Row],[id]]</f>
        <v>759</v>
      </c>
    </row>
    <row r="770" spans="2:9" hidden="1" x14ac:dyDescent="0.3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11502</v>
      </c>
      <c r="I770" s="1">
        <f>+Territorio[[#This Row],[id]]</f>
        <v>760</v>
      </c>
    </row>
    <row r="771" spans="2:9" hidden="1" x14ac:dyDescent="0.3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11503</v>
      </c>
      <c r="I771" s="1">
        <f>+Territorio[[#This Row],[id]]</f>
        <v>761</v>
      </c>
    </row>
    <row r="772" spans="2:9" hidden="1" x14ac:dyDescent="0.3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11504</v>
      </c>
      <c r="I772" s="1">
        <f>+Territorio[[#This Row],[id]]</f>
        <v>762</v>
      </c>
    </row>
    <row r="773" spans="2:9" hidden="1" x14ac:dyDescent="0.3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11505</v>
      </c>
      <c r="I773" s="1">
        <f>+Territorio[[#This Row],[id]]</f>
        <v>763</v>
      </c>
    </row>
    <row r="774" spans="2:9" hidden="1" x14ac:dyDescent="0.3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11506</v>
      </c>
      <c r="I774" s="1">
        <f>+Territorio[[#This Row],[id]]</f>
        <v>764</v>
      </c>
    </row>
    <row r="775" spans="2:9" hidden="1" x14ac:dyDescent="0.3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11507</v>
      </c>
      <c r="I775" s="1">
        <f>+Territorio[[#This Row],[id]]</f>
        <v>765</v>
      </c>
    </row>
    <row r="776" spans="2:9" hidden="1" x14ac:dyDescent="0.3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11508</v>
      </c>
      <c r="I776" s="1">
        <f>+Territorio[[#This Row],[id]]</f>
        <v>766</v>
      </c>
    </row>
    <row r="777" spans="2:9" hidden="1" x14ac:dyDescent="0.3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11509</v>
      </c>
      <c r="I777" s="1">
        <f>+Territorio[[#This Row],[id]]</f>
        <v>767</v>
      </c>
    </row>
    <row r="778" spans="2:9" hidden="1" x14ac:dyDescent="0.3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11510</v>
      </c>
      <c r="I778" s="1">
        <f>+Territorio[[#This Row],[id]]</f>
        <v>768</v>
      </c>
    </row>
    <row r="779" spans="2:9" hidden="1" x14ac:dyDescent="0.3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11511</v>
      </c>
      <c r="I779" s="1">
        <f>+Territorio[[#This Row],[id]]</f>
        <v>769</v>
      </c>
    </row>
    <row r="780" spans="2:9" hidden="1" x14ac:dyDescent="0.3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11512</v>
      </c>
      <c r="I780" s="1">
        <f>+Territorio[[#This Row],[id]]</f>
        <v>770</v>
      </c>
    </row>
    <row r="781" spans="2:9" hidden="1" x14ac:dyDescent="0.3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11513</v>
      </c>
      <c r="I781" s="1">
        <f>+Territorio[[#This Row],[id]]</f>
        <v>771</v>
      </c>
    </row>
    <row r="782" spans="2:9" hidden="1" x14ac:dyDescent="0.3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11514</v>
      </c>
      <c r="I782" s="1">
        <f>+Territorio[[#This Row],[id]]</f>
        <v>772</v>
      </c>
    </row>
    <row r="783" spans="2:9" hidden="1" x14ac:dyDescent="0.3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11515</v>
      </c>
      <c r="I783" s="1">
        <f>+Territorio[[#This Row],[id]]</f>
        <v>773</v>
      </c>
    </row>
    <row r="784" spans="2:9" hidden="1" x14ac:dyDescent="0.3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11516</v>
      </c>
      <c r="I784" s="1">
        <f>+Territorio[[#This Row],[id]]</f>
        <v>774</v>
      </c>
    </row>
    <row r="785" spans="2:9" hidden="1" x14ac:dyDescent="0.3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11517</v>
      </c>
      <c r="I785" s="1">
        <f>+Territorio[[#This Row],[id]]</f>
        <v>775</v>
      </c>
    </row>
    <row r="786" spans="2:9" hidden="1" x14ac:dyDescent="0.3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11518</v>
      </c>
      <c r="I786" s="1">
        <f>+Territorio[[#This Row],[id]]</f>
        <v>776</v>
      </c>
    </row>
    <row r="787" spans="2:9" hidden="1" x14ac:dyDescent="0.3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11519</v>
      </c>
      <c r="I787" s="1">
        <f>+Territorio[[#This Row],[id]]</f>
        <v>777</v>
      </c>
    </row>
    <row r="788" spans="2:9" hidden="1" x14ac:dyDescent="0.3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11520</v>
      </c>
      <c r="I788" s="1">
        <f>+Territorio[[#This Row],[id]]</f>
        <v>778</v>
      </c>
    </row>
    <row r="789" spans="2:9" hidden="1" x14ac:dyDescent="0.3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11521</v>
      </c>
      <c r="I789" s="1">
        <f>+Territorio[[#This Row],[id]]</f>
        <v>779</v>
      </c>
    </row>
    <row r="790" spans="2:9" hidden="1" x14ac:dyDescent="0.3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11522</v>
      </c>
      <c r="I790" s="1">
        <f>+Territorio[[#This Row],[id]]</f>
        <v>780</v>
      </c>
    </row>
    <row r="791" spans="2:9" hidden="1" x14ac:dyDescent="0.3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11523</v>
      </c>
      <c r="I791" s="1">
        <f>+Territorio[[#This Row],[id]]</f>
        <v>781</v>
      </c>
    </row>
    <row r="792" spans="2:9" hidden="1" x14ac:dyDescent="0.3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11524</v>
      </c>
      <c r="I792" s="1">
        <f>+Territorio[[#This Row],[id]]</f>
        <v>782</v>
      </c>
    </row>
    <row r="793" spans="2:9" hidden="1" x14ac:dyDescent="0.3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11525</v>
      </c>
      <c r="I793" s="1">
        <f>+Territorio[[#This Row],[id]]</f>
        <v>783</v>
      </c>
    </row>
    <row r="794" spans="2:9" hidden="1" x14ac:dyDescent="0.3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11526</v>
      </c>
      <c r="I794" s="1">
        <f>+Territorio[[#This Row],[id]]</f>
        <v>784</v>
      </c>
    </row>
    <row r="795" spans="2:9" hidden="1" x14ac:dyDescent="0.3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11527</v>
      </c>
      <c r="I795" s="1">
        <f>+Territorio[[#This Row],[id]]</f>
        <v>785</v>
      </c>
    </row>
    <row r="796" spans="2:9" hidden="1" x14ac:dyDescent="0.3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11528</v>
      </c>
      <c r="I796" s="1">
        <f>+Territorio[[#This Row],[id]]</f>
        <v>786</v>
      </c>
    </row>
    <row r="797" spans="2:9" hidden="1" x14ac:dyDescent="0.3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11529</v>
      </c>
      <c r="I797" s="1">
        <f>+Territorio[[#This Row],[id]]</f>
        <v>787</v>
      </c>
    </row>
    <row r="798" spans="2:9" hidden="1" x14ac:dyDescent="0.3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11530</v>
      </c>
      <c r="I798" s="1">
        <f>+Territorio[[#This Row],[id]]</f>
        <v>788</v>
      </c>
    </row>
    <row r="799" spans="2:9" hidden="1" x14ac:dyDescent="0.3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11531</v>
      </c>
      <c r="I799" s="1">
        <f>+Territorio[[#This Row],[id]]</f>
        <v>789</v>
      </c>
    </row>
    <row r="800" spans="2:9" hidden="1" x14ac:dyDescent="0.3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11532</v>
      </c>
      <c r="I800" s="1">
        <f>+Territorio[[#This Row],[id]]</f>
        <v>790</v>
      </c>
    </row>
    <row r="801" spans="2:9" hidden="1" x14ac:dyDescent="0.3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11533</v>
      </c>
      <c r="I801" s="1">
        <f>+Territorio[[#This Row],[id]]</f>
        <v>791</v>
      </c>
    </row>
    <row r="802" spans="2:9" hidden="1" x14ac:dyDescent="0.3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11534</v>
      </c>
      <c r="I802" s="1">
        <f>+Territorio[[#This Row],[id]]</f>
        <v>792</v>
      </c>
    </row>
    <row r="803" spans="2:9" hidden="1" x14ac:dyDescent="0.3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11535</v>
      </c>
      <c r="I803" s="1">
        <f>+Territorio[[#This Row],[id]]</f>
        <v>793</v>
      </c>
    </row>
    <row r="804" spans="2:9" hidden="1" x14ac:dyDescent="0.3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11536</v>
      </c>
      <c r="I804" s="1">
        <f>+Territorio[[#This Row],[id]]</f>
        <v>794</v>
      </c>
    </row>
    <row r="805" spans="2:9" hidden="1" x14ac:dyDescent="0.3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11537</v>
      </c>
      <c r="I805" s="1">
        <f>+Territorio[[#This Row],[id]]</f>
        <v>795</v>
      </c>
    </row>
    <row r="806" spans="2:9" hidden="1" x14ac:dyDescent="0.3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11538</v>
      </c>
      <c r="I806" s="1">
        <f>+Territorio[[#This Row],[id]]</f>
        <v>796</v>
      </c>
    </row>
    <row r="807" spans="2:9" hidden="1" x14ac:dyDescent="0.3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11539</v>
      </c>
      <c r="I807" s="1">
        <f>+Territorio[[#This Row],[id]]</f>
        <v>797</v>
      </c>
    </row>
    <row r="808" spans="2:9" hidden="1" x14ac:dyDescent="0.3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11540</v>
      </c>
      <c r="I808" s="1">
        <f>+Territorio[[#This Row],[id]]</f>
        <v>798</v>
      </c>
    </row>
    <row r="809" spans="2:9" hidden="1" x14ac:dyDescent="0.3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11541</v>
      </c>
      <c r="I809" s="1">
        <f>+Territorio[[#This Row],[id]]</f>
        <v>799</v>
      </c>
    </row>
    <row r="810" spans="2:9" hidden="1" x14ac:dyDescent="0.3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11542</v>
      </c>
      <c r="I810" s="1">
        <f>+Territorio[[#This Row],[id]]</f>
        <v>800</v>
      </c>
    </row>
    <row r="811" spans="2:9" hidden="1" x14ac:dyDescent="0.3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11543</v>
      </c>
      <c r="I811" s="1">
        <f>+Territorio[[#This Row],[id]]</f>
        <v>801</v>
      </c>
    </row>
    <row r="812" spans="2:9" hidden="1" x14ac:dyDescent="0.3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11544</v>
      </c>
      <c r="I812" s="1">
        <f>+Territorio[[#This Row],[id]]</f>
        <v>802</v>
      </c>
    </row>
    <row r="813" spans="2:9" hidden="1" x14ac:dyDescent="0.3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11545</v>
      </c>
      <c r="I813" s="1">
        <f>+Territorio[[#This Row],[id]]</f>
        <v>803</v>
      </c>
    </row>
    <row r="814" spans="2:9" hidden="1" x14ac:dyDescent="0.3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11546</v>
      </c>
      <c r="I814" s="1">
        <f>+Territorio[[#This Row],[id]]</f>
        <v>804</v>
      </c>
    </row>
    <row r="815" spans="2:9" hidden="1" x14ac:dyDescent="0.3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11547</v>
      </c>
      <c r="I815" s="1">
        <f>+Territorio[[#This Row],[id]]</f>
        <v>805</v>
      </c>
    </row>
    <row r="816" spans="2:9" hidden="1" x14ac:dyDescent="0.3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11548</v>
      </c>
      <c r="I816" s="1">
        <f>+Territorio[[#This Row],[id]]</f>
        <v>806</v>
      </c>
    </row>
    <row r="817" spans="2:9" hidden="1" x14ac:dyDescent="0.3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11549</v>
      </c>
      <c r="I817" s="1">
        <f>+Territorio[[#This Row],[id]]</f>
        <v>807</v>
      </c>
    </row>
    <row r="818" spans="2:9" hidden="1" x14ac:dyDescent="0.3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11550</v>
      </c>
      <c r="I818" s="1">
        <f>+Territorio[[#This Row],[id]]</f>
        <v>808</v>
      </c>
    </row>
    <row r="819" spans="2:9" hidden="1" x14ac:dyDescent="0.3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11551</v>
      </c>
      <c r="I819" s="1">
        <f>+Territorio[[#This Row],[id]]</f>
        <v>809</v>
      </c>
    </row>
    <row r="820" spans="2:9" hidden="1" x14ac:dyDescent="0.3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11552</v>
      </c>
      <c r="I820" s="1">
        <f>+Territorio[[#This Row],[id]]</f>
        <v>810</v>
      </c>
    </row>
    <row r="821" spans="2:9" hidden="1" x14ac:dyDescent="0.3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11553</v>
      </c>
      <c r="I821" s="1">
        <f>+Territorio[[#This Row],[id]]</f>
        <v>811</v>
      </c>
    </row>
    <row r="822" spans="2:9" hidden="1" x14ac:dyDescent="0.3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11554</v>
      </c>
      <c r="I822" s="1">
        <f>+Territorio[[#This Row],[id]]</f>
        <v>812</v>
      </c>
    </row>
    <row r="823" spans="2:9" hidden="1" x14ac:dyDescent="0.3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11555</v>
      </c>
      <c r="I823" s="1">
        <f>+Territorio[[#This Row],[id]]</f>
        <v>813</v>
      </c>
    </row>
    <row r="824" spans="2:9" hidden="1" x14ac:dyDescent="0.3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11556</v>
      </c>
      <c r="I824" s="1">
        <f>+Territorio[[#This Row],[id]]</f>
        <v>814</v>
      </c>
    </row>
    <row r="825" spans="2:9" hidden="1" x14ac:dyDescent="0.3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11557</v>
      </c>
      <c r="I825" s="1">
        <f>+Territorio[[#This Row],[id]]</f>
        <v>815</v>
      </c>
    </row>
    <row r="826" spans="2:9" hidden="1" x14ac:dyDescent="0.3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11558</v>
      </c>
      <c r="I826" s="1">
        <f>+Territorio[[#This Row],[id]]</f>
        <v>816</v>
      </c>
    </row>
    <row r="827" spans="2:9" hidden="1" x14ac:dyDescent="0.3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11559</v>
      </c>
      <c r="I827" s="1">
        <f>+Territorio[[#This Row],[id]]</f>
        <v>817</v>
      </c>
    </row>
    <row r="828" spans="2:9" hidden="1" x14ac:dyDescent="0.3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11560</v>
      </c>
      <c r="I828" s="1">
        <f>+Territorio[[#This Row],[id]]</f>
        <v>818</v>
      </c>
    </row>
    <row r="829" spans="2:9" hidden="1" x14ac:dyDescent="0.3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11561</v>
      </c>
      <c r="I829" s="1">
        <f>+Territorio[[#This Row],[id]]</f>
        <v>819</v>
      </c>
    </row>
    <row r="830" spans="2:9" hidden="1" x14ac:dyDescent="0.3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11562</v>
      </c>
      <c r="I830" s="1">
        <f>+Territorio[[#This Row],[id]]</f>
        <v>820</v>
      </c>
    </row>
    <row r="831" spans="2:9" hidden="1" x14ac:dyDescent="0.3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11563</v>
      </c>
      <c r="I831" s="1">
        <f>+Territorio[[#This Row],[id]]</f>
        <v>821</v>
      </c>
    </row>
    <row r="832" spans="2:9" hidden="1" x14ac:dyDescent="0.3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11564</v>
      </c>
      <c r="I832" s="1">
        <f>+Territorio[[#This Row],[id]]</f>
        <v>822</v>
      </c>
    </row>
    <row r="833" spans="2:9" hidden="1" x14ac:dyDescent="0.3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11565</v>
      </c>
      <c r="I833" s="1">
        <f>+Territorio[[#This Row],[id]]</f>
        <v>823</v>
      </c>
    </row>
    <row r="834" spans="2:9" hidden="1" x14ac:dyDescent="0.3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11566</v>
      </c>
      <c r="I834" s="1">
        <f>+Territorio[[#This Row],[id]]</f>
        <v>824</v>
      </c>
    </row>
    <row r="835" spans="2:9" hidden="1" x14ac:dyDescent="0.3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11567</v>
      </c>
      <c r="I835" s="1">
        <f>+Territorio[[#This Row],[id]]</f>
        <v>825</v>
      </c>
    </row>
    <row r="836" spans="2:9" hidden="1" x14ac:dyDescent="0.3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11568</v>
      </c>
      <c r="I836" s="1">
        <f>+Territorio[[#This Row],[id]]</f>
        <v>826</v>
      </c>
    </row>
    <row r="837" spans="2:9" hidden="1" x14ac:dyDescent="0.3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11569</v>
      </c>
      <c r="I837" s="1">
        <f>+Territorio[[#This Row],[id]]</f>
        <v>827</v>
      </c>
    </row>
    <row r="838" spans="2:9" hidden="1" x14ac:dyDescent="0.3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11570</v>
      </c>
      <c r="I838" s="1">
        <f>+Territorio[[#This Row],[id]]</f>
        <v>828</v>
      </c>
    </row>
    <row r="839" spans="2:9" hidden="1" x14ac:dyDescent="0.3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11571</v>
      </c>
      <c r="I839" s="1">
        <f>+Territorio[[#This Row],[id]]</f>
        <v>829</v>
      </c>
    </row>
    <row r="840" spans="2:9" hidden="1" x14ac:dyDescent="0.3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11572</v>
      </c>
      <c r="I840" s="1">
        <f>+Territorio[[#This Row],[id]]</f>
        <v>830</v>
      </c>
    </row>
    <row r="841" spans="2:9" hidden="1" x14ac:dyDescent="0.3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11573</v>
      </c>
      <c r="I841" s="1">
        <f>+Territorio[[#This Row],[id]]</f>
        <v>831</v>
      </c>
    </row>
    <row r="842" spans="2:9" hidden="1" x14ac:dyDescent="0.3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11574</v>
      </c>
      <c r="I842" s="1">
        <f>+Territorio[[#This Row],[id]]</f>
        <v>832</v>
      </c>
    </row>
    <row r="843" spans="2:9" hidden="1" x14ac:dyDescent="0.3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11575</v>
      </c>
      <c r="I843" s="1">
        <f>+Territorio[[#This Row],[id]]</f>
        <v>833</v>
      </c>
    </row>
    <row r="844" spans="2:9" hidden="1" x14ac:dyDescent="0.3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11576</v>
      </c>
      <c r="I844" s="1">
        <f>+Territorio[[#This Row],[id]]</f>
        <v>834</v>
      </c>
    </row>
    <row r="845" spans="2:9" hidden="1" x14ac:dyDescent="0.3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11577</v>
      </c>
      <c r="I845" s="1">
        <f>+Territorio[[#This Row],[id]]</f>
        <v>835</v>
      </c>
    </row>
    <row r="846" spans="2:9" hidden="1" x14ac:dyDescent="0.3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11578</v>
      </c>
      <c r="I846" s="1">
        <f>+Territorio[[#This Row],[id]]</f>
        <v>836</v>
      </c>
    </row>
    <row r="847" spans="2:9" hidden="1" x14ac:dyDescent="0.3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11579</v>
      </c>
      <c r="I847" s="1">
        <f>+Territorio[[#This Row],[id]]</f>
        <v>837</v>
      </c>
    </row>
    <row r="848" spans="2:9" hidden="1" x14ac:dyDescent="0.3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11580</v>
      </c>
      <c r="I848" s="1">
        <f>+Territorio[[#This Row],[id]]</f>
        <v>838</v>
      </c>
    </row>
    <row r="849" spans="2:9" hidden="1" x14ac:dyDescent="0.3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11581</v>
      </c>
      <c r="I849" s="1">
        <f>+Territorio[[#This Row],[id]]</f>
        <v>839</v>
      </c>
    </row>
    <row r="850" spans="2:9" hidden="1" x14ac:dyDescent="0.3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11582</v>
      </c>
      <c r="I850" s="1">
        <f>+Territorio[[#This Row],[id]]</f>
        <v>840</v>
      </c>
    </row>
    <row r="851" spans="2:9" hidden="1" x14ac:dyDescent="0.3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11583</v>
      </c>
      <c r="I851" s="1">
        <f>+Territorio[[#This Row],[id]]</f>
        <v>841</v>
      </c>
    </row>
    <row r="852" spans="2:9" hidden="1" x14ac:dyDescent="0.3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11584</v>
      </c>
      <c r="I852" s="1">
        <f>+Territorio[[#This Row],[id]]</f>
        <v>842</v>
      </c>
    </row>
    <row r="853" spans="2:9" hidden="1" x14ac:dyDescent="0.3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11585</v>
      </c>
      <c r="I853" s="1">
        <f>+Territorio[[#This Row],[id]]</f>
        <v>843</v>
      </c>
    </row>
    <row r="854" spans="2:9" hidden="1" x14ac:dyDescent="0.3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11586</v>
      </c>
      <c r="I854" s="1">
        <f>+Territorio[[#This Row],[id]]</f>
        <v>844</v>
      </c>
    </row>
    <row r="855" spans="2:9" hidden="1" x14ac:dyDescent="0.3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11587</v>
      </c>
      <c r="I855" s="1">
        <f>+Territorio[[#This Row],[id]]</f>
        <v>845</v>
      </c>
    </row>
    <row r="856" spans="2:9" hidden="1" x14ac:dyDescent="0.3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11588</v>
      </c>
      <c r="I856" s="1">
        <f>+Territorio[[#This Row],[id]]</f>
        <v>846</v>
      </c>
    </row>
    <row r="857" spans="2:9" hidden="1" x14ac:dyDescent="0.3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11589</v>
      </c>
      <c r="I857" s="1">
        <f>+Territorio[[#This Row],[id]]</f>
        <v>847</v>
      </c>
    </row>
    <row r="858" spans="2:9" hidden="1" x14ac:dyDescent="0.3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11590</v>
      </c>
      <c r="I858" s="1">
        <f>+Territorio[[#This Row],[id]]</f>
        <v>848</v>
      </c>
    </row>
    <row r="859" spans="2:9" hidden="1" x14ac:dyDescent="0.3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11591</v>
      </c>
      <c r="I859" s="1">
        <f>+Territorio[[#This Row],[id]]</f>
        <v>849</v>
      </c>
    </row>
    <row r="860" spans="2:9" hidden="1" x14ac:dyDescent="0.3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11592</v>
      </c>
      <c r="I860" s="1">
        <f>+Territorio[[#This Row],[id]]</f>
        <v>850</v>
      </c>
    </row>
    <row r="861" spans="2:9" hidden="1" x14ac:dyDescent="0.3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11593</v>
      </c>
      <c r="I861" s="1">
        <f>+Territorio[[#This Row],[id]]</f>
        <v>851</v>
      </c>
    </row>
    <row r="862" spans="2:9" hidden="1" x14ac:dyDescent="0.3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11594</v>
      </c>
      <c r="I862" s="1">
        <f>+Territorio[[#This Row],[id]]</f>
        <v>852</v>
      </c>
    </row>
    <row r="863" spans="2:9" hidden="1" x14ac:dyDescent="0.3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11595</v>
      </c>
      <c r="I863" s="1">
        <f>+Territorio[[#This Row],[id]]</f>
        <v>853</v>
      </c>
    </row>
    <row r="864" spans="2:9" hidden="1" x14ac:dyDescent="0.3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11596</v>
      </c>
      <c r="I864" s="1">
        <f>+Territorio[[#This Row],[id]]</f>
        <v>854</v>
      </c>
    </row>
    <row r="865" spans="2:9" hidden="1" x14ac:dyDescent="0.3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11597</v>
      </c>
      <c r="I865" s="1">
        <f>+Territorio[[#This Row],[id]]</f>
        <v>855</v>
      </c>
    </row>
    <row r="866" spans="2:9" hidden="1" x14ac:dyDescent="0.3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11598</v>
      </c>
      <c r="I866" s="1">
        <f>+Territorio[[#This Row],[id]]</f>
        <v>856</v>
      </c>
    </row>
    <row r="867" spans="2:9" hidden="1" x14ac:dyDescent="0.3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11599</v>
      </c>
      <c r="I867" s="1">
        <f>+Territorio[[#This Row],[id]]</f>
        <v>857</v>
      </c>
    </row>
    <row r="868" spans="2:9" hidden="1" x14ac:dyDescent="0.3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11600</v>
      </c>
      <c r="I868" s="1">
        <f>+Territorio[[#This Row],[id]]</f>
        <v>858</v>
      </c>
    </row>
    <row r="869" spans="2:9" hidden="1" x14ac:dyDescent="0.3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11601</v>
      </c>
      <c r="I869" s="1">
        <f>+Territorio[[#This Row],[id]]</f>
        <v>859</v>
      </c>
    </row>
    <row r="870" spans="2:9" hidden="1" x14ac:dyDescent="0.3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11602</v>
      </c>
      <c r="I870" s="1">
        <f>+Territorio[[#This Row],[id]]</f>
        <v>860</v>
      </c>
    </row>
    <row r="871" spans="2:9" hidden="1" x14ac:dyDescent="0.3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11603</v>
      </c>
      <c r="I871" s="1">
        <f>+Territorio[[#This Row],[id]]</f>
        <v>861</v>
      </c>
    </row>
    <row r="872" spans="2:9" hidden="1" x14ac:dyDescent="0.3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11604</v>
      </c>
      <c r="I872" s="1">
        <f>+Territorio[[#This Row],[id]]</f>
        <v>862</v>
      </c>
    </row>
    <row r="873" spans="2:9" hidden="1" x14ac:dyDescent="0.3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11605</v>
      </c>
      <c r="I873" s="1">
        <f>+Territorio[[#This Row],[id]]</f>
        <v>863</v>
      </c>
    </row>
    <row r="874" spans="2:9" hidden="1" x14ac:dyDescent="0.3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11606</v>
      </c>
      <c r="I874" s="1">
        <f>+Territorio[[#This Row],[id]]</f>
        <v>864</v>
      </c>
    </row>
    <row r="875" spans="2:9" hidden="1" x14ac:dyDescent="0.3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11607</v>
      </c>
      <c r="I875" s="1">
        <f>+Territorio[[#This Row],[id]]</f>
        <v>865</v>
      </c>
    </row>
    <row r="876" spans="2:9" hidden="1" x14ac:dyDescent="0.3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11608</v>
      </c>
      <c r="I876" s="1">
        <f>+Territorio[[#This Row],[id]]</f>
        <v>866</v>
      </c>
    </row>
    <row r="877" spans="2:9" hidden="1" x14ac:dyDescent="0.3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11609</v>
      </c>
      <c r="I877" s="1">
        <f>+Territorio[[#This Row],[id]]</f>
        <v>867</v>
      </c>
    </row>
    <row r="878" spans="2:9" hidden="1" x14ac:dyDescent="0.3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11610</v>
      </c>
      <c r="I878" s="1">
        <f>+Territorio[[#This Row],[id]]</f>
        <v>868</v>
      </c>
    </row>
    <row r="879" spans="2:9" hidden="1" x14ac:dyDescent="0.3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11611</v>
      </c>
      <c r="I879" s="1">
        <f>+Territorio[[#This Row],[id]]</f>
        <v>869</v>
      </c>
    </row>
    <row r="880" spans="2:9" hidden="1" x14ac:dyDescent="0.3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11612</v>
      </c>
      <c r="I880" s="1">
        <f>+Territorio[[#This Row],[id]]</f>
        <v>870</v>
      </c>
    </row>
    <row r="881" spans="2:9" hidden="1" x14ac:dyDescent="0.3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11613</v>
      </c>
      <c r="I881" s="1">
        <f>+Territorio[[#This Row],[id]]</f>
        <v>871</v>
      </c>
    </row>
    <row r="882" spans="2:9" hidden="1" x14ac:dyDescent="0.3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11614</v>
      </c>
      <c r="I882" s="1">
        <f>+Territorio[[#This Row],[id]]</f>
        <v>872</v>
      </c>
    </row>
    <row r="883" spans="2:9" hidden="1" x14ac:dyDescent="0.3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11615</v>
      </c>
      <c r="I883" s="1">
        <f>+Territorio[[#This Row],[id]]</f>
        <v>873</v>
      </c>
    </row>
    <row r="884" spans="2:9" hidden="1" x14ac:dyDescent="0.3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11616</v>
      </c>
      <c r="I884" s="1">
        <f>+Territorio[[#This Row],[id]]</f>
        <v>874</v>
      </c>
    </row>
    <row r="885" spans="2:9" hidden="1" x14ac:dyDescent="0.3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11617</v>
      </c>
      <c r="I885" s="1">
        <f>+Territorio[[#This Row],[id]]</f>
        <v>875</v>
      </c>
    </row>
    <row r="886" spans="2:9" hidden="1" x14ac:dyDescent="0.3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11618</v>
      </c>
      <c r="I886" s="1">
        <f>+Territorio[[#This Row],[id]]</f>
        <v>876</v>
      </c>
    </row>
    <row r="887" spans="2:9" hidden="1" x14ac:dyDescent="0.3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11619</v>
      </c>
      <c r="I887" s="1">
        <f>+Territorio[[#This Row],[id]]</f>
        <v>877</v>
      </c>
    </row>
    <row r="888" spans="2:9" hidden="1" x14ac:dyDescent="0.3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11620</v>
      </c>
      <c r="I888" s="1">
        <f>+Territorio[[#This Row],[id]]</f>
        <v>878</v>
      </c>
    </row>
    <row r="889" spans="2:9" hidden="1" x14ac:dyDescent="0.3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11621</v>
      </c>
      <c r="I889" s="1">
        <f>+Territorio[[#This Row],[id]]</f>
        <v>879</v>
      </c>
    </row>
    <row r="890" spans="2:9" hidden="1" x14ac:dyDescent="0.3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11622</v>
      </c>
      <c r="I890" s="1">
        <f>+Territorio[[#This Row],[id]]</f>
        <v>880</v>
      </c>
    </row>
    <row r="891" spans="2:9" hidden="1" x14ac:dyDescent="0.3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11623</v>
      </c>
      <c r="I891" s="1">
        <f>+Territorio[[#This Row],[id]]</f>
        <v>881</v>
      </c>
    </row>
    <row r="892" spans="2:9" hidden="1" x14ac:dyDescent="0.3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11624</v>
      </c>
      <c r="I892" s="1">
        <f>+Territorio[[#This Row],[id]]</f>
        <v>882</v>
      </c>
    </row>
    <row r="893" spans="2:9" hidden="1" x14ac:dyDescent="0.3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11625</v>
      </c>
      <c r="I893" s="1">
        <f>+Territorio[[#This Row],[id]]</f>
        <v>883</v>
      </c>
    </row>
    <row r="894" spans="2:9" hidden="1" x14ac:dyDescent="0.3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11626</v>
      </c>
      <c r="I894" s="1">
        <f>+Territorio[[#This Row],[id]]</f>
        <v>884</v>
      </c>
    </row>
    <row r="895" spans="2:9" hidden="1" x14ac:dyDescent="0.3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11627</v>
      </c>
      <c r="I895" s="1">
        <f>+Territorio[[#This Row],[id]]</f>
        <v>885</v>
      </c>
    </row>
    <row r="896" spans="2:9" hidden="1" x14ac:dyDescent="0.3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11628</v>
      </c>
      <c r="I896" s="1">
        <f>+Territorio[[#This Row],[id]]</f>
        <v>886</v>
      </c>
    </row>
    <row r="897" spans="2:9" hidden="1" x14ac:dyDescent="0.3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11629</v>
      </c>
      <c r="I897" s="1">
        <f>+Territorio[[#This Row],[id]]</f>
        <v>887</v>
      </c>
    </row>
    <row r="898" spans="2:9" hidden="1" x14ac:dyDescent="0.3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11630</v>
      </c>
      <c r="I898" s="1">
        <f>+Territorio[[#This Row],[id]]</f>
        <v>888</v>
      </c>
    </row>
    <row r="899" spans="2:9" hidden="1" x14ac:dyDescent="0.3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11631</v>
      </c>
      <c r="I899" s="1">
        <f>+Territorio[[#This Row],[id]]</f>
        <v>889</v>
      </c>
    </row>
    <row r="900" spans="2:9" hidden="1" x14ac:dyDescent="0.3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11632</v>
      </c>
      <c r="I900" s="1">
        <f>+Territorio[[#This Row],[id]]</f>
        <v>890</v>
      </c>
    </row>
    <row r="901" spans="2:9" hidden="1" x14ac:dyDescent="0.3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11633</v>
      </c>
      <c r="I901" s="1">
        <f>+Territorio[[#This Row],[id]]</f>
        <v>891</v>
      </c>
    </row>
    <row r="902" spans="2:9" hidden="1" x14ac:dyDescent="0.3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11634</v>
      </c>
      <c r="I902" s="1">
        <f>+Territorio[[#This Row],[id]]</f>
        <v>892</v>
      </c>
    </row>
    <row r="903" spans="2:9" hidden="1" x14ac:dyDescent="0.3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11635</v>
      </c>
      <c r="I903" s="1">
        <f>+Territorio[[#This Row],[id]]</f>
        <v>893</v>
      </c>
    </row>
    <row r="904" spans="2:9" hidden="1" x14ac:dyDescent="0.3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11636</v>
      </c>
      <c r="I904" s="1">
        <f>+Territorio[[#This Row],[id]]</f>
        <v>894</v>
      </c>
    </row>
    <row r="905" spans="2:9" hidden="1" x14ac:dyDescent="0.3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11637</v>
      </c>
      <c r="I905" s="1">
        <f>+Territorio[[#This Row],[id]]</f>
        <v>895</v>
      </c>
    </row>
    <row r="906" spans="2:9" hidden="1" x14ac:dyDescent="0.3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11638</v>
      </c>
      <c r="I906" s="1">
        <f>+Territorio[[#This Row],[id]]</f>
        <v>896</v>
      </c>
    </row>
    <row r="907" spans="2:9" hidden="1" x14ac:dyDescent="0.3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11639</v>
      </c>
      <c r="I907" s="1">
        <f>+Territorio[[#This Row],[id]]</f>
        <v>897</v>
      </c>
    </row>
    <row r="908" spans="2:9" hidden="1" x14ac:dyDescent="0.3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11640</v>
      </c>
      <c r="I908" s="1">
        <f>+Territorio[[#This Row],[id]]</f>
        <v>898</v>
      </c>
    </row>
    <row r="909" spans="2:9" hidden="1" x14ac:dyDescent="0.3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11641</v>
      </c>
      <c r="I909" s="1">
        <f>+Territorio[[#This Row],[id]]</f>
        <v>899</v>
      </c>
    </row>
    <row r="910" spans="2:9" hidden="1" x14ac:dyDescent="0.3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11642</v>
      </c>
      <c r="I910" s="1">
        <f>+Territorio[[#This Row],[id]]</f>
        <v>900</v>
      </c>
    </row>
    <row r="911" spans="2:9" hidden="1" x14ac:dyDescent="0.3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11643</v>
      </c>
      <c r="I911" s="1">
        <f>+Territorio[[#This Row],[id]]</f>
        <v>901</v>
      </c>
    </row>
    <row r="912" spans="2:9" hidden="1" x14ac:dyDescent="0.3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11644</v>
      </c>
      <c r="I912" s="1">
        <f>+Territorio[[#This Row],[id]]</f>
        <v>902</v>
      </c>
    </row>
    <row r="913" spans="2:9" hidden="1" x14ac:dyDescent="0.3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11645</v>
      </c>
      <c r="I913" s="1">
        <f>+Territorio[[#This Row],[id]]</f>
        <v>903</v>
      </c>
    </row>
    <row r="914" spans="2:9" hidden="1" x14ac:dyDescent="0.3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11646</v>
      </c>
      <c r="I914" s="1">
        <f>+Territorio[[#This Row],[id]]</f>
        <v>904</v>
      </c>
    </row>
    <row r="915" spans="2:9" hidden="1" x14ac:dyDescent="0.3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11647</v>
      </c>
      <c r="I915" s="1">
        <f>+Territorio[[#This Row],[id]]</f>
        <v>905</v>
      </c>
    </row>
    <row r="916" spans="2:9" hidden="1" x14ac:dyDescent="0.3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11648</v>
      </c>
      <c r="I916" s="1">
        <f>+Territorio[[#This Row],[id]]</f>
        <v>906</v>
      </c>
    </row>
    <row r="917" spans="2:9" hidden="1" x14ac:dyDescent="0.3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11649</v>
      </c>
      <c r="I917" s="1">
        <f>+Territorio[[#This Row],[id]]</f>
        <v>907</v>
      </c>
    </row>
    <row r="918" spans="2:9" hidden="1" x14ac:dyDescent="0.3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11650</v>
      </c>
      <c r="I918" s="1">
        <f>+Territorio[[#This Row],[id]]</f>
        <v>908</v>
      </c>
    </row>
    <row r="919" spans="2:9" hidden="1" x14ac:dyDescent="0.3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11651</v>
      </c>
      <c r="I919" s="1">
        <f>+Territorio[[#This Row],[id]]</f>
        <v>909</v>
      </c>
    </row>
    <row r="920" spans="2:9" hidden="1" x14ac:dyDescent="0.3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11652</v>
      </c>
      <c r="I920" s="1">
        <f>+Territorio[[#This Row],[id]]</f>
        <v>910</v>
      </c>
    </row>
    <row r="921" spans="2:9" hidden="1" x14ac:dyDescent="0.3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11653</v>
      </c>
      <c r="I921" s="1">
        <f>+Territorio[[#This Row],[id]]</f>
        <v>911</v>
      </c>
    </row>
    <row r="922" spans="2:9" hidden="1" x14ac:dyDescent="0.3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11654</v>
      </c>
      <c r="I922" s="1">
        <f>+Territorio[[#This Row],[id]]</f>
        <v>912</v>
      </c>
    </row>
    <row r="923" spans="2:9" hidden="1" x14ac:dyDescent="0.3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11655</v>
      </c>
      <c r="I923" s="1">
        <f>+Territorio[[#This Row],[id]]</f>
        <v>913</v>
      </c>
    </row>
    <row r="924" spans="2:9" hidden="1" x14ac:dyDescent="0.3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11656</v>
      </c>
      <c r="I924" s="1">
        <f>+Territorio[[#This Row],[id]]</f>
        <v>914</v>
      </c>
    </row>
    <row r="925" spans="2:9" hidden="1" x14ac:dyDescent="0.3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11657</v>
      </c>
      <c r="I925" s="1">
        <f>+Territorio[[#This Row],[id]]</f>
        <v>915</v>
      </c>
    </row>
    <row r="926" spans="2:9" hidden="1" x14ac:dyDescent="0.3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11658</v>
      </c>
      <c r="I926" s="1">
        <f>+Territorio[[#This Row],[id]]</f>
        <v>916</v>
      </c>
    </row>
    <row r="927" spans="2:9" hidden="1" x14ac:dyDescent="0.3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11659</v>
      </c>
      <c r="I927" s="1">
        <f>+Territorio[[#This Row],[id]]</f>
        <v>917</v>
      </c>
    </row>
    <row r="928" spans="2:9" hidden="1" x14ac:dyDescent="0.3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11660</v>
      </c>
      <c r="I928" s="1">
        <f>+Territorio[[#This Row],[id]]</f>
        <v>918</v>
      </c>
    </row>
    <row r="929" spans="2:9" hidden="1" x14ac:dyDescent="0.3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11661</v>
      </c>
      <c r="I929" s="1">
        <f>+Territorio[[#This Row],[id]]</f>
        <v>919</v>
      </c>
    </row>
    <row r="930" spans="2:9" hidden="1" x14ac:dyDescent="0.3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11662</v>
      </c>
      <c r="I930" s="1">
        <f>+Territorio[[#This Row],[id]]</f>
        <v>920</v>
      </c>
    </row>
    <row r="931" spans="2:9" hidden="1" x14ac:dyDescent="0.3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11663</v>
      </c>
      <c r="I931" s="1">
        <f>+Territorio[[#This Row],[id]]</f>
        <v>921</v>
      </c>
    </row>
    <row r="932" spans="2:9" hidden="1" x14ac:dyDescent="0.3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11664</v>
      </c>
      <c r="I932" s="1">
        <f>+Territorio[[#This Row],[id]]</f>
        <v>922</v>
      </c>
    </row>
    <row r="933" spans="2:9" hidden="1" x14ac:dyDescent="0.3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11665</v>
      </c>
      <c r="I933" s="1">
        <f>+Territorio[[#This Row],[id]]</f>
        <v>923</v>
      </c>
    </row>
    <row r="934" spans="2:9" hidden="1" x14ac:dyDescent="0.3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11666</v>
      </c>
      <c r="I934" s="1">
        <f>+Territorio[[#This Row],[id]]</f>
        <v>924</v>
      </c>
    </row>
    <row r="935" spans="2:9" hidden="1" x14ac:dyDescent="0.3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11667</v>
      </c>
      <c r="I935" s="1">
        <f>+Territorio[[#This Row],[id]]</f>
        <v>925</v>
      </c>
    </row>
    <row r="936" spans="2:9" hidden="1" x14ac:dyDescent="0.3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11668</v>
      </c>
      <c r="I936" s="1">
        <f>+Territorio[[#This Row],[id]]</f>
        <v>926</v>
      </c>
    </row>
    <row r="937" spans="2:9" hidden="1" x14ac:dyDescent="0.3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11669</v>
      </c>
      <c r="I937" s="1">
        <f>+Territorio[[#This Row],[id]]</f>
        <v>927</v>
      </c>
    </row>
    <row r="938" spans="2:9" hidden="1" x14ac:dyDescent="0.3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11670</v>
      </c>
      <c r="I938" s="1">
        <f>+Territorio[[#This Row],[id]]</f>
        <v>928</v>
      </c>
    </row>
    <row r="939" spans="2:9" hidden="1" x14ac:dyDescent="0.3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11671</v>
      </c>
      <c r="I939" s="1">
        <f>+Territorio[[#This Row],[id]]</f>
        <v>929</v>
      </c>
    </row>
    <row r="940" spans="2:9" hidden="1" x14ac:dyDescent="0.3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11672</v>
      </c>
      <c r="I940" s="1">
        <f>+Territorio[[#This Row],[id]]</f>
        <v>930</v>
      </c>
    </row>
    <row r="941" spans="2:9" hidden="1" x14ac:dyDescent="0.3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11673</v>
      </c>
      <c r="I941" s="1">
        <f>+Territorio[[#This Row],[id]]</f>
        <v>931</v>
      </c>
    </row>
    <row r="942" spans="2:9" hidden="1" x14ac:dyDescent="0.3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11674</v>
      </c>
      <c r="I942" s="1">
        <f>+Territorio[[#This Row],[id]]</f>
        <v>932</v>
      </c>
    </row>
    <row r="943" spans="2:9" hidden="1" x14ac:dyDescent="0.3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11675</v>
      </c>
      <c r="I943" s="1">
        <f>+Territorio[[#This Row],[id]]</f>
        <v>933</v>
      </c>
    </row>
    <row r="944" spans="2:9" hidden="1" x14ac:dyDescent="0.3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11676</v>
      </c>
      <c r="I944" s="1">
        <f>+Territorio[[#This Row],[id]]</f>
        <v>934</v>
      </c>
    </row>
    <row r="945" spans="2:9" hidden="1" x14ac:dyDescent="0.3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11677</v>
      </c>
      <c r="I945" s="1">
        <f>+Territorio[[#This Row],[id]]</f>
        <v>935</v>
      </c>
    </row>
    <row r="946" spans="2:9" hidden="1" x14ac:dyDescent="0.3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11678</v>
      </c>
      <c r="I946" s="1">
        <f>+Territorio[[#This Row],[id]]</f>
        <v>936</v>
      </c>
    </row>
    <row r="947" spans="2:9" hidden="1" x14ac:dyDescent="0.3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11679</v>
      </c>
      <c r="I947" s="1">
        <f>+Territorio[[#This Row],[id]]</f>
        <v>937</v>
      </c>
    </row>
    <row r="948" spans="2:9" hidden="1" x14ac:dyDescent="0.3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11680</v>
      </c>
      <c r="I948" s="1">
        <f>+Territorio[[#This Row],[id]]</f>
        <v>938</v>
      </c>
    </row>
    <row r="949" spans="2:9" hidden="1" x14ac:dyDescent="0.3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11681</v>
      </c>
      <c r="I949" s="1">
        <f>+Territorio[[#This Row],[id]]</f>
        <v>939</v>
      </c>
    </row>
    <row r="950" spans="2:9" hidden="1" x14ac:dyDescent="0.3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11682</v>
      </c>
      <c r="I950" s="1">
        <f>+Territorio[[#This Row],[id]]</f>
        <v>940</v>
      </c>
    </row>
    <row r="951" spans="2:9" hidden="1" x14ac:dyDescent="0.3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11683</v>
      </c>
      <c r="I951" s="1">
        <f>+Territorio[[#This Row],[id]]</f>
        <v>941</v>
      </c>
    </row>
    <row r="952" spans="2:9" hidden="1" x14ac:dyDescent="0.3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11684</v>
      </c>
      <c r="I952" s="1">
        <f>+Territorio[[#This Row],[id]]</f>
        <v>942</v>
      </c>
    </row>
    <row r="953" spans="2:9" hidden="1" x14ac:dyDescent="0.3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11685</v>
      </c>
      <c r="I953" s="1">
        <f>+Territorio[[#This Row],[id]]</f>
        <v>943</v>
      </c>
    </row>
    <row r="954" spans="2:9" hidden="1" x14ac:dyDescent="0.3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11686</v>
      </c>
      <c r="I954" s="1">
        <f>+Territorio[[#This Row],[id]]</f>
        <v>944</v>
      </c>
    </row>
    <row r="955" spans="2:9" hidden="1" x14ac:dyDescent="0.3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11687</v>
      </c>
      <c r="I955" s="1">
        <f>+Territorio[[#This Row],[id]]</f>
        <v>945</v>
      </c>
    </row>
    <row r="956" spans="2:9" hidden="1" x14ac:dyDescent="0.3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11688</v>
      </c>
      <c r="I956" s="1">
        <f>+Territorio[[#This Row],[id]]</f>
        <v>946</v>
      </c>
    </row>
    <row r="957" spans="2:9" hidden="1" x14ac:dyDescent="0.3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11689</v>
      </c>
      <c r="I957" s="1">
        <f>+Territorio[[#This Row],[id]]</f>
        <v>947</v>
      </c>
    </row>
    <row r="958" spans="2:9" hidden="1" x14ac:dyDescent="0.3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11690</v>
      </c>
      <c r="I958" s="1">
        <f>+Territorio[[#This Row],[id]]</f>
        <v>948</v>
      </c>
    </row>
    <row r="959" spans="2:9" hidden="1" x14ac:dyDescent="0.3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11691</v>
      </c>
      <c r="I959" s="1">
        <f>+Territorio[[#This Row],[id]]</f>
        <v>949</v>
      </c>
    </row>
    <row r="960" spans="2:9" hidden="1" x14ac:dyDescent="0.3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11692</v>
      </c>
      <c r="I960" s="1">
        <f>+Territorio[[#This Row],[id]]</f>
        <v>950</v>
      </c>
    </row>
    <row r="961" spans="2:9" hidden="1" x14ac:dyDescent="0.3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11693</v>
      </c>
      <c r="I961" s="1">
        <f>+Territorio[[#This Row],[id]]</f>
        <v>951</v>
      </c>
    </row>
    <row r="962" spans="2:9" hidden="1" x14ac:dyDescent="0.3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11694</v>
      </c>
      <c r="I962" s="1">
        <f>+Territorio[[#This Row],[id]]</f>
        <v>952</v>
      </c>
    </row>
    <row r="963" spans="2:9" hidden="1" x14ac:dyDescent="0.3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11695</v>
      </c>
      <c r="I963" s="1">
        <f>+Territorio[[#This Row],[id]]</f>
        <v>953</v>
      </c>
    </row>
    <row r="964" spans="2:9" hidden="1" x14ac:dyDescent="0.3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11696</v>
      </c>
      <c r="I964" s="1">
        <f>+Territorio[[#This Row],[id]]</f>
        <v>954</v>
      </c>
    </row>
    <row r="965" spans="2:9" hidden="1" x14ac:dyDescent="0.3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11697</v>
      </c>
      <c r="I965" s="1">
        <f>+Territorio[[#This Row],[id]]</f>
        <v>955</v>
      </c>
    </row>
    <row r="966" spans="2:9" hidden="1" x14ac:dyDescent="0.3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11698</v>
      </c>
      <c r="I966" s="1">
        <f>+Territorio[[#This Row],[id]]</f>
        <v>956</v>
      </c>
    </row>
    <row r="967" spans="2:9" hidden="1" x14ac:dyDescent="0.3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11699</v>
      </c>
      <c r="I967" s="1">
        <f>+Territorio[[#This Row],[id]]</f>
        <v>957</v>
      </c>
    </row>
    <row r="968" spans="2:9" hidden="1" x14ac:dyDescent="0.3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11700</v>
      </c>
      <c r="I968" s="1">
        <f>+Territorio[[#This Row],[id]]</f>
        <v>958</v>
      </c>
    </row>
    <row r="969" spans="2:9" hidden="1" x14ac:dyDescent="0.3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11701</v>
      </c>
      <c r="I969" s="1">
        <f>+Territorio[[#This Row],[id]]</f>
        <v>959</v>
      </c>
    </row>
    <row r="970" spans="2:9" hidden="1" x14ac:dyDescent="0.3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11702</v>
      </c>
      <c r="I970" s="1">
        <f>+Territorio[[#This Row],[id]]</f>
        <v>960</v>
      </c>
    </row>
    <row r="971" spans="2:9" hidden="1" x14ac:dyDescent="0.3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11703</v>
      </c>
      <c r="I971" s="1">
        <f>+Territorio[[#This Row],[id]]</f>
        <v>961</v>
      </c>
    </row>
    <row r="972" spans="2:9" hidden="1" x14ac:dyDescent="0.3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11704</v>
      </c>
      <c r="I972" s="1">
        <f>+Territorio[[#This Row],[id]]</f>
        <v>962</v>
      </c>
    </row>
    <row r="973" spans="2:9" hidden="1" x14ac:dyDescent="0.3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11705</v>
      </c>
      <c r="I973" s="1">
        <f>+Territorio[[#This Row],[id]]</f>
        <v>963</v>
      </c>
    </row>
    <row r="974" spans="2:9" hidden="1" x14ac:dyDescent="0.3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11706</v>
      </c>
      <c r="I974" s="1">
        <f>+Territorio[[#This Row],[id]]</f>
        <v>964</v>
      </c>
    </row>
    <row r="975" spans="2:9" hidden="1" x14ac:dyDescent="0.3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11707</v>
      </c>
      <c r="I975" s="1">
        <f>+Territorio[[#This Row],[id]]</f>
        <v>965</v>
      </c>
    </row>
    <row r="976" spans="2:9" hidden="1" x14ac:dyDescent="0.3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11708</v>
      </c>
      <c r="I976" s="1">
        <f>+Territorio[[#This Row],[id]]</f>
        <v>966</v>
      </c>
    </row>
    <row r="977" spans="2:9" hidden="1" x14ac:dyDescent="0.3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11709</v>
      </c>
      <c r="I977" s="1">
        <f>+Territorio[[#This Row],[id]]</f>
        <v>967</v>
      </c>
    </row>
    <row r="978" spans="2:9" hidden="1" x14ac:dyDescent="0.3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11710</v>
      </c>
      <c r="I978" s="1">
        <f>+Territorio[[#This Row],[id]]</f>
        <v>968</v>
      </c>
    </row>
    <row r="979" spans="2:9" hidden="1" x14ac:dyDescent="0.3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11711</v>
      </c>
      <c r="I979" s="1">
        <f>+Territorio[[#This Row],[id]]</f>
        <v>969</v>
      </c>
    </row>
    <row r="980" spans="2:9" hidden="1" x14ac:dyDescent="0.3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11712</v>
      </c>
      <c r="I980" s="1">
        <f>+Territorio[[#This Row],[id]]</f>
        <v>970</v>
      </c>
    </row>
    <row r="981" spans="2:9" hidden="1" x14ac:dyDescent="0.3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11713</v>
      </c>
      <c r="I981" s="1">
        <f>+Territorio[[#This Row],[id]]</f>
        <v>971</v>
      </c>
    </row>
    <row r="982" spans="2:9" hidden="1" x14ac:dyDescent="0.3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11714</v>
      </c>
      <c r="I982" s="1">
        <f>+Territorio[[#This Row],[id]]</f>
        <v>972</v>
      </c>
    </row>
    <row r="983" spans="2:9" hidden="1" x14ac:dyDescent="0.3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11715</v>
      </c>
      <c r="I983" s="1">
        <f>+Territorio[[#This Row],[id]]</f>
        <v>973</v>
      </c>
    </row>
    <row r="984" spans="2:9" hidden="1" x14ac:dyDescent="0.3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11716</v>
      </c>
      <c r="I984" s="1">
        <f>+Territorio[[#This Row],[id]]</f>
        <v>974</v>
      </c>
    </row>
    <row r="985" spans="2:9" hidden="1" x14ac:dyDescent="0.3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11717</v>
      </c>
      <c r="I985" s="1">
        <f>+Territorio[[#This Row],[id]]</f>
        <v>975</v>
      </c>
    </row>
    <row r="986" spans="2:9" hidden="1" x14ac:dyDescent="0.3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11718</v>
      </c>
      <c r="I986" s="1">
        <f>+Territorio[[#This Row],[id]]</f>
        <v>976</v>
      </c>
    </row>
    <row r="987" spans="2:9" hidden="1" x14ac:dyDescent="0.3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11719</v>
      </c>
      <c r="I987" s="1">
        <f>+Territorio[[#This Row],[id]]</f>
        <v>977</v>
      </c>
    </row>
    <row r="988" spans="2:9" hidden="1" x14ac:dyDescent="0.3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11720</v>
      </c>
      <c r="I988" s="1">
        <f>+Territorio[[#This Row],[id]]</f>
        <v>978</v>
      </c>
    </row>
    <row r="989" spans="2:9" hidden="1" x14ac:dyDescent="0.3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11721</v>
      </c>
      <c r="I989" s="1">
        <f>+Territorio[[#This Row],[id]]</f>
        <v>979</v>
      </c>
    </row>
    <row r="990" spans="2:9" hidden="1" x14ac:dyDescent="0.3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11722</v>
      </c>
      <c r="I990" s="1">
        <f>+Territorio[[#This Row],[id]]</f>
        <v>980</v>
      </c>
    </row>
    <row r="991" spans="2:9" hidden="1" x14ac:dyDescent="0.3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11723</v>
      </c>
      <c r="I991" s="1">
        <f>+Territorio[[#This Row],[id]]</f>
        <v>981</v>
      </c>
    </row>
    <row r="992" spans="2:9" hidden="1" x14ac:dyDescent="0.3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11724</v>
      </c>
      <c r="I992" s="1">
        <f>+Territorio[[#This Row],[id]]</f>
        <v>982</v>
      </c>
    </row>
    <row r="993" spans="2:9" hidden="1" x14ac:dyDescent="0.3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11725</v>
      </c>
      <c r="I993" s="1">
        <f>+Territorio[[#This Row],[id]]</f>
        <v>983</v>
      </c>
    </row>
    <row r="994" spans="2:9" hidden="1" x14ac:dyDescent="0.3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11726</v>
      </c>
      <c r="I994" s="1">
        <f>+Territorio[[#This Row],[id]]</f>
        <v>984</v>
      </c>
    </row>
    <row r="995" spans="2:9" hidden="1" x14ac:dyDescent="0.3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11727</v>
      </c>
      <c r="I995" s="1">
        <f>+Territorio[[#This Row],[id]]</f>
        <v>985</v>
      </c>
    </row>
    <row r="996" spans="2:9" hidden="1" x14ac:dyDescent="0.3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11728</v>
      </c>
      <c r="I996" s="1">
        <f>+Territorio[[#This Row],[id]]</f>
        <v>986</v>
      </c>
    </row>
    <row r="997" spans="2:9" hidden="1" x14ac:dyDescent="0.3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11729</v>
      </c>
      <c r="I997" s="1">
        <f>+Territorio[[#This Row],[id]]</f>
        <v>987</v>
      </c>
    </row>
    <row r="998" spans="2:9" hidden="1" x14ac:dyDescent="0.3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11730</v>
      </c>
      <c r="I998" s="1">
        <f>+Territorio[[#This Row],[id]]</f>
        <v>988</v>
      </c>
    </row>
    <row r="999" spans="2:9" hidden="1" x14ac:dyDescent="0.3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11731</v>
      </c>
      <c r="I999" s="1">
        <f>+Territorio[[#This Row],[id]]</f>
        <v>989</v>
      </c>
    </row>
    <row r="1000" spans="2:9" hidden="1" x14ac:dyDescent="0.3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11732</v>
      </c>
      <c r="I1000" s="1">
        <f>+Territorio[[#This Row],[id]]</f>
        <v>990</v>
      </c>
    </row>
    <row r="1001" spans="2:9" hidden="1" x14ac:dyDescent="0.3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11733</v>
      </c>
      <c r="I1001" s="1">
        <f>+Territorio[[#This Row],[id]]</f>
        <v>991</v>
      </c>
    </row>
    <row r="1002" spans="2:9" hidden="1" x14ac:dyDescent="0.3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11734</v>
      </c>
      <c r="I1002" s="1">
        <f>+Territorio[[#This Row],[id]]</f>
        <v>992</v>
      </c>
    </row>
    <row r="1003" spans="2:9" hidden="1" x14ac:dyDescent="0.3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11735</v>
      </c>
      <c r="I1003" s="1">
        <f>+Territorio[[#This Row],[id]]</f>
        <v>993</v>
      </c>
    </row>
    <row r="1004" spans="2:9" hidden="1" x14ac:dyDescent="0.3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11736</v>
      </c>
      <c r="I1004" s="1">
        <f>+Territorio[[#This Row],[id]]</f>
        <v>994</v>
      </c>
    </row>
    <row r="1005" spans="2:9" hidden="1" x14ac:dyDescent="0.3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11737</v>
      </c>
      <c r="I1005" s="1">
        <f>+Territorio[[#This Row],[id]]</f>
        <v>995</v>
      </c>
    </row>
    <row r="1006" spans="2:9" hidden="1" x14ac:dyDescent="0.3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11738</v>
      </c>
      <c r="I1006" s="1">
        <f>+Territorio[[#This Row],[id]]</f>
        <v>996</v>
      </c>
    </row>
    <row r="1007" spans="2:9" hidden="1" x14ac:dyDescent="0.3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11739</v>
      </c>
      <c r="I1007" s="1">
        <f>+Territorio[[#This Row],[id]]</f>
        <v>997</v>
      </c>
    </row>
    <row r="1008" spans="2:9" hidden="1" x14ac:dyDescent="0.3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11740</v>
      </c>
      <c r="I1008" s="1">
        <f>+Territorio[[#This Row],[id]]</f>
        <v>998</v>
      </c>
    </row>
    <row r="1009" spans="2:9" hidden="1" x14ac:dyDescent="0.3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11741</v>
      </c>
      <c r="I1009" s="1">
        <f>+Territorio[[#This Row],[id]]</f>
        <v>999</v>
      </c>
    </row>
    <row r="1010" spans="2:9" hidden="1" x14ac:dyDescent="0.3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11742</v>
      </c>
      <c r="I1010" s="1">
        <f>+Territorio[[#This Row],[id]]</f>
        <v>1000</v>
      </c>
    </row>
    <row r="1011" spans="2:9" hidden="1" x14ac:dyDescent="0.3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11743</v>
      </c>
      <c r="I1011" s="1">
        <f>+Territorio[[#This Row],[id]]</f>
        <v>1001</v>
      </c>
    </row>
    <row r="1012" spans="2:9" hidden="1" x14ac:dyDescent="0.3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11744</v>
      </c>
      <c r="I1012" s="1">
        <f>+Territorio[[#This Row],[id]]</f>
        <v>1002</v>
      </c>
    </row>
    <row r="1013" spans="2:9" hidden="1" x14ac:dyDescent="0.3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11745</v>
      </c>
      <c r="I1013" s="1">
        <f>+Territorio[[#This Row],[id]]</f>
        <v>1003</v>
      </c>
    </row>
    <row r="1014" spans="2:9" hidden="1" x14ac:dyDescent="0.3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11746</v>
      </c>
      <c r="I1014" s="1">
        <f>+Territorio[[#This Row],[id]]</f>
        <v>1004</v>
      </c>
    </row>
    <row r="1015" spans="2:9" hidden="1" x14ac:dyDescent="0.3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11747</v>
      </c>
      <c r="I1015" s="1">
        <f>+Territorio[[#This Row],[id]]</f>
        <v>1005</v>
      </c>
    </row>
    <row r="1016" spans="2:9" hidden="1" x14ac:dyDescent="0.3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11748</v>
      </c>
      <c r="I1016" s="1">
        <f>+Territorio[[#This Row],[id]]</f>
        <v>1006</v>
      </c>
    </row>
    <row r="1017" spans="2:9" hidden="1" x14ac:dyDescent="0.3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11749</v>
      </c>
      <c r="I1017" s="1">
        <f>+Territorio[[#This Row],[id]]</f>
        <v>1007</v>
      </c>
    </row>
    <row r="1018" spans="2:9" hidden="1" x14ac:dyDescent="0.3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11750</v>
      </c>
      <c r="I1018" s="1">
        <f>+Territorio[[#This Row],[id]]</f>
        <v>1008</v>
      </c>
    </row>
    <row r="1019" spans="2:9" hidden="1" x14ac:dyDescent="0.3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11751</v>
      </c>
      <c r="I1019" s="1">
        <f>+Territorio[[#This Row],[id]]</f>
        <v>1009</v>
      </c>
    </row>
    <row r="1020" spans="2:9" hidden="1" x14ac:dyDescent="0.3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11752</v>
      </c>
      <c r="I1020" s="1">
        <f>+Territorio[[#This Row],[id]]</f>
        <v>1010</v>
      </c>
    </row>
    <row r="1021" spans="2:9" hidden="1" x14ac:dyDescent="0.3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11753</v>
      </c>
      <c r="I1021" s="1">
        <f>+Territorio[[#This Row],[id]]</f>
        <v>1011</v>
      </c>
    </row>
    <row r="1022" spans="2:9" hidden="1" x14ac:dyDescent="0.3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11754</v>
      </c>
      <c r="I1022" s="1">
        <f>+Territorio[[#This Row],[id]]</f>
        <v>1012</v>
      </c>
    </row>
    <row r="1023" spans="2:9" hidden="1" x14ac:dyDescent="0.3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11755</v>
      </c>
      <c r="I1023" s="1">
        <f>+Territorio[[#This Row],[id]]</f>
        <v>1013</v>
      </c>
    </row>
    <row r="1024" spans="2:9" hidden="1" x14ac:dyDescent="0.3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11756</v>
      </c>
      <c r="I1024" s="1">
        <f>+Territorio[[#This Row],[id]]</f>
        <v>1014</v>
      </c>
    </row>
    <row r="1025" spans="2:9" hidden="1" x14ac:dyDescent="0.3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11757</v>
      </c>
      <c r="I1025" s="1">
        <f>+Territorio[[#This Row],[id]]</f>
        <v>1015</v>
      </c>
    </row>
    <row r="1026" spans="2:9" hidden="1" x14ac:dyDescent="0.3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11758</v>
      </c>
      <c r="I1026" s="1">
        <f>+Territorio[[#This Row],[id]]</f>
        <v>1016</v>
      </c>
    </row>
    <row r="1027" spans="2:9" hidden="1" x14ac:dyDescent="0.3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11759</v>
      </c>
      <c r="I1027" s="1">
        <f>+Territorio[[#This Row],[id]]</f>
        <v>1017</v>
      </c>
    </row>
    <row r="1028" spans="2:9" hidden="1" x14ac:dyDescent="0.3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11760</v>
      </c>
      <c r="I1028" s="1">
        <f>+Territorio[[#This Row],[id]]</f>
        <v>1018</v>
      </c>
    </row>
    <row r="1029" spans="2:9" hidden="1" x14ac:dyDescent="0.3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11761</v>
      </c>
      <c r="I1029" s="1">
        <f>+Territorio[[#This Row],[id]]</f>
        <v>1019</v>
      </c>
    </row>
    <row r="1030" spans="2:9" hidden="1" x14ac:dyDescent="0.3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11762</v>
      </c>
      <c r="I1030" s="1">
        <f>+Territorio[[#This Row],[id]]</f>
        <v>1020</v>
      </c>
    </row>
    <row r="1031" spans="2:9" hidden="1" x14ac:dyDescent="0.3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11763</v>
      </c>
      <c r="I1031" s="1">
        <f>+Territorio[[#This Row],[id]]</f>
        <v>1021</v>
      </c>
    </row>
    <row r="1032" spans="2:9" hidden="1" x14ac:dyDescent="0.3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11764</v>
      </c>
      <c r="I1032" s="1">
        <f>+Territorio[[#This Row],[id]]</f>
        <v>1022</v>
      </c>
    </row>
    <row r="1033" spans="2:9" hidden="1" x14ac:dyDescent="0.3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11765</v>
      </c>
      <c r="I1033" s="1">
        <f>+Territorio[[#This Row],[id]]</f>
        <v>1023</v>
      </c>
    </row>
    <row r="1034" spans="2:9" hidden="1" x14ac:dyDescent="0.3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11766</v>
      </c>
      <c r="I1034" s="1">
        <f>+Territorio[[#This Row],[id]]</f>
        <v>1024</v>
      </c>
    </row>
    <row r="1035" spans="2:9" hidden="1" x14ac:dyDescent="0.3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11767</v>
      </c>
      <c r="I1035" s="1">
        <f>+Territorio[[#This Row],[id]]</f>
        <v>1025</v>
      </c>
    </row>
    <row r="1036" spans="2:9" hidden="1" x14ac:dyDescent="0.3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11768</v>
      </c>
      <c r="I1036" s="1">
        <f>+Territorio[[#This Row],[id]]</f>
        <v>1026</v>
      </c>
    </row>
    <row r="1037" spans="2:9" hidden="1" x14ac:dyDescent="0.3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11769</v>
      </c>
      <c r="I1037" s="1">
        <f>+Territorio[[#This Row],[id]]</f>
        <v>1027</v>
      </c>
    </row>
    <row r="1038" spans="2:9" hidden="1" x14ac:dyDescent="0.3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11770</v>
      </c>
      <c r="I1038" s="1">
        <f>+Territorio[[#This Row],[id]]</f>
        <v>1028</v>
      </c>
    </row>
    <row r="1039" spans="2:9" hidden="1" x14ac:dyDescent="0.3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11771</v>
      </c>
      <c r="I1039" s="1">
        <f>+Territorio[[#This Row],[id]]</f>
        <v>1029</v>
      </c>
    </row>
    <row r="1040" spans="2:9" hidden="1" x14ac:dyDescent="0.3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11772</v>
      </c>
      <c r="I1040" s="1">
        <f>+Territorio[[#This Row],[id]]</f>
        <v>1030</v>
      </c>
    </row>
    <row r="1041" spans="2:9" hidden="1" x14ac:dyDescent="0.3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11773</v>
      </c>
      <c r="I1041" s="1">
        <f>+Territorio[[#This Row],[id]]</f>
        <v>1031</v>
      </c>
    </row>
    <row r="1042" spans="2:9" hidden="1" x14ac:dyDescent="0.3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11774</v>
      </c>
      <c r="I1042" s="1">
        <f>+Territorio[[#This Row],[id]]</f>
        <v>1032</v>
      </c>
    </row>
    <row r="1043" spans="2:9" hidden="1" x14ac:dyDescent="0.3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11775</v>
      </c>
      <c r="I1043" s="1">
        <f>+Territorio[[#This Row],[id]]</f>
        <v>1033</v>
      </c>
    </row>
    <row r="1044" spans="2:9" hidden="1" x14ac:dyDescent="0.3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11776</v>
      </c>
      <c r="I1044" s="1">
        <f>+Territorio[[#This Row],[id]]</f>
        <v>1034</v>
      </c>
    </row>
    <row r="1045" spans="2:9" hidden="1" x14ac:dyDescent="0.3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11777</v>
      </c>
      <c r="I1045" s="1">
        <f>+Territorio[[#This Row],[id]]</f>
        <v>1035</v>
      </c>
    </row>
    <row r="1046" spans="2:9" hidden="1" x14ac:dyDescent="0.3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11778</v>
      </c>
      <c r="I1046" s="1">
        <f>+Territorio[[#This Row],[id]]</f>
        <v>1036</v>
      </c>
    </row>
    <row r="1047" spans="2:9" hidden="1" x14ac:dyDescent="0.3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11779</v>
      </c>
      <c r="I1047" s="1">
        <f>+Territorio[[#This Row],[id]]</f>
        <v>1037</v>
      </c>
    </row>
    <row r="1048" spans="2:9" hidden="1" x14ac:dyDescent="0.3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11780</v>
      </c>
      <c r="I1048" s="1">
        <f>+Territorio[[#This Row],[id]]</f>
        <v>1038</v>
      </c>
    </row>
    <row r="1049" spans="2:9" hidden="1" x14ac:dyDescent="0.3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11781</v>
      </c>
      <c r="I1049" s="1">
        <f>+Territorio[[#This Row],[id]]</f>
        <v>1039</v>
      </c>
    </row>
    <row r="1050" spans="2:9" hidden="1" x14ac:dyDescent="0.3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11782</v>
      </c>
      <c r="I1050" s="1">
        <f>+Territorio[[#This Row],[id]]</f>
        <v>1040</v>
      </c>
    </row>
    <row r="1051" spans="2:9" hidden="1" x14ac:dyDescent="0.3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11783</v>
      </c>
      <c r="I1051" s="1">
        <f>+Territorio[[#This Row],[id]]</f>
        <v>1041</v>
      </c>
    </row>
    <row r="1052" spans="2:9" hidden="1" x14ac:dyDescent="0.3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11784</v>
      </c>
      <c r="I1052" s="1">
        <f>+Territorio[[#This Row],[id]]</f>
        <v>1042</v>
      </c>
    </row>
    <row r="1053" spans="2:9" hidden="1" x14ac:dyDescent="0.3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11785</v>
      </c>
      <c r="I1053" s="1">
        <f>+Territorio[[#This Row],[id]]</f>
        <v>1043</v>
      </c>
    </row>
    <row r="1054" spans="2:9" hidden="1" x14ac:dyDescent="0.3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11786</v>
      </c>
      <c r="I1054" s="1">
        <f>+Territorio[[#This Row],[id]]</f>
        <v>1044</v>
      </c>
    </row>
    <row r="1055" spans="2:9" hidden="1" x14ac:dyDescent="0.3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11787</v>
      </c>
      <c r="I1055" s="1">
        <f>+Territorio[[#This Row],[id]]</f>
        <v>1045</v>
      </c>
    </row>
    <row r="1056" spans="2:9" hidden="1" x14ac:dyDescent="0.3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11788</v>
      </c>
      <c r="I1056" s="1">
        <f>+Territorio[[#This Row],[id]]</f>
        <v>1046</v>
      </c>
    </row>
    <row r="1057" spans="2:9" hidden="1" x14ac:dyDescent="0.3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11789</v>
      </c>
      <c r="I1057" s="1">
        <f>+Territorio[[#This Row],[id]]</f>
        <v>1047</v>
      </c>
    </row>
    <row r="1058" spans="2:9" hidden="1" x14ac:dyDescent="0.3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11790</v>
      </c>
      <c r="I1058" s="1">
        <f>+Territorio[[#This Row],[id]]</f>
        <v>1048</v>
      </c>
    </row>
    <row r="1059" spans="2:9" hidden="1" x14ac:dyDescent="0.3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11791</v>
      </c>
      <c r="I1059" s="1">
        <f>+Territorio[[#This Row],[id]]</f>
        <v>1049</v>
      </c>
    </row>
    <row r="1060" spans="2:9" hidden="1" x14ac:dyDescent="0.3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11792</v>
      </c>
      <c r="I1060" s="1">
        <f>+Territorio[[#This Row],[id]]</f>
        <v>1050</v>
      </c>
    </row>
    <row r="1061" spans="2:9" hidden="1" x14ac:dyDescent="0.3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11793</v>
      </c>
      <c r="I1061" s="1">
        <f>+Territorio[[#This Row],[id]]</f>
        <v>1051</v>
      </c>
    </row>
    <row r="1062" spans="2:9" hidden="1" x14ac:dyDescent="0.3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11794</v>
      </c>
      <c r="I1062" s="1">
        <f>+Territorio[[#This Row],[id]]</f>
        <v>1052</v>
      </c>
    </row>
    <row r="1063" spans="2:9" hidden="1" x14ac:dyDescent="0.3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11795</v>
      </c>
      <c r="I1063" s="1">
        <f>+Territorio[[#This Row],[id]]</f>
        <v>1053</v>
      </c>
    </row>
    <row r="1064" spans="2:9" hidden="1" x14ac:dyDescent="0.3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11796</v>
      </c>
      <c r="I1064" s="1">
        <f>+Territorio[[#This Row],[id]]</f>
        <v>1054</v>
      </c>
    </row>
    <row r="1065" spans="2:9" hidden="1" x14ac:dyDescent="0.3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11797</v>
      </c>
      <c r="I1065" s="1">
        <f>+Territorio[[#This Row],[id]]</f>
        <v>1055</v>
      </c>
    </row>
    <row r="1066" spans="2:9" hidden="1" x14ac:dyDescent="0.3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11798</v>
      </c>
      <c r="I1066" s="1">
        <f>+Territorio[[#This Row],[id]]</f>
        <v>1056</v>
      </c>
    </row>
    <row r="1067" spans="2:9" hidden="1" x14ac:dyDescent="0.3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11799</v>
      </c>
      <c r="I1067" s="1">
        <f>+Territorio[[#This Row],[id]]</f>
        <v>1057</v>
      </c>
    </row>
    <row r="1068" spans="2:9" hidden="1" x14ac:dyDescent="0.3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11800</v>
      </c>
      <c r="I1068" s="1">
        <f>+Territorio[[#This Row],[id]]</f>
        <v>1058</v>
      </c>
    </row>
    <row r="1069" spans="2:9" hidden="1" x14ac:dyDescent="0.3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11801</v>
      </c>
      <c r="I1069" s="1">
        <f>+Territorio[[#This Row],[id]]</f>
        <v>1059</v>
      </c>
    </row>
    <row r="1070" spans="2:9" hidden="1" x14ac:dyDescent="0.3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11802</v>
      </c>
      <c r="I1070" s="1">
        <f>+Territorio[[#This Row],[id]]</f>
        <v>1060</v>
      </c>
    </row>
    <row r="1071" spans="2:9" hidden="1" x14ac:dyDescent="0.3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11803</v>
      </c>
      <c r="I1071" s="1">
        <f>+Territorio[[#This Row],[id]]</f>
        <v>1061</v>
      </c>
    </row>
    <row r="1072" spans="2:9" hidden="1" x14ac:dyDescent="0.3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11804</v>
      </c>
      <c r="I1072" s="1">
        <f>+Territorio[[#This Row],[id]]</f>
        <v>1062</v>
      </c>
    </row>
    <row r="1073" spans="2:9" hidden="1" x14ac:dyDescent="0.3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11805</v>
      </c>
      <c r="I1073" s="1">
        <f>+Territorio[[#This Row],[id]]</f>
        <v>1063</v>
      </c>
    </row>
    <row r="1074" spans="2:9" hidden="1" x14ac:dyDescent="0.3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11806</v>
      </c>
      <c r="I1074" s="1">
        <f>+Territorio[[#This Row],[id]]</f>
        <v>1064</v>
      </c>
    </row>
    <row r="1075" spans="2:9" hidden="1" x14ac:dyDescent="0.3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11807</v>
      </c>
      <c r="I1075" s="1">
        <f>+Territorio[[#This Row],[id]]</f>
        <v>1065</v>
      </c>
    </row>
    <row r="1076" spans="2:9" hidden="1" x14ac:dyDescent="0.3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11808</v>
      </c>
      <c r="I1076" s="1">
        <f>+Territorio[[#This Row],[id]]</f>
        <v>1066</v>
      </c>
    </row>
    <row r="1077" spans="2:9" hidden="1" x14ac:dyDescent="0.3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11809</v>
      </c>
      <c r="I1077" s="1">
        <f>+Territorio[[#This Row],[id]]</f>
        <v>1067</v>
      </c>
    </row>
    <row r="1078" spans="2:9" hidden="1" x14ac:dyDescent="0.3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11810</v>
      </c>
      <c r="I1078" s="1">
        <f>+Territorio[[#This Row],[id]]</f>
        <v>1068</v>
      </c>
    </row>
    <row r="1079" spans="2:9" hidden="1" x14ac:dyDescent="0.3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11811</v>
      </c>
      <c r="I1079" s="1">
        <f>+Territorio[[#This Row],[id]]</f>
        <v>1069</v>
      </c>
    </row>
    <row r="1080" spans="2:9" hidden="1" x14ac:dyDescent="0.3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11812</v>
      </c>
      <c r="I1080" s="1">
        <f>+Territorio[[#This Row],[id]]</f>
        <v>1070</v>
      </c>
    </row>
    <row r="1081" spans="2:9" hidden="1" x14ac:dyDescent="0.3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11813</v>
      </c>
      <c r="I1081" s="1">
        <f>+Territorio[[#This Row],[id]]</f>
        <v>1071</v>
      </c>
    </row>
    <row r="1082" spans="2:9" hidden="1" x14ac:dyDescent="0.3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11814</v>
      </c>
      <c r="I1082" s="1">
        <f>+Territorio[[#This Row],[id]]</f>
        <v>1072</v>
      </c>
    </row>
    <row r="1083" spans="2:9" hidden="1" x14ac:dyDescent="0.3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11815</v>
      </c>
      <c r="I1083" s="1">
        <f>+Territorio[[#This Row],[id]]</f>
        <v>1073</v>
      </c>
    </row>
    <row r="1084" spans="2:9" hidden="1" x14ac:dyDescent="0.3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11816</v>
      </c>
      <c r="I1084" s="1">
        <f>+Territorio[[#This Row],[id]]</f>
        <v>1074</v>
      </c>
    </row>
    <row r="1085" spans="2:9" hidden="1" x14ac:dyDescent="0.3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11817</v>
      </c>
      <c r="I1085" s="1">
        <f>+Territorio[[#This Row],[id]]</f>
        <v>1075</v>
      </c>
    </row>
    <row r="1086" spans="2:9" hidden="1" x14ac:dyDescent="0.3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11818</v>
      </c>
      <c r="I1086" s="1">
        <f>+Territorio[[#This Row],[id]]</f>
        <v>1076</v>
      </c>
    </row>
    <row r="1087" spans="2:9" hidden="1" x14ac:dyDescent="0.3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11819</v>
      </c>
      <c r="I1087" s="1">
        <f>+Territorio[[#This Row],[id]]</f>
        <v>1077</v>
      </c>
    </row>
    <row r="1088" spans="2:9" hidden="1" x14ac:dyDescent="0.3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11820</v>
      </c>
      <c r="I1088" s="1">
        <f>+Territorio[[#This Row],[id]]</f>
        <v>1078</v>
      </c>
    </row>
    <row r="1089" spans="2:9" hidden="1" x14ac:dyDescent="0.3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11821</v>
      </c>
      <c r="I1089" s="1">
        <f>+Territorio[[#This Row],[id]]</f>
        <v>1079</v>
      </c>
    </row>
    <row r="1090" spans="2:9" hidden="1" x14ac:dyDescent="0.3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11822</v>
      </c>
      <c r="I1090" s="1">
        <f>+Territorio[[#This Row],[id]]</f>
        <v>1080</v>
      </c>
    </row>
    <row r="1091" spans="2:9" hidden="1" x14ac:dyDescent="0.3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11823</v>
      </c>
      <c r="I1091" s="1">
        <f>+Territorio[[#This Row],[id]]</f>
        <v>1081</v>
      </c>
    </row>
    <row r="1092" spans="2:9" hidden="1" x14ac:dyDescent="0.3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11824</v>
      </c>
      <c r="I1092" s="1">
        <f>+Territorio[[#This Row],[id]]</f>
        <v>1082</v>
      </c>
    </row>
    <row r="1093" spans="2:9" hidden="1" x14ac:dyDescent="0.3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11825</v>
      </c>
      <c r="I1093" s="1">
        <f>+Territorio[[#This Row],[id]]</f>
        <v>1083</v>
      </c>
    </row>
    <row r="1094" spans="2:9" hidden="1" x14ac:dyDescent="0.3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11826</v>
      </c>
      <c r="I1094" s="1">
        <f>+Territorio[[#This Row],[id]]</f>
        <v>1084</v>
      </c>
    </row>
    <row r="1095" spans="2:9" hidden="1" x14ac:dyDescent="0.3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11827</v>
      </c>
      <c r="I1095" s="1">
        <f>+Territorio[[#This Row],[id]]</f>
        <v>1085</v>
      </c>
    </row>
    <row r="1096" spans="2:9" hidden="1" x14ac:dyDescent="0.3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11828</v>
      </c>
      <c r="I1096" s="1">
        <f>+Territorio[[#This Row],[id]]</f>
        <v>1086</v>
      </c>
    </row>
    <row r="1097" spans="2:9" hidden="1" x14ac:dyDescent="0.3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11829</v>
      </c>
      <c r="I1097" s="1">
        <f>+Territorio[[#This Row],[id]]</f>
        <v>1087</v>
      </c>
    </row>
    <row r="1098" spans="2:9" hidden="1" x14ac:dyDescent="0.3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11830</v>
      </c>
      <c r="I1098" s="1">
        <f>+Territorio[[#This Row],[id]]</f>
        <v>1088</v>
      </c>
    </row>
    <row r="1099" spans="2:9" hidden="1" x14ac:dyDescent="0.3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11831</v>
      </c>
      <c r="I1099" s="1">
        <f>+Territorio[[#This Row],[id]]</f>
        <v>1089</v>
      </c>
    </row>
    <row r="1100" spans="2:9" hidden="1" x14ac:dyDescent="0.3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11832</v>
      </c>
      <c r="I1100" s="1">
        <f>+Territorio[[#This Row],[id]]</f>
        <v>1090</v>
      </c>
    </row>
    <row r="1101" spans="2:9" hidden="1" x14ac:dyDescent="0.3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11833</v>
      </c>
      <c r="I1101" s="1">
        <f>+Territorio[[#This Row],[id]]</f>
        <v>1091</v>
      </c>
    </row>
    <row r="1102" spans="2:9" hidden="1" x14ac:dyDescent="0.3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11834</v>
      </c>
      <c r="I1102" s="1">
        <f>+Territorio[[#This Row],[id]]</f>
        <v>1092</v>
      </c>
    </row>
    <row r="1103" spans="2:9" hidden="1" x14ac:dyDescent="0.3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11835</v>
      </c>
      <c r="I1103" s="1">
        <f>+Territorio[[#This Row],[id]]</f>
        <v>1093</v>
      </c>
    </row>
    <row r="1104" spans="2:9" hidden="1" x14ac:dyDescent="0.3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11836</v>
      </c>
      <c r="I1104" s="1">
        <f>+Territorio[[#This Row],[id]]</f>
        <v>1094</v>
      </c>
    </row>
    <row r="1105" spans="2:9" hidden="1" x14ac:dyDescent="0.3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11837</v>
      </c>
      <c r="I1105" s="1">
        <f>+Territorio[[#This Row],[id]]</f>
        <v>1095</v>
      </c>
    </row>
    <row r="1106" spans="2:9" hidden="1" x14ac:dyDescent="0.3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11838</v>
      </c>
      <c r="I1106" s="1">
        <f>+Territorio[[#This Row],[id]]</f>
        <v>1096</v>
      </c>
    </row>
    <row r="1107" spans="2:9" hidden="1" x14ac:dyDescent="0.3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11839</v>
      </c>
      <c r="I1107" s="1">
        <f>+Territorio[[#This Row],[id]]</f>
        <v>1097</v>
      </c>
    </row>
    <row r="1108" spans="2:9" hidden="1" x14ac:dyDescent="0.3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11840</v>
      </c>
      <c r="I1108" s="1">
        <f>+Territorio[[#This Row],[id]]</f>
        <v>1098</v>
      </c>
    </row>
    <row r="1109" spans="2:9" hidden="1" x14ac:dyDescent="0.3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11841</v>
      </c>
      <c r="I1109" s="1">
        <f>+Territorio[[#This Row],[id]]</f>
        <v>1099</v>
      </c>
    </row>
    <row r="1110" spans="2:9" hidden="1" x14ac:dyDescent="0.3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11842</v>
      </c>
      <c r="I1110" s="1">
        <f>+Territorio[[#This Row],[id]]</f>
        <v>1100</v>
      </c>
    </row>
    <row r="1111" spans="2:9" hidden="1" x14ac:dyDescent="0.3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11843</v>
      </c>
      <c r="I1111" s="1">
        <f>+Territorio[[#This Row],[id]]</f>
        <v>1101</v>
      </c>
    </row>
    <row r="1112" spans="2:9" hidden="1" x14ac:dyDescent="0.3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11844</v>
      </c>
      <c r="I1112" s="1">
        <f>+Territorio[[#This Row],[id]]</f>
        <v>1102</v>
      </c>
    </row>
    <row r="1113" spans="2:9" hidden="1" x14ac:dyDescent="0.3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11845</v>
      </c>
      <c r="I1113" s="1">
        <f>+Territorio[[#This Row],[id]]</f>
        <v>1103</v>
      </c>
    </row>
    <row r="1114" spans="2:9" hidden="1" x14ac:dyDescent="0.3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11846</v>
      </c>
      <c r="I1114" s="1">
        <f>+Territorio[[#This Row],[id]]</f>
        <v>1104</v>
      </c>
    </row>
    <row r="1115" spans="2:9" hidden="1" x14ac:dyDescent="0.3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11847</v>
      </c>
      <c r="I1115" s="1">
        <f>+Territorio[[#This Row],[id]]</f>
        <v>1105</v>
      </c>
    </row>
    <row r="1116" spans="2:9" hidden="1" x14ac:dyDescent="0.3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11848</v>
      </c>
      <c r="I1116" s="1">
        <f>+Territorio[[#This Row],[id]]</f>
        <v>1106</v>
      </c>
    </row>
    <row r="1117" spans="2:9" hidden="1" x14ac:dyDescent="0.3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11849</v>
      </c>
      <c r="I1117" s="1">
        <f>+Territorio[[#This Row],[id]]</f>
        <v>1107</v>
      </c>
    </row>
    <row r="1118" spans="2:9" hidden="1" x14ac:dyDescent="0.3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11850</v>
      </c>
      <c r="I1118" s="1">
        <f>+Territorio[[#This Row],[id]]</f>
        <v>1108</v>
      </c>
    </row>
    <row r="1119" spans="2:9" hidden="1" x14ac:dyDescent="0.3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11851</v>
      </c>
      <c r="I1119" s="1">
        <f>+Territorio[[#This Row],[id]]</f>
        <v>1109</v>
      </c>
    </row>
    <row r="1120" spans="2:9" hidden="1" x14ac:dyDescent="0.3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11852</v>
      </c>
      <c r="I1120" s="1">
        <f>+Territorio[[#This Row],[id]]</f>
        <v>1110</v>
      </c>
    </row>
    <row r="1121" spans="2:9" hidden="1" x14ac:dyDescent="0.3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11853</v>
      </c>
      <c r="I1121" s="1">
        <f>+Territorio[[#This Row],[id]]</f>
        <v>1111</v>
      </c>
    </row>
    <row r="1122" spans="2:9" hidden="1" x14ac:dyDescent="0.3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11854</v>
      </c>
      <c r="I1122" s="1">
        <f>+Territorio[[#This Row],[id]]</f>
        <v>1112</v>
      </c>
    </row>
    <row r="1123" spans="2:9" hidden="1" x14ac:dyDescent="0.3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11855</v>
      </c>
      <c r="I1123" s="1">
        <f>+Territorio[[#This Row],[id]]</f>
        <v>1113</v>
      </c>
    </row>
    <row r="1124" spans="2:9" hidden="1" x14ac:dyDescent="0.3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11856</v>
      </c>
      <c r="I1124" s="1">
        <f>+Territorio[[#This Row],[id]]</f>
        <v>1114</v>
      </c>
    </row>
    <row r="1125" spans="2:9" hidden="1" x14ac:dyDescent="0.3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11857</v>
      </c>
      <c r="I1125" s="1">
        <f>+Territorio[[#This Row],[id]]</f>
        <v>1115</v>
      </c>
    </row>
    <row r="1126" spans="2:9" hidden="1" x14ac:dyDescent="0.3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11858</v>
      </c>
      <c r="I1126" s="1">
        <f>+Territorio[[#This Row],[id]]</f>
        <v>1116</v>
      </c>
    </row>
    <row r="1127" spans="2:9" hidden="1" x14ac:dyDescent="0.3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11859</v>
      </c>
      <c r="I1127" s="1">
        <f>+Territorio[[#This Row],[id]]</f>
        <v>1117</v>
      </c>
    </row>
    <row r="1128" spans="2:9" hidden="1" x14ac:dyDescent="0.3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11860</v>
      </c>
      <c r="I1128" s="1">
        <f>+Territorio[[#This Row],[id]]</f>
        <v>1118</v>
      </c>
    </row>
    <row r="1129" spans="2:9" hidden="1" x14ac:dyDescent="0.3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11861</v>
      </c>
      <c r="I1129" s="1">
        <f>+Territorio[[#This Row],[id]]</f>
        <v>1119</v>
      </c>
    </row>
    <row r="1130" spans="2:9" hidden="1" x14ac:dyDescent="0.3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11862</v>
      </c>
      <c r="I1130" s="1">
        <f>+Territorio[[#This Row],[id]]</f>
        <v>1120</v>
      </c>
    </row>
    <row r="1131" spans="2:9" hidden="1" x14ac:dyDescent="0.3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11863</v>
      </c>
      <c r="I1131" s="1">
        <f>+Territorio[[#This Row],[id]]</f>
        <v>1121</v>
      </c>
    </row>
    <row r="1132" spans="2:9" hidden="1" x14ac:dyDescent="0.3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11864</v>
      </c>
      <c r="I1132" s="1">
        <f>+Territorio[[#This Row],[id]]</f>
        <v>1122</v>
      </c>
    </row>
    <row r="1133" spans="2:9" hidden="1" x14ac:dyDescent="0.3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11865</v>
      </c>
      <c r="I1133" s="1">
        <f>+Territorio[[#This Row],[id]]</f>
        <v>1123</v>
      </c>
    </row>
    <row r="1134" spans="2:9" hidden="1" x14ac:dyDescent="0.3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11866</v>
      </c>
      <c r="I1134" s="1">
        <f>+Territorio[[#This Row],[id]]</f>
        <v>1124</v>
      </c>
    </row>
    <row r="1135" spans="2:9" hidden="1" x14ac:dyDescent="0.3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11867</v>
      </c>
      <c r="I1135" s="1">
        <f>+Territorio[[#This Row],[id]]</f>
        <v>1125</v>
      </c>
    </row>
    <row r="1136" spans="2:9" hidden="1" x14ac:dyDescent="0.3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11868</v>
      </c>
      <c r="I1136" s="1">
        <f>+Territorio[[#This Row],[id]]</f>
        <v>1126</v>
      </c>
    </row>
    <row r="1137" spans="2:9" hidden="1" x14ac:dyDescent="0.3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11869</v>
      </c>
      <c r="I1137" s="1">
        <f>+Territorio[[#This Row],[id]]</f>
        <v>1127</v>
      </c>
    </row>
    <row r="1138" spans="2:9" hidden="1" x14ac:dyDescent="0.3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11870</v>
      </c>
      <c r="I1138" s="1">
        <f>+Territorio[[#This Row],[id]]</f>
        <v>1128</v>
      </c>
    </row>
    <row r="1139" spans="2:9" hidden="1" x14ac:dyDescent="0.3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11871</v>
      </c>
      <c r="I1139" s="1">
        <f>+Territorio[[#This Row],[id]]</f>
        <v>1129</v>
      </c>
    </row>
    <row r="1140" spans="2:9" hidden="1" x14ac:dyDescent="0.3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11872</v>
      </c>
      <c r="I1140" s="1">
        <f>+Territorio[[#This Row],[id]]</f>
        <v>1130</v>
      </c>
    </row>
    <row r="1141" spans="2:9" hidden="1" x14ac:dyDescent="0.3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11873</v>
      </c>
      <c r="I1141" s="1">
        <f>+Territorio[[#This Row],[id]]</f>
        <v>1131</v>
      </c>
    </row>
    <row r="1142" spans="2:9" hidden="1" x14ac:dyDescent="0.3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11874</v>
      </c>
      <c r="I1142" s="1">
        <f>+Territorio[[#This Row],[id]]</f>
        <v>1132</v>
      </c>
    </row>
    <row r="1143" spans="2:9" hidden="1" x14ac:dyDescent="0.3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11875</v>
      </c>
      <c r="I1143" s="1">
        <f>+Territorio[[#This Row],[id]]</f>
        <v>1133</v>
      </c>
    </row>
    <row r="1144" spans="2:9" hidden="1" x14ac:dyDescent="0.3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11876</v>
      </c>
      <c r="I1144" s="1">
        <f>+Territorio[[#This Row],[id]]</f>
        <v>1134</v>
      </c>
    </row>
    <row r="1145" spans="2:9" hidden="1" x14ac:dyDescent="0.3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11877</v>
      </c>
      <c r="I1145" s="1">
        <f>+Territorio[[#This Row],[id]]</f>
        <v>1135</v>
      </c>
    </row>
    <row r="1146" spans="2:9" hidden="1" x14ac:dyDescent="0.3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11878</v>
      </c>
      <c r="I1146" s="1">
        <f>+Territorio[[#This Row],[id]]</f>
        <v>1136</v>
      </c>
    </row>
    <row r="1147" spans="2:9" hidden="1" x14ac:dyDescent="0.3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11879</v>
      </c>
      <c r="I1147" s="1">
        <f>+Territorio[[#This Row],[id]]</f>
        <v>1137</v>
      </c>
    </row>
    <row r="1148" spans="2:9" hidden="1" x14ac:dyDescent="0.3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11880</v>
      </c>
      <c r="I1148" s="1">
        <f>+Territorio[[#This Row],[id]]</f>
        <v>1138</v>
      </c>
    </row>
    <row r="1149" spans="2:9" hidden="1" x14ac:dyDescent="0.3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11881</v>
      </c>
      <c r="I1149" s="1">
        <f>+Territorio[[#This Row],[id]]</f>
        <v>1139</v>
      </c>
    </row>
    <row r="1150" spans="2:9" hidden="1" x14ac:dyDescent="0.3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11882</v>
      </c>
      <c r="I1150" s="1">
        <f>+Territorio[[#This Row],[id]]</f>
        <v>1140</v>
      </c>
    </row>
    <row r="1151" spans="2:9" hidden="1" x14ac:dyDescent="0.3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11883</v>
      </c>
      <c r="I1151" s="1">
        <f>+Territorio[[#This Row],[id]]</f>
        <v>1141</v>
      </c>
    </row>
    <row r="1152" spans="2:9" hidden="1" x14ac:dyDescent="0.3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11884</v>
      </c>
      <c r="I1152" s="1">
        <f>+Territorio[[#This Row],[id]]</f>
        <v>1142</v>
      </c>
    </row>
    <row r="1153" spans="2:9" hidden="1" x14ac:dyDescent="0.3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11885</v>
      </c>
      <c r="I1153" s="1">
        <f>+Territorio[[#This Row],[id]]</f>
        <v>1143</v>
      </c>
    </row>
    <row r="1154" spans="2:9" hidden="1" x14ac:dyDescent="0.3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11886</v>
      </c>
      <c r="I1154" s="1">
        <f>+Territorio[[#This Row],[id]]</f>
        <v>1144</v>
      </c>
    </row>
    <row r="1155" spans="2:9" hidden="1" x14ac:dyDescent="0.3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11887</v>
      </c>
      <c r="I1155" s="1">
        <f>+Territorio[[#This Row],[id]]</f>
        <v>1145</v>
      </c>
    </row>
    <row r="1156" spans="2:9" hidden="1" x14ac:dyDescent="0.3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11888</v>
      </c>
      <c r="I1156" s="1">
        <f>+Territorio[[#This Row],[id]]</f>
        <v>1146</v>
      </c>
    </row>
    <row r="1157" spans="2:9" hidden="1" x14ac:dyDescent="0.3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11889</v>
      </c>
      <c r="I1157" s="1">
        <f>+Territorio[[#This Row],[id]]</f>
        <v>1147</v>
      </c>
    </row>
    <row r="1158" spans="2:9" hidden="1" x14ac:dyDescent="0.3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11890</v>
      </c>
      <c r="I1158" s="1">
        <f>+Territorio[[#This Row],[id]]</f>
        <v>1148</v>
      </c>
    </row>
    <row r="1159" spans="2:9" hidden="1" x14ac:dyDescent="0.3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11891</v>
      </c>
      <c r="I1159" s="1">
        <f>+Territorio[[#This Row],[id]]</f>
        <v>1149</v>
      </c>
    </row>
    <row r="1160" spans="2:9" hidden="1" x14ac:dyDescent="0.3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11892</v>
      </c>
      <c r="I1160" s="1">
        <f>+Territorio[[#This Row],[id]]</f>
        <v>1150</v>
      </c>
    </row>
    <row r="1161" spans="2:9" hidden="1" x14ac:dyDescent="0.3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11893</v>
      </c>
      <c r="I1161" s="1">
        <f>+Territorio[[#This Row],[id]]</f>
        <v>1151</v>
      </c>
    </row>
    <row r="1162" spans="2:9" hidden="1" x14ac:dyDescent="0.3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11894</v>
      </c>
      <c r="I1162" s="1">
        <f>+Territorio[[#This Row],[id]]</f>
        <v>1152</v>
      </c>
    </row>
    <row r="1163" spans="2:9" hidden="1" x14ac:dyDescent="0.3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11895</v>
      </c>
      <c r="I1163" s="1">
        <f>+Territorio[[#This Row],[id]]</f>
        <v>1153</v>
      </c>
    </row>
    <row r="1164" spans="2:9" hidden="1" x14ac:dyDescent="0.3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11896</v>
      </c>
      <c r="I1164" s="1">
        <f>+Territorio[[#This Row],[id]]</f>
        <v>1154</v>
      </c>
    </row>
    <row r="1165" spans="2:9" hidden="1" x14ac:dyDescent="0.3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11897</v>
      </c>
      <c r="I1165" s="1">
        <f>+Territorio[[#This Row],[id]]</f>
        <v>1155</v>
      </c>
    </row>
    <row r="1166" spans="2:9" hidden="1" x14ac:dyDescent="0.3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11898</v>
      </c>
      <c r="I1166" s="1">
        <f>+Territorio[[#This Row],[id]]</f>
        <v>1156</v>
      </c>
    </row>
    <row r="1167" spans="2:9" hidden="1" x14ac:dyDescent="0.3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11899</v>
      </c>
      <c r="I1167" s="1">
        <f>+Territorio[[#This Row],[id]]</f>
        <v>1157</v>
      </c>
    </row>
    <row r="1168" spans="2:9" hidden="1" x14ac:dyDescent="0.3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11900</v>
      </c>
      <c r="I1168" s="1">
        <f>+Territorio[[#This Row],[id]]</f>
        <v>1158</v>
      </c>
    </row>
    <row r="1169" spans="2:9" hidden="1" x14ac:dyDescent="0.3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11901</v>
      </c>
      <c r="I1169" s="1">
        <f>+Territorio[[#This Row],[id]]</f>
        <v>1159</v>
      </c>
    </row>
    <row r="1170" spans="2:9" hidden="1" x14ac:dyDescent="0.3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11902</v>
      </c>
      <c r="I1170" s="1">
        <f>+Territorio[[#This Row],[id]]</f>
        <v>1160</v>
      </c>
    </row>
    <row r="1171" spans="2:9" hidden="1" x14ac:dyDescent="0.3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11903</v>
      </c>
      <c r="I1171" s="1">
        <f>+Territorio[[#This Row],[id]]</f>
        <v>1161</v>
      </c>
    </row>
    <row r="1172" spans="2:9" hidden="1" x14ac:dyDescent="0.3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11904</v>
      </c>
      <c r="I1172" s="1">
        <f>+Territorio[[#This Row],[id]]</f>
        <v>1162</v>
      </c>
    </row>
    <row r="1173" spans="2:9" hidden="1" x14ac:dyDescent="0.3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11905</v>
      </c>
      <c r="I1173" s="1">
        <f>+Territorio[[#This Row],[id]]</f>
        <v>1163</v>
      </c>
    </row>
    <row r="1174" spans="2:9" hidden="1" x14ac:dyDescent="0.3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11906</v>
      </c>
      <c r="I1174" s="1">
        <f>+Territorio[[#This Row],[id]]</f>
        <v>1164</v>
      </c>
    </row>
    <row r="1175" spans="2:9" hidden="1" x14ac:dyDescent="0.3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11907</v>
      </c>
      <c r="I1175" s="1">
        <f>+Territorio[[#This Row],[id]]</f>
        <v>1165</v>
      </c>
    </row>
    <row r="1176" spans="2:9" hidden="1" x14ac:dyDescent="0.3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11908</v>
      </c>
      <c r="I1176" s="1">
        <f>+Territorio[[#This Row],[id]]</f>
        <v>1166</v>
      </c>
    </row>
    <row r="1177" spans="2:9" hidden="1" x14ac:dyDescent="0.3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11909</v>
      </c>
      <c r="I1177" s="1">
        <f>+Territorio[[#This Row],[id]]</f>
        <v>1167</v>
      </c>
    </row>
    <row r="1178" spans="2:9" hidden="1" x14ac:dyDescent="0.3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11910</v>
      </c>
      <c r="I1178" s="1">
        <f>+Territorio[[#This Row],[id]]</f>
        <v>1168</v>
      </c>
    </row>
    <row r="1179" spans="2:9" hidden="1" x14ac:dyDescent="0.3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11911</v>
      </c>
      <c r="I1179" s="1">
        <f>+Territorio[[#This Row],[id]]</f>
        <v>1169</v>
      </c>
    </row>
    <row r="1180" spans="2:9" hidden="1" x14ac:dyDescent="0.3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11912</v>
      </c>
      <c r="I1180" s="1">
        <f>+Territorio[[#This Row],[id]]</f>
        <v>1170</v>
      </c>
    </row>
    <row r="1181" spans="2:9" hidden="1" x14ac:dyDescent="0.3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11913</v>
      </c>
      <c r="I1181" s="1">
        <f>+Territorio[[#This Row],[id]]</f>
        <v>1171</v>
      </c>
    </row>
    <row r="1182" spans="2:9" hidden="1" x14ac:dyDescent="0.3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11914</v>
      </c>
      <c r="I1182" s="1">
        <f>+Territorio[[#This Row],[id]]</f>
        <v>1172</v>
      </c>
    </row>
    <row r="1183" spans="2:9" hidden="1" x14ac:dyDescent="0.3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11915</v>
      </c>
      <c r="I1183" s="1">
        <f>+Territorio[[#This Row],[id]]</f>
        <v>1173</v>
      </c>
    </row>
    <row r="1184" spans="2:9" hidden="1" x14ac:dyDescent="0.3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11916</v>
      </c>
      <c r="I1184" s="1">
        <f>+Territorio[[#This Row],[id]]</f>
        <v>1174</v>
      </c>
    </row>
    <row r="1185" spans="2:9" hidden="1" x14ac:dyDescent="0.3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11917</v>
      </c>
      <c r="I1185" s="1">
        <f>+Territorio[[#This Row],[id]]</f>
        <v>1175</v>
      </c>
    </row>
    <row r="1186" spans="2:9" hidden="1" x14ac:dyDescent="0.3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11918</v>
      </c>
      <c r="I1186" s="1">
        <f>+Territorio[[#This Row],[id]]</f>
        <v>1176</v>
      </c>
    </row>
    <row r="1187" spans="2:9" hidden="1" x14ac:dyDescent="0.3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11919</v>
      </c>
      <c r="I1187" s="1">
        <f>+Territorio[[#This Row],[id]]</f>
        <v>1177</v>
      </c>
    </row>
    <row r="1188" spans="2:9" hidden="1" x14ac:dyDescent="0.3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11920</v>
      </c>
      <c r="I1188" s="1">
        <f>+Territorio[[#This Row],[id]]</f>
        <v>1178</v>
      </c>
    </row>
    <row r="1189" spans="2:9" hidden="1" x14ac:dyDescent="0.3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11921</v>
      </c>
      <c r="I1189" s="1">
        <f>+Territorio[[#This Row],[id]]</f>
        <v>1179</v>
      </c>
    </row>
    <row r="1190" spans="2:9" hidden="1" x14ac:dyDescent="0.3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11922</v>
      </c>
      <c r="I1190" s="1">
        <f>+Territorio[[#This Row],[id]]</f>
        <v>1180</v>
      </c>
    </row>
    <row r="1191" spans="2:9" hidden="1" x14ac:dyDescent="0.3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11923</v>
      </c>
      <c r="I1191" s="1">
        <f>+Territorio[[#This Row],[id]]</f>
        <v>1181</v>
      </c>
    </row>
    <row r="1192" spans="2:9" hidden="1" x14ac:dyDescent="0.3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11924</v>
      </c>
      <c r="I1192" s="1">
        <f>+Territorio[[#This Row],[id]]</f>
        <v>1182</v>
      </c>
    </row>
    <row r="1193" spans="2:9" hidden="1" x14ac:dyDescent="0.3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11925</v>
      </c>
      <c r="I1193" s="1">
        <f>+Territorio[[#This Row],[id]]</f>
        <v>1183</v>
      </c>
    </row>
    <row r="1194" spans="2:9" hidden="1" x14ac:dyDescent="0.3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11926</v>
      </c>
      <c r="I1194" s="1">
        <f>+Territorio[[#This Row],[id]]</f>
        <v>1184</v>
      </c>
    </row>
    <row r="1195" spans="2:9" hidden="1" x14ac:dyDescent="0.3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11927</v>
      </c>
      <c r="I1195" s="1">
        <f>+Territorio[[#This Row],[id]]</f>
        <v>1185</v>
      </c>
    </row>
    <row r="1196" spans="2:9" hidden="1" x14ac:dyDescent="0.3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11928</v>
      </c>
      <c r="I1196" s="1">
        <f>+Territorio[[#This Row],[id]]</f>
        <v>1186</v>
      </c>
    </row>
    <row r="1197" spans="2:9" hidden="1" x14ac:dyDescent="0.3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11929</v>
      </c>
      <c r="I1197" s="1">
        <f>+Territorio[[#This Row],[id]]</f>
        <v>1187</v>
      </c>
    </row>
    <row r="1198" spans="2:9" hidden="1" x14ac:dyDescent="0.3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11930</v>
      </c>
      <c r="I1198" s="1">
        <f>+Territorio[[#This Row],[id]]</f>
        <v>1188</v>
      </c>
    </row>
    <row r="1199" spans="2:9" hidden="1" x14ac:dyDescent="0.3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11931</v>
      </c>
      <c r="I1199" s="1">
        <f>+Territorio[[#This Row],[id]]</f>
        <v>1189</v>
      </c>
    </row>
    <row r="1200" spans="2:9" hidden="1" x14ac:dyDescent="0.3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11932</v>
      </c>
      <c r="I1200" s="1">
        <f>+Territorio[[#This Row],[id]]</f>
        <v>1190</v>
      </c>
    </row>
    <row r="1201" spans="2:9" hidden="1" x14ac:dyDescent="0.3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11933</v>
      </c>
      <c r="I1201" s="1">
        <f>+Territorio[[#This Row],[id]]</f>
        <v>1191</v>
      </c>
    </row>
    <row r="1202" spans="2:9" hidden="1" x14ac:dyDescent="0.3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11934</v>
      </c>
      <c r="I1202" s="1">
        <f>+Territorio[[#This Row],[id]]</f>
        <v>1192</v>
      </c>
    </row>
    <row r="1203" spans="2:9" hidden="1" x14ac:dyDescent="0.3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11935</v>
      </c>
      <c r="I1203" s="1">
        <f>+Territorio[[#This Row],[id]]</f>
        <v>1193</v>
      </c>
    </row>
    <row r="1204" spans="2:9" hidden="1" x14ac:dyDescent="0.3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11936</v>
      </c>
      <c r="I1204" s="1">
        <f>+Territorio[[#This Row],[id]]</f>
        <v>1194</v>
      </c>
    </row>
    <row r="1205" spans="2:9" hidden="1" x14ac:dyDescent="0.3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11937</v>
      </c>
      <c r="I1205" s="1">
        <f>+Territorio[[#This Row],[id]]</f>
        <v>1195</v>
      </c>
    </row>
    <row r="1206" spans="2:9" hidden="1" x14ac:dyDescent="0.3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11938</v>
      </c>
      <c r="I1206" s="1">
        <f>+Territorio[[#This Row],[id]]</f>
        <v>1196</v>
      </c>
    </row>
    <row r="1207" spans="2:9" hidden="1" x14ac:dyDescent="0.3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11939</v>
      </c>
      <c r="I1207" s="1">
        <f>+Territorio[[#This Row],[id]]</f>
        <v>1197</v>
      </c>
    </row>
    <row r="1208" spans="2:9" hidden="1" x14ac:dyDescent="0.3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11940</v>
      </c>
      <c r="I1208" s="1">
        <f>+Territorio[[#This Row],[id]]</f>
        <v>1198</v>
      </c>
    </row>
    <row r="1209" spans="2:9" hidden="1" x14ac:dyDescent="0.3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11941</v>
      </c>
      <c r="I1209" s="1">
        <f>+Territorio[[#This Row],[id]]</f>
        <v>1199</v>
      </c>
    </row>
    <row r="1210" spans="2:9" hidden="1" x14ac:dyDescent="0.3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11942</v>
      </c>
      <c r="I1210" s="1">
        <f>+Territorio[[#This Row],[id]]</f>
        <v>1200</v>
      </c>
    </row>
    <row r="1211" spans="2:9" hidden="1" x14ac:dyDescent="0.3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11943</v>
      </c>
      <c r="I1211" s="1">
        <f>+Territorio[[#This Row],[id]]</f>
        <v>1201</v>
      </c>
    </row>
    <row r="1212" spans="2:9" hidden="1" x14ac:dyDescent="0.3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11944</v>
      </c>
      <c r="I1212" s="1">
        <f>+Territorio[[#This Row],[id]]</f>
        <v>1202</v>
      </c>
    </row>
    <row r="1213" spans="2:9" hidden="1" x14ac:dyDescent="0.3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11945</v>
      </c>
      <c r="I1213" s="1">
        <f>+Territorio[[#This Row],[id]]</f>
        <v>1203</v>
      </c>
    </row>
    <row r="1214" spans="2:9" hidden="1" x14ac:dyDescent="0.3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11946</v>
      </c>
      <c r="I1214" s="1">
        <f>+Territorio[[#This Row],[id]]</f>
        <v>1204</v>
      </c>
    </row>
    <row r="1215" spans="2:9" hidden="1" x14ac:dyDescent="0.3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11947</v>
      </c>
      <c r="I1215" s="1">
        <f>+Territorio[[#This Row],[id]]</f>
        <v>1205</v>
      </c>
    </row>
    <row r="1216" spans="2:9" hidden="1" x14ac:dyDescent="0.3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11948</v>
      </c>
      <c r="I1216" s="1">
        <f>+Territorio[[#This Row],[id]]</f>
        <v>1206</v>
      </c>
    </row>
    <row r="1217" spans="2:9" hidden="1" x14ac:dyDescent="0.3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11949</v>
      </c>
      <c r="I1217" s="1">
        <f>+Territorio[[#This Row],[id]]</f>
        <v>1207</v>
      </c>
    </row>
    <row r="1218" spans="2:9" hidden="1" x14ac:dyDescent="0.3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11950</v>
      </c>
      <c r="I1218" s="1">
        <f>+Territorio[[#This Row],[id]]</f>
        <v>1208</v>
      </c>
    </row>
    <row r="1219" spans="2:9" hidden="1" x14ac:dyDescent="0.3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11951</v>
      </c>
      <c r="I1219" s="1">
        <f>+Territorio[[#This Row],[id]]</f>
        <v>1209</v>
      </c>
    </row>
    <row r="1220" spans="2:9" hidden="1" x14ac:dyDescent="0.3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11952</v>
      </c>
      <c r="I1220" s="1">
        <f>+Territorio[[#This Row],[id]]</f>
        <v>1210</v>
      </c>
    </row>
    <row r="1221" spans="2:9" hidden="1" x14ac:dyDescent="0.3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11953</v>
      </c>
      <c r="I1221" s="1">
        <f>+Territorio[[#This Row],[id]]</f>
        <v>1211</v>
      </c>
    </row>
    <row r="1222" spans="2:9" hidden="1" x14ac:dyDescent="0.3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11954</v>
      </c>
      <c r="I1222" s="1">
        <f>+Territorio[[#This Row],[id]]</f>
        <v>1212</v>
      </c>
    </row>
    <row r="1223" spans="2:9" hidden="1" x14ac:dyDescent="0.3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11955</v>
      </c>
      <c r="I1223" s="1">
        <f>+Territorio[[#This Row],[id]]</f>
        <v>1213</v>
      </c>
    </row>
    <row r="1224" spans="2:9" hidden="1" x14ac:dyDescent="0.3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11956</v>
      </c>
      <c r="I1224" s="1">
        <f>+Territorio[[#This Row],[id]]</f>
        <v>1214</v>
      </c>
    </row>
    <row r="1225" spans="2:9" hidden="1" x14ac:dyDescent="0.3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11957</v>
      </c>
      <c r="I1225" s="1">
        <f>+Territorio[[#This Row],[id]]</f>
        <v>1215</v>
      </c>
    </row>
    <row r="1226" spans="2:9" hidden="1" x14ac:dyDescent="0.3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11958</v>
      </c>
      <c r="I1226" s="1">
        <f>+Territorio[[#This Row],[id]]</f>
        <v>1216</v>
      </c>
    </row>
    <row r="1227" spans="2:9" hidden="1" x14ac:dyDescent="0.3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11959</v>
      </c>
      <c r="I1227" s="1">
        <f>+Territorio[[#This Row],[id]]</f>
        <v>1217</v>
      </c>
    </row>
    <row r="1228" spans="2:9" hidden="1" x14ac:dyDescent="0.3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11960</v>
      </c>
      <c r="I1228" s="1">
        <f>+Territorio[[#This Row],[id]]</f>
        <v>1218</v>
      </c>
    </row>
    <row r="1229" spans="2:9" hidden="1" x14ac:dyDescent="0.3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11961</v>
      </c>
      <c r="I1229" s="1">
        <f>+Territorio[[#This Row],[id]]</f>
        <v>1219</v>
      </c>
    </row>
    <row r="1230" spans="2:9" hidden="1" x14ac:dyDescent="0.3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11962</v>
      </c>
      <c r="I1230" s="1">
        <f>+Territorio[[#This Row],[id]]</f>
        <v>1220</v>
      </c>
    </row>
    <row r="1231" spans="2:9" hidden="1" x14ac:dyDescent="0.3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11963</v>
      </c>
      <c r="I1231" s="1">
        <f>+Territorio[[#This Row],[id]]</f>
        <v>1221</v>
      </c>
    </row>
    <row r="1232" spans="2:9" hidden="1" x14ac:dyDescent="0.3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11964</v>
      </c>
      <c r="I1232" s="1">
        <f>+Territorio[[#This Row],[id]]</f>
        <v>1222</v>
      </c>
    </row>
    <row r="1233" spans="2:9" hidden="1" x14ac:dyDescent="0.3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11965</v>
      </c>
      <c r="I1233" s="1">
        <f>+Territorio[[#This Row],[id]]</f>
        <v>1223</v>
      </c>
    </row>
    <row r="1234" spans="2:9" hidden="1" x14ac:dyDescent="0.3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11966</v>
      </c>
      <c r="I1234" s="1">
        <f>+Territorio[[#This Row],[id]]</f>
        <v>1224</v>
      </c>
    </row>
    <row r="1235" spans="2:9" hidden="1" x14ac:dyDescent="0.3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11967</v>
      </c>
      <c r="I1235" s="1">
        <f>+Territorio[[#This Row],[id]]</f>
        <v>1225</v>
      </c>
    </row>
    <row r="1236" spans="2:9" hidden="1" x14ac:dyDescent="0.3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11968</v>
      </c>
      <c r="I1236" s="1">
        <f>+Territorio[[#This Row],[id]]</f>
        <v>1226</v>
      </c>
    </row>
    <row r="1237" spans="2:9" hidden="1" x14ac:dyDescent="0.3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11969</v>
      </c>
      <c r="I1237" s="1">
        <f>+Territorio[[#This Row],[id]]</f>
        <v>1227</v>
      </c>
    </row>
    <row r="1238" spans="2:9" hidden="1" x14ac:dyDescent="0.3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11970</v>
      </c>
      <c r="I1238" s="1">
        <f>+Territorio[[#This Row],[id]]</f>
        <v>1228</v>
      </c>
    </row>
    <row r="1239" spans="2:9" hidden="1" x14ac:dyDescent="0.3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11971</v>
      </c>
      <c r="I1239" s="1">
        <f>+Territorio[[#This Row],[id]]</f>
        <v>1229</v>
      </c>
    </row>
    <row r="1240" spans="2:9" hidden="1" x14ac:dyDescent="0.3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11972</v>
      </c>
      <c r="I1240" s="1">
        <f>+Territorio[[#This Row],[id]]</f>
        <v>1230</v>
      </c>
    </row>
    <row r="1241" spans="2:9" hidden="1" x14ac:dyDescent="0.3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11973</v>
      </c>
      <c r="I1241" s="1">
        <f>+Territorio[[#This Row],[id]]</f>
        <v>1231</v>
      </c>
    </row>
    <row r="1242" spans="2:9" hidden="1" x14ac:dyDescent="0.3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11974</v>
      </c>
      <c r="I1242" s="1">
        <f>+Territorio[[#This Row],[id]]</f>
        <v>1232</v>
      </c>
    </row>
    <row r="1243" spans="2:9" hidden="1" x14ac:dyDescent="0.3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11975</v>
      </c>
      <c r="I1243" s="1">
        <f>+Territorio[[#This Row],[id]]</f>
        <v>1233</v>
      </c>
    </row>
    <row r="1244" spans="2:9" hidden="1" x14ac:dyDescent="0.3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11976</v>
      </c>
      <c r="I1244" s="1">
        <f>+Territorio[[#This Row],[id]]</f>
        <v>1234</v>
      </c>
    </row>
    <row r="1245" spans="2:9" hidden="1" x14ac:dyDescent="0.3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11977</v>
      </c>
      <c r="I1245" s="1">
        <f>+Territorio[[#This Row],[id]]</f>
        <v>1235</v>
      </c>
    </row>
    <row r="1246" spans="2:9" hidden="1" x14ac:dyDescent="0.3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11978</v>
      </c>
      <c r="I1246" s="1">
        <f>+Territorio[[#This Row],[id]]</f>
        <v>1236</v>
      </c>
    </row>
    <row r="1247" spans="2:9" hidden="1" x14ac:dyDescent="0.3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11979</v>
      </c>
      <c r="I1247" s="1">
        <f>+Territorio[[#This Row],[id]]</f>
        <v>1237</v>
      </c>
    </row>
    <row r="1248" spans="2:9" hidden="1" x14ac:dyDescent="0.3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11980</v>
      </c>
      <c r="I1248" s="1">
        <f>+Territorio[[#This Row],[id]]</f>
        <v>1238</v>
      </c>
    </row>
    <row r="1249" spans="2:9" hidden="1" x14ac:dyDescent="0.3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11981</v>
      </c>
      <c r="I1249" s="1">
        <f>+Territorio[[#This Row],[id]]</f>
        <v>1239</v>
      </c>
    </row>
    <row r="1250" spans="2:9" hidden="1" x14ac:dyDescent="0.3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11982</v>
      </c>
      <c r="I1250" s="1">
        <f>+Territorio[[#This Row],[id]]</f>
        <v>1240</v>
      </c>
    </row>
    <row r="1251" spans="2:9" hidden="1" x14ac:dyDescent="0.3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11983</v>
      </c>
      <c r="I1251" s="1">
        <f>+Territorio[[#This Row],[id]]</f>
        <v>1241</v>
      </c>
    </row>
    <row r="1252" spans="2:9" hidden="1" x14ac:dyDescent="0.3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11984</v>
      </c>
      <c r="I1252" s="1">
        <f>+Territorio[[#This Row],[id]]</f>
        <v>1242</v>
      </c>
    </row>
    <row r="1253" spans="2:9" hidden="1" x14ac:dyDescent="0.3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11985</v>
      </c>
      <c r="I1253" s="1">
        <f>+Territorio[[#This Row],[id]]</f>
        <v>1243</v>
      </c>
    </row>
    <row r="1254" spans="2:9" hidden="1" x14ac:dyDescent="0.3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11986</v>
      </c>
      <c r="I1254" s="1">
        <f>+Territorio[[#This Row],[id]]</f>
        <v>1244</v>
      </c>
    </row>
    <row r="1255" spans="2:9" hidden="1" x14ac:dyDescent="0.3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11987</v>
      </c>
      <c r="I1255" s="1">
        <f>+Territorio[[#This Row],[id]]</f>
        <v>1245</v>
      </c>
    </row>
    <row r="1256" spans="2:9" hidden="1" x14ac:dyDescent="0.3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11988</v>
      </c>
      <c r="I1256" s="1">
        <f>+Territorio[[#This Row],[id]]</f>
        <v>1246</v>
      </c>
    </row>
    <row r="1257" spans="2:9" hidden="1" x14ac:dyDescent="0.3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11989</v>
      </c>
      <c r="I1257" s="1">
        <f>+Territorio[[#This Row],[id]]</f>
        <v>1247</v>
      </c>
    </row>
    <row r="1258" spans="2:9" hidden="1" x14ac:dyDescent="0.3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11990</v>
      </c>
      <c r="I1258" s="1">
        <f>+Territorio[[#This Row],[id]]</f>
        <v>1248</v>
      </c>
    </row>
    <row r="1259" spans="2:9" hidden="1" x14ac:dyDescent="0.3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11991</v>
      </c>
      <c r="I1259" s="1">
        <f>+Territorio[[#This Row],[id]]</f>
        <v>1249</v>
      </c>
    </row>
    <row r="1260" spans="2:9" hidden="1" x14ac:dyDescent="0.3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11992</v>
      </c>
      <c r="I1260" s="1">
        <f>+Territorio[[#This Row],[id]]</f>
        <v>1250</v>
      </c>
    </row>
    <row r="1261" spans="2:9" hidden="1" x14ac:dyDescent="0.3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11993</v>
      </c>
      <c r="I1261" s="1">
        <f>+Territorio[[#This Row],[id]]</f>
        <v>1251</v>
      </c>
    </row>
    <row r="1262" spans="2:9" hidden="1" x14ac:dyDescent="0.3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11994</v>
      </c>
      <c r="I1262" s="1">
        <f>+Territorio[[#This Row],[id]]</f>
        <v>1252</v>
      </c>
    </row>
    <row r="1263" spans="2:9" hidden="1" x14ac:dyDescent="0.3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11995</v>
      </c>
      <c r="I1263" s="1">
        <f>+Territorio[[#This Row],[id]]</f>
        <v>1253</v>
      </c>
    </row>
    <row r="1264" spans="2:9" hidden="1" x14ac:dyDescent="0.3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11996</v>
      </c>
      <c r="I1264" s="1">
        <f>+Territorio[[#This Row],[id]]</f>
        <v>1254</v>
      </c>
    </row>
    <row r="1265" spans="2:9" hidden="1" x14ac:dyDescent="0.3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11997</v>
      </c>
      <c r="I1265" s="1">
        <f>+Territorio[[#This Row],[id]]</f>
        <v>1255</v>
      </c>
    </row>
    <row r="1266" spans="2:9" hidden="1" x14ac:dyDescent="0.3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11998</v>
      </c>
      <c r="I1266" s="1">
        <f>+Territorio[[#This Row],[id]]</f>
        <v>1256</v>
      </c>
    </row>
    <row r="1267" spans="2:9" hidden="1" x14ac:dyDescent="0.3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11999</v>
      </c>
      <c r="I1267" s="1">
        <f>+Territorio[[#This Row],[id]]</f>
        <v>1257</v>
      </c>
    </row>
    <row r="1268" spans="2:9" hidden="1" x14ac:dyDescent="0.3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12000</v>
      </c>
      <c r="I1268" s="1">
        <f>+Territorio[[#This Row],[id]]</f>
        <v>1258</v>
      </c>
    </row>
    <row r="1269" spans="2:9" hidden="1" x14ac:dyDescent="0.3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12001</v>
      </c>
      <c r="I1269" s="1">
        <f>+Territorio[[#This Row],[id]]</f>
        <v>1259</v>
      </c>
    </row>
    <row r="1270" spans="2:9" hidden="1" x14ac:dyDescent="0.3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12002</v>
      </c>
      <c r="I1270" s="1">
        <f>+Territorio[[#This Row],[id]]</f>
        <v>1260</v>
      </c>
    </row>
    <row r="1271" spans="2:9" hidden="1" x14ac:dyDescent="0.3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12003</v>
      </c>
      <c r="I1271" s="1">
        <f>+Territorio[[#This Row],[id]]</f>
        <v>1261</v>
      </c>
    </row>
    <row r="1272" spans="2:9" hidden="1" x14ac:dyDescent="0.3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12004</v>
      </c>
      <c r="I1272" s="1">
        <f>+Territorio[[#This Row],[id]]</f>
        <v>1262</v>
      </c>
    </row>
    <row r="1273" spans="2:9" hidden="1" x14ac:dyDescent="0.3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12005</v>
      </c>
      <c r="I1273" s="1">
        <f>+Territorio[[#This Row],[id]]</f>
        <v>1263</v>
      </c>
    </row>
    <row r="1274" spans="2:9" hidden="1" x14ac:dyDescent="0.3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12006</v>
      </c>
      <c r="I1274" s="1">
        <f>+Territorio[[#This Row],[id]]</f>
        <v>1264</v>
      </c>
    </row>
    <row r="1275" spans="2:9" hidden="1" x14ac:dyDescent="0.3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12007</v>
      </c>
      <c r="I1275" s="1">
        <f>+Territorio[[#This Row],[id]]</f>
        <v>1265</v>
      </c>
    </row>
    <row r="1276" spans="2:9" hidden="1" x14ac:dyDescent="0.3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12008</v>
      </c>
      <c r="I1276" s="1">
        <f>+Territorio[[#This Row],[id]]</f>
        <v>1266</v>
      </c>
    </row>
    <row r="1277" spans="2:9" hidden="1" x14ac:dyDescent="0.3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12009</v>
      </c>
      <c r="I1277" s="1">
        <f>+Territorio[[#This Row],[id]]</f>
        <v>1267</v>
      </c>
    </row>
    <row r="1278" spans="2:9" hidden="1" x14ac:dyDescent="0.3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12010</v>
      </c>
      <c r="I1278" s="1">
        <f>+Territorio[[#This Row],[id]]</f>
        <v>1268</v>
      </c>
    </row>
    <row r="1279" spans="2:9" hidden="1" x14ac:dyDescent="0.3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12011</v>
      </c>
      <c r="I1279" s="1">
        <f>+Territorio[[#This Row],[id]]</f>
        <v>1269</v>
      </c>
    </row>
    <row r="1280" spans="2:9" hidden="1" x14ac:dyDescent="0.3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12012</v>
      </c>
      <c r="I1280" s="1">
        <f>+Territorio[[#This Row],[id]]</f>
        <v>1270</v>
      </c>
    </row>
    <row r="1281" spans="2:9" hidden="1" x14ac:dyDescent="0.3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12013</v>
      </c>
      <c r="I1281" s="1">
        <f>+Territorio[[#This Row],[id]]</f>
        <v>1271</v>
      </c>
    </row>
    <row r="1282" spans="2:9" hidden="1" x14ac:dyDescent="0.3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12014</v>
      </c>
      <c r="I1282" s="1">
        <f>+Territorio[[#This Row],[id]]</f>
        <v>1272</v>
      </c>
    </row>
    <row r="1283" spans="2:9" hidden="1" x14ac:dyDescent="0.3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12015</v>
      </c>
      <c r="I1283" s="1">
        <f>+Territorio[[#This Row],[id]]</f>
        <v>1273</v>
      </c>
    </row>
    <row r="1284" spans="2:9" hidden="1" x14ac:dyDescent="0.3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12016</v>
      </c>
      <c r="I1284" s="1">
        <f>+Territorio[[#This Row],[id]]</f>
        <v>1274</v>
      </c>
    </row>
    <row r="1285" spans="2:9" hidden="1" x14ac:dyDescent="0.3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12017</v>
      </c>
      <c r="I1285" s="1">
        <f>+Territorio[[#This Row],[id]]</f>
        <v>1275</v>
      </c>
    </row>
    <row r="1286" spans="2:9" hidden="1" x14ac:dyDescent="0.3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12018</v>
      </c>
      <c r="I1286" s="1">
        <f>+Territorio[[#This Row],[id]]</f>
        <v>1276</v>
      </c>
    </row>
    <row r="1287" spans="2:9" hidden="1" x14ac:dyDescent="0.3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12019</v>
      </c>
      <c r="I1287" s="1">
        <f>+Territorio[[#This Row],[id]]</f>
        <v>1277</v>
      </c>
    </row>
    <row r="1288" spans="2:9" hidden="1" x14ac:dyDescent="0.3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12020</v>
      </c>
      <c r="I1288" s="1">
        <f>+Territorio[[#This Row],[id]]</f>
        <v>1278</v>
      </c>
    </row>
    <row r="1289" spans="2:9" hidden="1" x14ac:dyDescent="0.3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12021</v>
      </c>
      <c r="I1289" s="1">
        <f>+Territorio[[#This Row],[id]]</f>
        <v>1279</v>
      </c>
    </row>
    <row r="1290" spans="2:9" hidden="1" x14ac:dyDescent="0.3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12022</v>
      </c>
      <c r="I1290" s="1">
        <f>+Territorio[[#This Row],[id]]</f>
        <v>1280</v>
      </c>
    </row>
    <row r="1291" spans="2:9" hidden="1" x14ac:dyDescent="0.3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12023</v>
      </c>
      <c r="I1291" s="1">
        <f>+Territorio[[#This Row],[id]]</f>
        <v>1281</v>
      </c>
    </row>
    <row r="1292" spans="2:9" hidden="1" x14ac:dyDescent="0.3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12024</v>
      </c>
      <c r="I1292" s="1">
        <f>+Territorio[[#This Row],[id]]</f>
        <v>1282</v>
      </c>
    </row>
    <row r="1293" spans="2:9" hidden="1" x14ac:dyDescent="0.3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12025</v>
      </c>
      <c r="I1293" s="1">
        <f>+Territorio[[#This Row],[id]]</f>
        <v>1283</v>
      </c>
    </row>
    <row r="1294" spans="2:9" hidden="1" x14ac:dyDescent="0.3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12026</v>
      </c>
      <c r="I1294" s="1">
        <f>+Territorio[[#This Row],[id]]</f>
        <v>1284</v>
      </c>
    </row>
    <row r="1295" spans="2:9" hidden="1" x14ac:dyDescent="0.3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12027</v>
      </c>
      <c r="I1295" s="1">
        <f>+Territorio[[#This Row],[id]]</f>
        <v>1285</v>
      </c>
    </row>
    <row r="1296" spans="2:9" hidden="1" x14ac:dyDescent="0.3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12028</v>
      </c>
      <c r="I1296" s="1">
        <f>+Territorio[[#This Row],[id]]</f>
        <v>1286</v>
      </c>
    </row>
    <row r="1297" spans="2:9" hidden="1" x14ac:dyDescent="0.3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12029</v>
      </c>
      <c r="I1297" s="1">
        <f>+Territorio[[#This Row],[id]]</f>
        <v>1287</v>
      </c>
    </row>
    <row r="1298" spans="2:9" hidden="1" x14ac:dyDescent="0.3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12030</v>
      </c>
      <c r="I1298" s="1">
        <f>+Territorio[[#This Row],[id]]</f>
        <v>1288</v>
      </c>
    </row>
    <row r="1299" spans="2:9" hidden="1" x14ac:dyDescent="0.3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12031</v>
      </c>
      <c r="I1299" s="1">
        <f>+Territorio[[#This Row],[id]]</f>
        <v>1289</v>
      </c>
    </row>
    <row r="1300" spans="2:9" hidden="1" x14ac:dyDescent="0.3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12032</v>
      </c>
      <c r="I1300" s="1">
        <f>+Territorio[[#This Row],[id]]</f>
        <v>1290</v>
      </c>
    </row>
    <row r="1301" spans="2:9" hidden="1" x14ac:dyDescent="0.3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12033</v>
      </c>
      <c r="I1301" s="1">
        <f>+Territorio[[#This Row],[id]]</f>
        <v>1291</v>
      </c>
    </row>
    <row r="1302" spans="2:9" hidden="1" x14ac:dyDescent="0.3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12034</v>
      </c>
      <c r="I1302" s="1">
        <f>+Territorio[[#This Row],[id]]</f>
        <v>1292</v>
      </c>
    </row>
    <row r="1303" spans="2:9" hidden="1" x14ac:dyDescent="0.3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12035</v>
      </c>
      <c r="I1303" s="1">
        <f>+Territorio[[#This Row],[id]]</f>
        <v>1293</v>
      </c>
    </row>
    <row r="1304" spans="2:9" hidden="1" x14ac:dyDescent="0.3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12036</v>
      </c>
      <c r="I1304" s="1">
        <f>+Territorio[[#This Row],[id]]</f>
        <v>1294</v>
      </c>
    </row>
    <row r="1305" spans="2:9" hidden="1" x14ac:dyDescent="0.3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12037</v>
      </c>
      <c r="I1305" s="1">
        <f>+Territorio[[#This Row],[id]]</f>
        <v>1295</v>
      </c>
    </row>
    <row r="1306" spans="2:9" hidden="1" x14ac:dyDescent="0.3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12038</v>
      </c>
      <c r="I1306" s="1">
        <f>+Territorio[[#This Row],[id]]</f>
        <v>1296</v>
      </c>
    </row>
    <row r="1307" spans="2:9" hidden="1" x14ac:dyDescent="0.3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12039</v>
      </c>
      <c r="I1307" s="1">
        <f>+Territorio[[#This Row],[id]]</f>
        <v>1297</v>
      </c>
    </row>
    <row r="1308" spans="2:9" hidden="1" x14ac:dyDescent="0.3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12040</v>
      </c>
      <c r="I1308" s="1">
        <f>+Territorio[[#This Row],[id]]</f>
        <v>1298</v>
      </c>
    </row>
    <row r="1309" spans="2:9" hidden="1" x14ac:dyDescent="0.3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12041</v>
      </c>
      <c r="I1309" s="1">
        <f>+Territorio[[#This Row],[id]]</f>
        <v>1299</v>
      </c>
    </row>
    <row r="1310" spans="2:9" hidden="1" x14ac:dyDescent="0.3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12042</v>
      </c>
      <c r="I1310" s="1">
        <f>+Territorio[[#This Row],[id]]</f>
        <v>1300</v>
      </c>
    </row>
    <row r="1311" spans="2:9" hidden="1" x14ac:dyDescent="0.3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12043</v>
      </c>
      <c r="I1311" s="1">
        <f>+Territorio[[#This Row],[id]]</f>
        <v>1301</v>
      </c>
    </row>
    <row r="1312" spans="2:9" hidden="1" x14ac:dyDescent="0.3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12044</v>
      </c>
      <c r="I1312" s="1">
        <f>+Territorio[[#This Row],[id]]</f>
        <v>1302</v>
      </c>
    </row>
    <row r="1313" spans="2:9" hidden="1" x14ac:dyDescent="0.3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12045</v>
      </c>
      <c r="I1313" s="1">
        <f>+Territorio[[#This Row],[id]]</f>
        <v>1303</v>
      </c>
    </row>
    <row r="1314" spans="2:9" hidden="1" x14ac:dyDescent="0.3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12046</v>
      </c>
      <c r="I1314" s="1">
        <f>+Territorio[[#This Row],[id]]</f>
        <v>1304</v>
      </c>
    </row>
    <row r="1315" spans="2:9" hidden="1" x14ac:dyDescent="0.3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12047</v>
      </c>
      <c r="I1315" s="1">
        <f>+Territorio[[#This Row],[id]]</f>
        <v>1305</v>
      </c>
    </row>
    <row r="1316" spans="2:9" hidden="1" x14ac:dyDescent="0.3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12048</v>
      </c>
      <c r="I1316" s="1">
        <f>+Territorio[[#This Row],[id]]</f>
        <v>1306</v>
      </c>
    </row>
    <row r="1317" spans="2:9" hidden="1" x14ac:dyDescent="0.3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12049</v>
      </c>
      <c r="I1317" s="1">
        <f>+Territorio[[#This Row],[id]]</f>
        <v>1307</v>
      </c>
    </row>
    <row r="1318" spans="2:9" hidden="1" x14ac:dyDescent="0.3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12050</v>
      </c>
      <c r="I1318" s="1">
        <f>+Territorio[[#This Row],[id]]</f>
        <v>1308</v>
      </c>
    </row>
    <row r="1319" spans="2:9" hidden="1" x14ac:dyDescent="0.3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12051</v>
      </c>
      <c r="I1319" s="1">
        <f>+Territorio[[#This Row],[id]]</f>
        <v>1309</v>
      </c>
    </row>
    <row r="1320" spans="2:9" hidden="1" x14ac:dyDescent="0.3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12052</v>
      </c>
      <c r="I1320" s="1">
        <f>+Territorio[[#This Row],[id]]</f>
        <v>1310</v>
      </c>
    </row>
    <row r="1321" spans="2:9" hidden="1" x14ac:dyDescent="0.3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12053</v>
      </c>
      <c r="I1321" s="1">
        <f>+Territorio[[#This Row],[id]]</f>
        <v>1311</v>
      </c>
    </row>
    <row r="1322" spans="2:9" hidden="1" x14ac:dyDescent="0.3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12054</v>
      </c>
      <c r="I1322" s="1">
        <f>+Territorio[[#This Row],[id]]</f>
        <v>1312</v>
      </c>
    </row>
    <row r="1323" spans="2:9" hidden="1" x14ac:dyDescent="0.3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12055</v>
      </c>
      <c r="I1323" s="1">
        <f>+Territorio[[#This Row],[id]]</f>
        <v>1313</v>
      </c>
    </row>
    <row r="1324" spans="2:9" hidden="1" x14ac:dyDescent="0.3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12056</v>
      </c>
      <c r="I1324" s="1">
        <f>+Territorio[[#This Row],[id]]</f>
        <v>1314</v>
      </c>
    </row>
    <row r="1325" spans="2:9" hidden="1" x14ac:dyDescent="0.3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12057</v>
      </c>
      <c r="I1325" s="1">
        <f>+Territorio[[#This Row],[id]]</f>
        <v>1315</v>
      </c>
    </row>
    <row r="1326" spans="2:9" hidden="1" x14ac:dyDescent="0.3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12058</v>
      </c>
      <c r="I1326" s="1">
        <f>+Territorio[[#This Row],[id]]</f>
        <v>1316</v>
      </c>
    </row>
    <row r="1327" spans="2:9" hidden="1" x14ac:dyDescent="0.3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12059</v>
      </c>
      <c r="I1327" s="1">
        <f>+Territorio[[#This Row],[id]]</f>
        <v>1317</v>
      </c>
    </row>
    <row r="1328" spans="2:9" hidden="1" x14ac:dyDescent="0.3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12060</v>
      </c>
      <c r="I1328" s="1">
        <f>+Territorio[[#This Row],[id]]</f>
        <v>1318</v>
      </c>
    </row>
    <row r="1329" spans="2:9" hidden="1" x14ac:dyDescent="0.3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12061</v>
      </c>
      <c r="I1329" s="1">
        <f>+Territorio[[#This Row],[id]]</f>
        <v>1319</v>
      </c>
    </row>
    <row r="1330" spans="2:9" hidden="1" x14ac:dyDescent="0.3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12062</v>
      </c>
      <c r="I1330" s="1">
        <f>+Territorio[[#This Row],[id]]</f>
        <v>1320</v>
      </c>
    </row>
    <row r="1331" spans="2:9" hidden="1" x14ac:dyDescent="0.3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12063</v>
      </c>
      <c r="I1331" s="1">
        <f>+Territorio[[#This Row],[id]]</f>
        <v>1321</v>
      </c>
    </row>
    <row r="1332" spans="2:9" hidden="1" x14ac:dyDescent="0.3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12064</v>
      </c>
      <c r="I1332" s="1">
        <f>+Territorio[[#This Row],[id]]</f>
        <v>1322</v>
      </c>
    </row>
    <row r="1333" spans="2:9" hidden="1" x14ac:dyDescent="0.3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12065</v>
      </c>
      <c r="I1333" s="1">
        <f>+Territorio[[#This Row],[id]]</f>
        <v>1323</v>
      </c>
    </row>
    <row r="1334" spans="2:9" hidden="1" x14ac:dyDescent="0.3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12066</v>
      </c>
      <c r="I1334" s="1">
        <f>+Territorio[[#This Row],[id]]</f>
        <v>1324</v>
      </c>
    </row>
    <row r="1335" spans="2:9" hidden="1" x14ac:dyDescent="0.3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12067</v>
      </c>
      <c r="I1335" s="1">
        <f>+Territorio[[#This Row],[id]]</f>
        <v>1325</v>
      </c>
    </row>
    <row r="1336" spans="2:9" hidden="1" x14ac:dyDescent="0.3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12068</v>
      </c>
      <c r="I1336" s="1">
        <f>+Territorio[[#This Row],[id]]</f>
        <v>1326</v>
      </c>
    </row>
    <row r="1337" spans="2:9" hidden="1" x14ac:dyDescent="0.3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12069</v>
      </c>
      <c r="I1337" s="1">
        <f>+Territorio[[#This Row],[id]]</f>
        <v>1327</v>
      </c>
    </row>
    <row r="1338" spans="2:9" hidden="1" x14ac:dyDescent="0.3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12070</v>
      </c>
      <c r="I1338" s="1">
        <f>+Territorio[[#This Row],[id]]</f>
        <v>1328</v>
      </c>
    </row>
    <row r="1339" spans="2:9" hidden="1" x14ac:dyDescent="0.3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12071</v>
      </c>
      <c r="I1339" s="1">
        <f>+Territorio[[#This Row],[id]]</f>
        <v>1329</v>
      </c>
    </row>
    <row r="1340" spans="2:9" hidden="1" x14ac:dyDescent="0.3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12072</v>
      </c>
      <c r="I1340" s="1">
        <f>+Territorio[[#This Row],[id]]</f>
        <v>1330</v>
      </c>
    </row>
    <row r="1341" spans="2:9" hidden="1" x14ac:dyDescent="0.3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12073</v>
      </c>
      <c r="I1341" s="1">
        <f>+Territorio[[#This Row],[id]]</f>
        <v>1331</v>
      </c>
    </row>
    <row r="1342" spans="2:9" hidden="1" x14ac:dyDescent="0.3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12074</v>
      </c>
      <c r="I1342" s="1">
        <f>+Territorio[[#This Row],[id]]</f>
        <v>1332</v>
      </c>
    </row>
    <row r="1343" spans="2:9" hidden="1" x14ac:dyDescent="0.3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12075</v>
      </c>
      <c r="I1343" s="1">
        <f>+Territorio[[#This Row],[id]]</f>
        <v>1333</v>
      </c>
    </row>
    <row r="1344" spans="2:9" hidden="1" x14ac:dyDescent="0.3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12076</v>
      </c>
      <c r="I1344" s="1">
        <f>+Territorio[[#This Row],[id]]</f>
        <v>1334</v>
      </c>
    </row>
    <row r="1345" spans="2:9" hidden="1" x14ac:dyDescent="0.3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12077</v>
      </c>
      <c r="I1345" s="1">
        <f>+Territorio[[#This Row],[id]]</f>
        <v>1335</v>
      </c>
    </row>
    <row r="1346" spans="2:9" hidden="1" x14ac:dyDescent="0.3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12078</v>
      </c>
      <c r="I1346" s="1">
        <f>+Territorio[[#This Row],[id]]</f>
        <v>1336</v>
      </c>
    </row>
    <row r="1347" spans="2:9" hidden="1" x14ac:dyDescent="0.3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12079</v>
      </c>
      <c r="I1347" s="1">
        <f>+Territorio[[#This Row],[id]]</f>
        <v>1337</v>
      </c>
    </row>
    <row r="1348" spans="2:9" hidden="1" x14ac:dyDescent="0.3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12080</v>
      </c>
      <c r="I1348" s="1">
        <f>+Territorio[[#This Row],[id]]</f>
        <v>1338</v>
      </c>
    </row>
    <row r="1349" spans="2:9" hidden="1" x14ac:dyDescent="0.3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12081</v>
      </c>
      <c r="I1349" s="1">
        <f>+Territorio[[#This Row],[id]]</f>
        <v>1339</v>
      </c>
    </row>
    <row r="1350" spans="2:9" hidden="1" x14ac:dyDescent="0.3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12082</v>
      </c>
      <c r="I1350" s="1">
        <f>+Territorio[[#This Row],[id]]</f>
        <v>1340</v>
      </c>
    </row>
    <row r="1351" spans="2:9" hidden="1" x14ac:dyDescent="0.3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12083</v>
      </c>
      <c r="I1351" s="1">
        <f>+Territorio[[#This Row],[id]]</f>
        <v>1341</v>
      </c>
    </row>
    <row r="1352" spans="2:9" hidden="1" x14ac:dyDescent="0.3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12084</v>
      </c>
      <c r="I1352" s="1">
        <f>+Territorio[[#This Row],[id]]</f>
        <v>1342</v>
      </c>
    </row>
    <row r="1353" spans="2:9" hidden="1" x14ac:dyDescent="0.3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12085</v>
      </c>
      <c r="I1353" s="1">
        <f>+Territorio[[#This Row],[id]]</f>
        <v>1343</v>
      </c>
    </row>
    <row r="1354" spans="2:9" hidden="1" x14ac:dyDescent="0.3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12086</v>
      </c>
      <c r="I1354" s="1">
        <f>+Territorio[[#This Row],[id]]</f>
        <v>1344</v>
      </c>
    </row>
    <row r="1355" spans="2:9" hidden="1" x14ac:dyDescent="0.3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12087</v>
      </c>
      <c r="I1355" s="1">
        <f>+Territorio[[#This Row],[id]]</f>
        <v>1345</v>
      </c>
    </row>
    <row r="1356" spans="2:9" hidden="1" x14ac:dyDescent="0.3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12088</v>
      </c>
      <c r="I1356" s="1">
        <f>+Territorio[[#This Row],[id]]</f>
        <v>1346</v>
      </c>
    </row>
    <row r="1357" spans="2:9" hidden="1" x14ac:dyDescent="0.3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12089</v>
      </c>
      <c r="I1357" s="1">
        <f>+Territorio[[#This Row],[id]]</f>
        <v>1347</v>
      </c>
    </row>
    <row r="1358" spans="2:9" hidden="1" x14ac:dyDescent="0.3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12090</v>
      </c>
      <c r="I1358" s="1">
        <f>+Territorio[[#This Row],[id]]</f>
        <v>1348</v>
      </c>
    </row>
    <row r="1359" spans="2:9" hidden="1" x14ac:dyDescent="0.3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12091</v>
      </c>
      <c r="I1359" s="1">
        <f>+Territorio[[#This Row],[id]]</f>
        <v>1349</v>
      </c>
    </row>
    <row r="1360" spans="2:9" hidden="1" x14ac:dyDescent="0.3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12092</v>
      </c>
      <c r="I1360" s="1">
        <f>+Territorio[[#This Row],[id]]</f>
        <v>1350</v>
      </c>
    </row>
    <row r="1361" spans="2:9" hidden="1" x14ac:dyDescent="0.3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12093</v>
      </c>
      <c r="I1361" s="1">
        <f>+Territorio[[#This Row],[id]]</f>
        <v>1351</v>
      </c>
    </row>
    <row r="1362" spans="2:9" hidden="1" x14ac:dyDescent="0.3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12094</v>
      </c>
      <c r="I1362" s="1">
        <f>+Territorio[[#This Row],[id]]</f>
        <v>1352</v>
      </c>
    </row>
    <row r="1363" spans="2:9" hidden="1" x14ac:dyDescent="0.3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12095</v>
      </c>
      <c r="I1363" s="1">
        <f>+Territorio[[#This Row],[id]]</f>
        <v>1353</v>
      </c>
    </row>
    <row r="1364" spans="2:9" hidden="1" x14ac:dyDescent="0.3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12096</v>
      </c>
      <c r="I1364" s="1">
        <f>+Territorio[[#This Row],[id]]</f>
        <v>1354</v>
      </c>
    </row>
    <row r="1365" spans="2:9" hidden="1" x14ac:dyDescent="0.3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12097</v>
      </c>
      <c r="I1365" s="1">
        <f>+Territorio[[#This Row],[id]]</f>
        <v>1355</v>
      </c>
    </row>
    <row r="1366" spans="2:9" hidden="1" x14ac:dyDescent="0.3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12098</v>
      </c>
      <c r="I1366" s="1">
        <f>+Territorio[[#This Row],[id]]</f>
        <v>1356</v>
      </c>
    </row>
    <row r="1367" spans="2:9" hidden="1" x14ac:dyDescent="0.3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12099</v>
      </c>
      <c r="I1367" s="1">
        <f>+Territorio[[#This Row],[id]]</f>
        <v>1357</v>
      </c>
    </row>
    <row r="1368" spans="2:9" hidden="1" x14ac:dyDescent="0.3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12100</v>
      </c>
      <c r="I1368" s="1">
        <f>+Territorio[[#This Row],[id]]</f>
        <v>1358</v>
      </c>
    </row>
    <row r="1369" spans="2:9" hidden="1" x14ac:dyDescent="0.3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12101</v>
      </c>
      <c r="I1369" s="1">
        <f>+Territorio[[#This Row],[id]]</f>
        <v>1359</v>
      </c>
    </row>
    <row r="1370" spans="2:9" hidden="1" x14ac:dyDescent="0.3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12102</v>
      </c>
      <c r="I1370" s="1">
        <f>+Territorio[[#This Row],[id]]</f>
        <v>1360</v>
      </c>
    </row>
    <row r="1371" spans="2:9" hidden="1" x14ac:dyDescent="0.3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12103</v>
      </c>
      <c r="I1371" s="1">
        <f>+Territorio[[#This Row],[id]]</f>
        <v>1361</v>
      </c>
    </row>
    <row r="1372" spans="2:9" hidden="1" x14ac:dyDescent="0.3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12104</v>
      </c>
      <c r="I1372" s="1">
        <f>+Territorio[[#This Row],[id]]</f>
        <v>1362</v>
      </c>
    </row>
    <row r="1373" spans="2:9" hidden="1" x14ac:dyDescent="0.3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12105</v>
      </c>
      <c r="I1373" s="1">
        <f>+Territorio[[#This Row],[id]]</f>
        <v>1363</v>
      </c>
    </row>
    <row r="1374" spans="2:9" hidden="1" x14ac:dyDescent="0.3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12106</v>
      </c>
      <c r="I1374" s="1">
        <f>+Territorio[[#This Row],[id]]</f>
        <v>1364</v>
      </c>
    </row>
    <row r="1375" spans="2:9" hidden="1" x14ac:dyDescent="0.3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12107</v>
      </c>
      <c r="I1375" s="1">
        <f>+Territorio[[#This Row],[id]]</f>
        <v>1365</v>
      </c>
    </row>
    <row r="1376" spans="2:9" hidden="1" x14ac:dyDescent="0.3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12108</v>
      </c>
      <c r="I1376" s="1">
        <f>+Territorio[[#This Row],[id]]</f>
        <v>1366</v>
      </c>
    </row>
    <row r="1377" spans="2:9" hidden="1" x14ac:dyDescent="0.3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12109</v>
      </c>
      <c r="I1377" s="1">
        <f>+Territorio[[#This Row],[id]]</f>
        <v>1367</v>
      </c>
    </row>
    <row r="1378" spans="2:9" hidden="1" x14ac:dyDescent="0.3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12110</v>
      </c>
      <c r="I1378" s="1">
        <f>+Territorio[[#This Row],[id]]</f>
        <v>1368</v>
      </c>
    </row>
    <row r="1379" spans="2:9" hidden="1" x14ac:dyDescent="0.3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12111</v>
      </c>
      <c r="I1379" s="1">
        <f>+Territorio[[#This Row],[id]]</f>
        <v>1369</v>
      </c>
    </row>
    <row r="1380" spans="2:9" hidden="1" x14ac:dyDescent="0.3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12112</v>
      </c>
      <c r="I1380" s="1">
        <f>+Territorio[[#This Row],[id]]</f>
        <v>1370</v>
      </c>
    </row>
    <row r="1381" spans="2:9" hidden="1" x14ac:dyDescent="0.3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12113</v>
      </c>
      <c r="I1381" s="1">
        <f>+Territorio[[#This Row],[id]]</f>
        <v>1371</v>
      </c>
    </row>
    <row r="1382" spans="2:9" hidden="1" x14ac:dyDescent="0.3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12114</v>
      </c>
      <c r="I1382" s="1">
        <f>+Territorio[[#This Row],[id]]</f>
        <v>1372</v>
      </c>
    </row>
    <row r="1383" spans="2:9" hidden="1" x14ac:dyDescent="0.3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12115</v>
      </c>
      <c r="I1383" s="1">
        <f>+Territorio[[#This Row],[id]]</f>
        <v>1373</v>
      </c>
    </row>
    <row r="1384" spans="2:9" hidden="1" x14ac:dyDescent="0.3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12116</v>
      </c>
      <c r="I1384" s="1">
        <f>+Territorio[[#This Row],[id]]</f>
        <v>1374</v>
      </c>
    </row>
    <row r="1385" spans="2:9" hidden="1" x14ac:dyDescent="0.3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12117</v>
      </c>
      <c r="I1385" s="1">
        <f>+Territorio[[#This Row],[id]]</f>
        <v>1375</v>
      </c>
    </row>
    <row r="1386" spans="2:9" hidden="1" x14ac:dyDescent="0.3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12118</v>
      </c>
      <c r="I1386" s="1">
        <f>+Territorio[[#This Row],[id]]</f>
        <v>1376</v>
      </c>
    </row>
    <row r="1387" spans="2:9" hidden="1" x14ac:dyDescent="0.3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12119</v>
      </c>
      <c r="I1387" s="1">
        <f>+Territorio[[#This Row],[id]]</f>
        <v>1377</v>
      </c>
    </row>
    <row r="1388" spans="2:9" hidden="1" x14ac:dyDescent="0.3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12120</v>
      </c>
      <c r="I1388" s="1">
        <f>+Territorio[[#This Row],[id]]</f>
        <v>1378</v>
      </c>
    </row>
    <row r="1389" spans="2:9" hidden="1" x14ac:dyDescent="0.3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12121</v>
      </c>
      <c r="I1389" s="1">
        <f>+Territorio[[#This Row],[id]]</f>
        <v>1379</v>
      </c>
    </row>
    <row r="1390" spans="2:9" hidden="1" x14ac:dyDescent="0.3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12122</v>
      </c>
      <c r="I1390" s="1">
        <f>+Territorio[[#This Row],[id]]</f>
        <v>1380</v>
      </c>
    </row>
    <row r="1391" spans="2:9" hidden="1" x14ac:dyDescent="0.3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12123</v>
      </c>
      <c r="I1391" s="1">
        <f>+Territorio[[#This Row],[id]]</f>
        <v>1381</v>
      </c>
    </row>
    <row r="1392" spans="2:9" hidden="1" x14ac:dyDescent="0.3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12124</v>
      </c>
      <c r="I1392" s="1">
        <f>+Territorio[[#This Row],[id]]</f>
        <v>1382</v>
      </c>
    </row>
    <row r="1393" spans="2:9" hidden="1" x14ac:dyDescent="0.3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12125</v>
      </c>
      <c r="I1393" s="1">
        <f>+Territorio[[#This Row],[id]]</f>
        <v>1383</v>
      </c>
    </row>
    <row r="1394" spans="2:9" hidden="1" x14ac:dyDescent="0.3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12126</v>
      </c>
      <c r="I1394" s="1">
        <f>+Territorio[[#This Row],[id]]</f>
        <v>1384</v>
      </c>
    </row>
    <row r="1395" spans="2:9" hidden="1" x14ac:dyDescent="0.3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12127</v>
      </c>
      <c r="I1395" s="1">
        <f>+Territorio[[#This Row],[id]]</f>
        <v>1385</v>
      </c>
    </row>
    <row r="1396" spans="2:9" hidden="1" x14ac:dyDescent="0.3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12128</v>
      </c>
      <c r="I1396" s="1">
        <f>+Territorio[[#This Row],[id]]</f>
        <v>1386</v>
      </c>
    </row>
    <row r="1397" spans="2:9" hidden="1" x14ac:dyDescent="0.3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12129</v>
      </c>
      <c r="I1397" s="1">
        <f>+Territorio[[#This Row],[id]]</f>
        <v>1387</v>
      </c>
    </row>
    <row r="1398" spans="2:9" hidden="1" x14ac:dyDescent="0.3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12130</v>
      </c>
      <c r="I1398" s="1">
        <f>+Territorio[[#This Row],[id]]</f>
        <v>1388</v>
      </c>
    </row>
    <row r="1399" spans="2:9" hidden="1" x14ac:dyDescent="0.3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12131</v>
      </c>
      <c r="I1399" s="1">
        <f>+Territorio[[#This Row],[id]]</f>
        <v>1389</v>
      </c>
    </row>
    <row r="1400" spans="2:9" hidden="1" x14ac:dyDescent="0.3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12132</v>
      </c>
      <c r="I1400" s="1">
        <f>+Territorio[[#This Row],[id]]</f>
        <v>1390</v>
      </c>
    </row>
    <row r="1401" spans="2:9" hidden="1" x14ac:dyDescent="0.3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12133</v>
      </c>
      <c r="I1401" s="1">
        <f>+Territorio[[#This Row],[id]]</f>
        <v>1391</v>
      </c>
    </row>
    <row r="1402" spans="2:9" hidden="1" x14ac:dyDescent="0.3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12134</v>
      </c>
      <c r="I1402" s="1">
        <f>+Territorio[[#This Row],[id]]</f>
        <v>1392</v>
      </c>
    </row>
    <row r="1403" spans="2:9" hidden="1" x14ac:dyDescent="0.3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12135</v>
      </c>
      <c r="I1403" s="1">
        <f>+Territorio[[#This Row],[id]]</f>
        <v>1393</v>
      </c>
    </row>
    <row r="1404" spans="2:9" hidden="1" x14ac:dyDescent="0.3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12136</v>
      </c>
      <c r="I1404" s="1">
        <f>+Territorio[[#This Row],[id]]</f>
        <v>1394</v>
      </c>
    </row>
    <row r="1405" spans="2:9" hidden="1" x14ac:dyDescent="0.3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12137</v>
      </c>
      <c r="I1405" s="1">
        <f>+Territorio[[#This Row],[id]]</f>
        <v>1395</v>
      </c>
    </row>
    <row r="1406" spans="2:9" hidden="1" x14ac:dyDescent="0.3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12138</v>
      </c>
      <c r="I1406" s="1">
        <f>+Territorio[[#This Row],[id]]</f>
        <v>1396</v>
      </c>
    </row>
    <row r="1407" spans="2:9" hidden="1" x14ac:dyDescent="0.3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12139</v>
      </c>
      <c r="I1407" s="1">
        <f>+Territorio[[#This Row],[id]]</f>
        <v>1397</v>
      </c>
    </row>
    <row r="1408" spans="2:9" hidden="1" x14ac:dyDescent="0.3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12140</v>
      </c>
      <c r="I1408" s="1">
        <f>+Territorio[[#This Row],[id]]</f>
        <v>1398</v>
      </c>
    </row>
    <row r="1409" spans="2:9" hidden="1" x14ac:dyDescent="0.3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12141</v>
      </c>
      <c r="I1409" s="1">
        <f>+Territorio[[#This Row],[id]]</f>
        <v>1399</v>
      </c>
    </row>
    <row r="1410" spans="2:9" hidden="1" x14ac:dyDescent="0.3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12142</v>
      </c>
      <c r="I1410" s="1">
        <f>+Territorio[[#This Row],[id]]</f>
        <v>1400</v>
      </c>
    </row>
    <row r="1411" spans="2:9" hidden="1" x14ac:dyDescent="0.3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12143</v>
      </c>
      <c r="I1411" s="1">
        <f>+Territorio[[#This Row],[id]]</f>
        <v>1401</v>
      </c>
    </row>
    <row r="1412" spans="2:9" hidden="1" x14ac:dyDescent="0.3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12144</v>
      </c>
      <c r="I1412" s="1">
        <f>+Territorio[[#This Row],[id]]</f>
        <v>1402</v>
      </c>
    </row>
    <row r="1413" spans="2:9" hidden="1" x14ac:dyDescent="0.3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12145</v>
      </c>
      <c r="I1413" s="1">
        <f>+Territorio[[#This Row],[id]]</f>
        <v>1403</v>
      </c>
    </row>
    <row r="1414" spans="2:9" hidden="1" x14ac:dyDescent="0.3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12146</v>
      </c>
      <c r="I1414" s="1">
        <f>+Territorio[[#This Row],[id]]</f>
        <v>1404</v>
      </c>
    </row>
    <row r="1415" spans="2:9" hidden="1" x14ac:dyDescent="0.3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12147</v>
      </c>
      <c r="I1415" s="1">
        <f>+Territorio[[#This Row],[id]]</f>
        <v>1405</v>
      </c>
    </row>
    <row r="1416" spans="2:9" hidden="1" x14ac:dyDescent="0.3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12148</v>
      </c>
      <c r="I1416" s="1">
        <f>+Territorio[[#This Row],[id]]</f>
        <v>1406</v>
      </c>
    </row>
    <row r="1417" spans="2:9" hidden="1" x14ac:dyDescent="0.3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12149</v>
      </c>
      <c r="I1417" s="1">
        <f>+Territorio[[#This Row],[id]]</f>
        <v>1407</v>
      </c>
    </row>
    <row r="1418" spans="2:9" hidden="1" x14ac:dyDescent="0.3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12150</v>
      </c>
      <c r="I1418" s="1">
        <f>+Territorio[[#This Row],[id]]</f>
        <v>1408</v>
      </c>
    </row>
    <row r="1419" spans="2:9" hidden="1" x14ac:dyDescent="0.3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12151</v>
      </c>
      <c r="I1419" s="1">
        <f>+Territorio[[#This Row],[id]]</f>
        <v>1409</v>
      </c>
    </row>
    <row r="1420" spans="2:9" hidden="1" x14ac:dyDescent="0.3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12152</v>
      </c>
      <c r="I1420" s="1">
        <f>+Territorio[[#This Row],[id]]</f>
        <v>1410</v>
      </c>
    </row>
    <row r="1421" spans="2:9" hidden="1" x14ac:dyDescent="0.3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12153</v>
      </c>
      <c r="I1421" s="1">
        <f>+Territorio[[#This Row],[id]]</f>
        <v>1411</v>
      </c>
    </row>
    <row r="1422" spans="2:9" hidden="1" x14ac:dyDescent="0.3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12154</v>
      </c>
      <c r="I1422" s="1">
        <f>+Territorio[[#This Row],[id]]</f>
        <v>1412</v>
      </c>
    </row>
    <row r="1423" spans="2:9" hidden="1" x14ac:dyDescent="0.3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12155</v>
      </c>
      <c r="I1423" s="1">
        <f>+Territorio[[#This Row],[id]]</f>
        <v>1413</v>
      </c>
    </row>
    <row r="1424" spans="2:9" hidden="1" x14ac:dyDescent="0.3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12156</v>
      </c>
      <c r="I1424" s="1">
        <f>+Territorio[[#This Row],[id]]</f>
        <v>1414</v>
      </c>
    </row>
    <row r="1425" spans="2:9" hidden="1" x14ac:dyDescent="0.3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12157</v>
      </c>
      <c r="I1425" s="1">
        <f>+Territorio[[#This Row],[id]]</f>
        <v>1415</v>
      </c>
    </row>
    <row r="1426" spans="2:9" hidden="1" x14ac:dyDescent="0.3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12158</v>
      </c>
      <c r="I1426" s="1">
        <f>+Territorio[[#This Row],[id]]</f>
        <v>1416</v>
      </c>
    </row>
    <row r="1427" spans="2:9" hidden="1" x14ac:dyDescent="0.3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12159</v>
      </c>
      <c r="I1427" s="1">
        <f>+Territorio[[#This Row],[id]]</f>
        <v>1417</v>
      </c>
    </row>
    <row r="1428" spans="2:9" hidden="1" x14ac:dyDescent="0.3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12160</v>
      </c>
      <c r="I1428" s="1">
        <f>+Territorio[[#This Row],[id]]</f>
        <v>1418</v>
      </c>
    </row>
    <row r="1429" spans="2:9" hidden="1" x14ac:dyDescent="0.3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12161</v>
      </c>
      <c r="I1429" s="1">
        <f>+Territorio[[#This Row],[id]]</f>
        <v>1419</v>
      </c>
    </row>
    <row r="1430" spans="2:9" hidden="1" x14ac:dyDescent="0.3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12162</v>
      </c>
      <c r="I1430" s="1">
        <f>+Territorio[[#This Row],[id]]</f>
        <v>1420</v>
      </c>
    </row>
    <row r="1431" spans="2:9" hidden="1" x14ac:dyDescent="0.3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12163</v>
      </c>
      <c r="I1431" s="1">
        <f>+Territorio[[#This Row],[id]]</f>
        <v>1421</v>
      </c>
    </row>
    <row r="1432" spans="2:9" hidden="1" x14ac:dyDescent="0.3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12164</v>
      </c>
      <c r="I1432" s="1">
        <f>+Territorio[[#This Row],[id]]</f>
        <v>1422</v>
      </c>
    </row>
    <row r="1433" spans="2:9" hidden="1" x14ac:dyDescent="0.3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12165</v>
      </c>
      <c r="I1433" s="1">
        <f>+Territorio[[#This Row],[id]]</f>
        <v>1423</v>
      </c>
    </row>
    <row r="1434" spans="2:9" hidden="1" x14ac:dyDescent="0.3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12166</v>
      </c>
      <c r="I1434" s="1">
        <f>+Territorio[[#This Row],[id]]</f>
        <v>1424</v>
      </c>
    </row>
    <row r="1435" spans="2:9" hidden="1" x14ac:dyDescent="0.3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12167</v>
      </c>
      <c r="I1435" s="1">
        <f>+Territorio[[#This Row],[id]]</f>
        <v>1425</v>
      </c>
    </row>
    <row r="1436" spans="2:9" hidden="1" x14ac:dyDescent="0.3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12168</v>
      </c>
      <c r="I1436" s="1">
        <f>+Territorio[[#This Row],[id]]</f>
        <v>1426</v>
      </c>
    </row>
    <row r="1437" spans="2:9" hidden="1" x14ac:dyDescent="0.3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12169</v>
      </c>
      <c r="I1437" s="1">
        <f>+Territorio[[#This Row],[id]]</f>
        <v>1427</v>
      </c>
    </row>
    <row r="1438" spans="2:9" hidden="1" x14ac:dyDescent="0.3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12170</v>
      </c>
      <c r="I1438" s="1">
        <f>+Territorio[[#This Row],[id]]</f>
        <v>1428</v>
      </c>
    </row>
    <row r="1439" spans="2:9" hidden="1" x14ac:dyDescent="0.3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12171</v>
      </c>
      <c r="I1439" s="1">
        <f>+Territorio[[#This Row],[id]]</f>
        <v>1429</v>
      </c>
    </row>
    <row r="1440" spans="2:9" hidden="1" x14ac:dyDescent="0.3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12172</v>
      </c>
      <c r="I1440" s="1">
        <f>+Territorio[[#This Row],[id]]</f>
        <v>1430</v>
      </c>
    </row>
    <row r="1441" spans="2:9" hidden="1" x14ac:dyDescent="0.3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12173</v>
      </c>
      <c r="I1441" s="1">
        <f>+Territorio[[#This Row],[id]]</f>
        <v>1431</v>
      </c>
    </row>
    <row r="1442" spans="2:9" hidden="1" x14ac:dyDescent="0.3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12174</v>
      </c>
      <c r="I1442" s="1">
        <f>+Territorio[[#This Row],[id]]</f>
        <v>1432</v>
      </c>
    </row>
    <row r="1443" spans="2:9" hidden="1" x14ac:dyDescent="0.3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12175</v>
      </c>
      <c r="I1443" s="1">
        <f>+Territorio[[#This Row],[id]]</f>
        <v>1433</v>
      </c>
    </row>
    <row r="1444" spans="2:9" hidden="1" x14ac:dyDescent="0.3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12176</v>
      </c>
      <c r="I1444" s="1">
        <f>+Territorio[[#This Row],[id]]</f>
        <v>1434</v>
      </c>
    </row>
    <row r="1445" spans="2:9" hidden="1" x14ac:dyDescent="0.3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12177</v>
      </c>
      <c r="I1445" s="1">
        <f>+Territorio[[#This Row],[id]]</f>
        <v>1435</v>
      </c>
    </row>
    <row r="1446" spans="2:9" hidden="1" x14ac:dyDescent="0.3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12178</v>
      </c>
      <c r="I1446" s="1">
        <f>+Territorio[[#This Row],[id]]</f>
        <v>1436</v>
      </c>
    </row>
    <row r="1447" spans="2:9" hidden="1" x14ac:dyDescent="0.3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12179</v>
      </c>
      <c r="I1447" s="1">
        <f>+Territorio[[#This Row],[id]]</f>
        <v>1437</v>
      </c>
    </row>
    <row r="1448" spans="2:9" hidden="1" x14ac:dyDescent="0.3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12180</v>
      </c>
      <c r="I1448" s="1">
        <f>+Territorio[[#This Row],[id]]</f>
        <v>1438</v>
      </c>
    </row>
    <row r="1449" spans="2:9" hidden="1" x14ac:dyDescent="0.3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12181</v>
      </c>
      <c r="I1449" s="1">
        <f>+Territorio[[#This Row],[id]]</f>
        <v>1439</v>
      </c>
    </row>
    <row r="1450" spans="2:9" hidden="1" x14ac:dyDescent="0.3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12182</v>
      </c>
      <c r="I1450" s="1">
        <f>+Territorio[[#This Row],[id]]</f>
        <v>1440</v>
      </c>
    </row>
    <row r="1451" spans="2:9" hidden="1" x14ac:dyDescent="0.3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12183</v>
      </c>
      <c r="I1451" s="1">
        <f>+Territorio[[#This Row],[id]]</f>
        <v>1441</v>
      </c>
    </row>
    <row r="1452" spans="2:9" hidden="1" x14ac:dyDescent="0.3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12184</v>
      </c>
      <c r="I1452" s="1">
        <f>+Territorio[[#This Row],[id]]</f>
        <v>1442</v>
      </c>
    </row>
    <row r="1453" spans="2:9" hidden="1" x14ac:dyDescent="0.3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12185</v>
      </c>
      <c r="I1453" s="1">
        <f>+Territorio[[#This Row],[id]]</f>
        <v>1443</v>
      </c>
    </row>
    <row r="1454" spans="2:9" hidden="1" x14ac:dyDescent="0.3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12186</v>
      </c>
      <c r="I1454" s="1">
        <f>+Territorio[[#This Row],[id]]</f>
        <v>1444</v>
      </c>
    </row>
    <row r="1455" spans="2:9" hidden="1" x14ac:dyDescent="0.3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12187</v>
      </c>
      <c r="I1455" s="1">
        <f>+Territorio[[#This Row],[id]]</f>
        <v>1445</v>
      </c>
    </row>
    <row r="1456" spans="2:9" hidden="1" x14ac:dyDescent="0.3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12188</v>
      </c>
      <c r="I1456" s="1">
        <f>+Territorio[[#This Row],[id]]</f>
        <v>1446</v>
      </c>
    </row>
    <row r="1457" spans="2:9" hidden="1" x14ac:dyDescent="0.3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12189</v>
      </c>
      <c r="I1457" s="1">
        <f>+Territorio[[#This Row],[id]]</f>
        <v>1447</v>
      </c>
    </row>
    <row r="1458" spans="2:9" hidden="1" x14ac:dyDescent="0.3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12190</v>
      </c>
      <c r="I1458" s="1">
        <f>+Territorio[[#This Row],[id]]</f>
        <v>1448</v>
      </c>
    </row>
    <row r="1459" spans="2:9" hidden="1" x14ac:dyDescent="0.3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12191</v>
      </c>
      <c r="I1459" s="1">
        <f>+Territorio[[#This Row],[id]]</f>
        <v>1449</v>
      </c>
    </row>
    <row r="1460" spans="2:9" hidden="1" x14ac:dyDescent="0.3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12192</v>
      </c>
      <c r="I1460" s="1">
        <f>+Territorio[[#This Row],[id]]</f>
        <v>1450</v>
      </c>
    </row>
    <row r="1461" spans="2:9" hidden="1" x14ac:dyDescent="0.3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12193</v>
      </c>
      <c r="I1461" s="1">
        <f>+Territorio[[#This Row],[id]]</f>
        <v>1451</v>
      </c>
    </row>
    <row r="1462" spans="2:9" hidden="1" x14ac:dyDescent="0.3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12194</v>
      </c>
      <c r="I1462" s="1">
        <f>+Territorio[[#This Row],[id]]</f>
        <v>1452</v>
      </c>
    </row>
    <row r="1463" spans="2:9" hidden="1" x14ac:dyDescent="0.3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12195</v>
      </c>
      <c r="I1463" s="1">
        <f>+Territorio[[#This Row],[id]]</f>
        <v>1453</v>
      </c>
    </row>
    <row r="1464" spans="2:9" hidden="1" x14ac:dyDescent="0.3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12196</v>
      </c>
      <c r="I1464" s="1">
        <f>+Territorio[[#This Row],[id]]</f>
        <v>1454</v>
      </c>
    </row>
    <row r="1465" spans="2:9" hidden="1" x14ac:dyDescent="0.3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12197</v>
      </c>
      <c r="I1465" s="1">
        <f>+Territorio[[#This Row],[id]]</f>
        <v>1455</v>
      </c>
    </row>
    <row r="1466" spans="2:9" hidden="1" x14ac:dyDescent="0.3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12198</v>
      </c>
      <c r="I1466" s="1">
        <f>+Territorio[[#This Row],[id]]</f>
        <v>1456</v>
      </c>
    </row>
    <row r="1467" spans="2:9" hidden="1" x14ac:dyDescent="0.3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12199</v>
      </c>
      <c r="I1467" s="1">
        <f>+Territorio[[#This Row],[id]]</f>
        <v>1457</v>
      </c>
    </row>
    <row r="1468" spans="2:9" hidden="1" x14ac:dyDescent="0.3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12200</v>
      </c>
      <c r="I1468" s="1">
        <f>+Territorio[[#This Row],[id]]</f>
        <v>1458</v>
      </c>
    </row>
    <row r="1469" spans="2:9" hidden="1" x14ac:dyDescent="0.3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12201</v>
      </c>
      <c r="I1469" s="1">
        <f>+Territorio[[#This Row],[id]]</f>
        <v>1459</v>
      </c>
    </row>
    <row r="1470" spans="2:9" hidden="1" x14ac:dyDescent="0.3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12202</v>
      </c>
      <c r="I1470" s="1">
        <f>+Territorio[[#This Row],[id]]</f>
        <v>1460</v>
      </c>
    </row>
    <row r="1471" spans="2:9" hidden="1" x14ac:dyDescent="0.3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12203</v>
      </c>
      <c r="I1471" s="1">
        <f>+Territorio[[#This Row],[id]]</f>
        <v>1461</v>
      </c>
    </row>
    <row r="1472" spans="2:9" hidden="1" x14ac:dyDescent="0.3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12204</v>
      </c>
      <c r="I1472" s="1">
        <f>+Territorio[[#This Row],[id]]</f>
        <v>1462</v>
      </c>
    </row>
    <row r="1473" spans="2:9" hidden="1" x14ac:dyDescent="0.3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12205</v>
      </c>
      <c r="I1473" s="1">
        <f>+Territorio[[#This Row],[id]]</f>
        <v>1463</v>
      </c>
    </row>
    <row r="1474" spans="2:9" hidden="1" x14ac:dyDescent="0.3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12206</v>
      </c>
      <c r="I1474" s="1">
        <f>+Territorio[[#This Row],[id]]</f>
        <v>1464</v>
      </c>
    </row>
    <row r="1475" spans="2:9" hidden="1" x14ac:dyDescent="0.3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12207</v>
      </c>
      <c r="I1475" s="1">
        <f>+Territorio[[#This Row],[id]]</f>
        <v>1465</v>
      </c>
    </row>
    <row r="1476" spans="2:9" hidden="1" x14ac:dyDescent="0.3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12208</v>
      </c>
      <c r="I1476" s="1">
        <f>+Territorio[[#This Row],[id]]</f>
        <v>1466</v>
      </c>
    </row>
    <row r="1477" spans="2:9" hidden="1" x14ac:dyDescent="0.3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12209</v>
      </c>
      <c r="I1477" s="1">
        <f>+Territorio[[#This Row],[id]]</f>
        <v>1467</v>
      </c>
    </row>
    <row r="1478" spans="2:9" hidden="1" x14ac:dyDescent="0.3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12210</v>
      </c>
      <c r="I1478" s="1">
        <f>+Territorio[[#This Row],[id]]</f>
        <v>1468</v>
      </c>
    </row>
    <row r="1479" spans="2:9" hidden="1" x14ac:dyDescent="0.3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12211</v>
      </c>
      <c r="I1479" s="1">
        <f>+Territorio[[#This Row],[id]]</f>
        <v>1469</v>
      </c>
    </row>
    <row r="1480" spans="2:9" hidden="1" x14ac:dyDescent="0.3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12212</v>
      </c>
      <c r="I1480" s="1">
        <f>+Territorio[[#This Row],[id]]</f>
        <v>1470</v>
      </c>
    </row>
    <row r="1481" spans="2:9" hidden="1" x14ac:dyDescent="0.3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12213</v>
      </c>
      <c r="I1481" s="1">
        <f>+Territorio[[#This Row],[id]]</f>
        <v>1471</v>
      </c>
    </row>
    <row r="1482" spans="2:9" hidden="1" x14ac:dyDescent="0.3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12214</v>
      </c>
      <c r="I1482" s="1">
        <f>+Territorio[[#This Row],[id]]</f>
        <v>1472</v>
      </c>
    </row>
    <row r="1483" spans="2:9" hidden="1" x14ac:dyDescent="0.3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12215</v>
      </c>
      <c r="I1483" s="1">
        <f>+Territorio[[#This Row],[id]]</f>
        <v>1473</v>
      </c>
    </row>
    <row r="1484" spans="2:9" hidden="1" x14ac:dyDescent="0.3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12216</v>
      </c>
      <c r="I1484" s="1">
        <f>+Territorio[[#This Row],[id]]</f>
        <v>1474</v>
      </c>
    </row>
    <row r="1485" spans="2:9" hidden="1" x14ac:dyDescent="0.3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12217</v>
      </c>
      <c r="I1485" s="1">
        <f>+Territorio[[#This Row],[id]]</f>
        <v>1475</v>
      </c>
    </row>
    <row r="1486" spans="2:9" hidden="1" x14ac:dyDescent="0.3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12218</v>
      </c>
      <c r="I1486" s="1">
        <f>+Territorio[[#This Row],[id]]</f>
        <v>1476</v>
      </c>
    </row>
    <row r="1487" spans="2:9" hidden="1" x14ac:dyDescent="0.3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12219</v>
      </c>
      <c r="I1487" s="1">
        <f>+Territorio[[#This Row],[id]]</f>
        <v>1477</v>
      </c>
    </row>
    <row r="1488" spans="2:9" hidden="1" x14ac:dyDescent="0.3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12220</v>
      </c>
      <c r="I1488" s="1">
        <f>+Territorio[[#This Row],[id]]</f>
        <v>1478</v>
      </c>
    </row>
    <row r="1489" spans="2:9" hidden="1" x14ac:dyDescent="0.3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12221</v>
      </c>
      <c r="I1489" s="1">
        <f>+Territorio[[#This Row],[id]]</f>
        <v>1479</v>
      </c>
    </row>
    <row r="1490" spans="2:9" hidden="1" x14ac:dyDescent="0.3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12222</v>
      </c>
      <c r="I1490" s="1">
        <f>+Territorio[[#This Row],[id]]</f>
        <v>1480</v>
      </c>
    </row>
    <row r="1491" spans="2:9" hidden="1" x14ac:dyDescent="0.3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12223</v>
      </c>
      <c r="I1491" s="1">
        <f>+Territorio[[#This Row],[id]]</f>
        <v>1481</v>
      </c>
    </row>
    <row r="1492" spans="2:9" hidden="1" x14ac:dyDescent="0.3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12224</v>
      </c>
      <c r="I1492" s="1">
        <f>+Territorio[[#This Row],[id]]</f>
        <v>1482</v>
      </c>
    </row>
    <row r="1493" spans="2:9" hidden="1" x14ac:dyDescent="0.3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12225</v>
      </c>
      <c r="I1493" s="1">
        <f>+Territorio[[#This Row],[id]]</f>
        <v>1483</v>
      </c>
    </row>
    <row r="1494" spans="2:9" hidden="1" x14ac:dyDescent="0.3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12226</v>
      </c>
      <c r="I1494" s="1">
        <f>+Territorio[[#This Row],[id]]</f>
        <v>1484</v>
      </c>
    </row>
    <row r="1495" spans="2:9" hidden="1" x14ac:dyDescent="0.3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12227</v>
      </c>
      <c r="I1495" s="1">
        <f>+Territorio[[#This Row],[id]]</f>
        <v>1485</v>
      </c>
    </row>
    <row r="1496" spans="2:9" hidden="1" x14ac:dyDescent="0.3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12228</v>
      </c>
      <c r="I1496" s="1">
        <f>+Territorio[[#This Row],[id]]</f>
        <v>1486</v>
      </c>
    </row>
    <row r="1497" spans="2:9" hidden="1" x14ac:dyDescent="0.3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12229</v>
      </c>
      <c r="I1497" s="1">
        <f>+Territorio[[#This Row],[id]]</f>
        <v>1487</v>
      </c>
    </row>
    <row r="1498" spans="2:9" hidden="1" x14ac:dyDescent="0.3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12230</v>
      </c>
      <c r="I1498" s="1">
        <f>+Territorio[[#This Row],[id]]</f>
        <v>1488</v>
      </c>
    </row>
    <row r="1499" spans="2:9" hidden="1" x14ac:dyDescent="0.3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12231</v>
      </c>
      <c r="I1499" s="1">
        <f>+Territorio[[#This Row],[id]]</f>
        <v>1489</v>
      </c>
    </row>
    <row r="1500" spans="2:9" hidden="1" x14ac:dyDescent="0.3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12232</v>
      </c>
      <c r="I1500" s="1">
        <f>+Territorio[[#This Row],[id]]</f>
        <v>1490</v>
      </c>
    </row>
    <row r="1501" spans="2:9" hidden="1" x14ac:dyDescent="0.3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12233</v>
      </c>
      <c r="I1501" s="1">
        <f>+Territorio[[#This Row],[id]]</f>
        <v>1491</v>
      </c>
    </row>
    <row r="1502" spans="2:9" hidden="1" x14ac:dyDescent="0.3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12234</v>
      </c>
      <c r="I1502" s="1">
        <f>+Territorio[[#This Row],[id]]</f>
        <v>1492</v>
      </c>
    </row>
    <row r="1503" spans="2:9" hidden="1" x14ac:dyDescent="0.3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12235</v>
      </c>
      <c r="I1503" s="1">
        <f>+Territorio[[#This Row],[id]]</f>
        <v>1493</v>
      </c>
    </row>
    <row r="1504" spans="2:9" hidden="1" x14ac:dyDescent="0.3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12236</v>
      </c>
      <c r="I1504" s="1">
        <f>+Territorio[[#This Row],[id]]</f>
        <v>1494</v>
      </c>
    </row>
    <row r="1505" spans="2:9" hidden="1" x14ac:dyDescent="0.3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12237</v>
      </c>
      <c r="I1505" s="1">
        <f>+Territorio[[#This Row],[id]]</f>
        <v>1495</v>
      </c>
    </row>
    <row r="1506" spans="2:9" hidden="1" x14ac:dyDescent="0.3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12238</v>
      </c>
      <c r="I1506" s="1">
        <f>+Territorio[[#This Row],[id]]</f>
        <v>1496</v>
      </c>
    </row>
    <row r="1507" spans="2:9" hidden="1" x14ac:dyDescent="0.3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12239</v>
      </c>
      <c r="I1507" s="1">
        <f>+Territorio[[#This Row],[id]]</f>
        <v>1497</v>
      </c>
    </row>
    <row r="1508" spans="2:9" hidden="1" x14ac:dyDescent="0.3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12240</v>
      </c>
      <c r="I1508" s="1">
        <f>+Territorio[[#This Row],[id]]</f>
        <v>1498</v>
      </c>
    </row>
    <row r="1509" spans="2:9" hidden="1" x14ac:dyDescent="0.3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12241</v>
      </c>
      <c r="I1509" s="1">
        <f>+Territorio[[#This Row],[id]]</f>
        <v>1499</v>
      </c>
    </row>
    <row r="1510" spans="2:9" hidden="1" x14ac:dyDescent="0.3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12242</v>
      </c>
      <c r="I1510" s="1">
        <f>+Territorio[[#This Row],[id]]</f>
        <v>1500</v>
      </c>
    </row>
    <row r="1511" spans="2:9" hidden="1" x14ac:dyDescent="0.3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12243</v>
      </c>
      <c r="I1511" s="1">
        <f>+Territorio[[#This Row],[id]]</f>
        <v>1501</v>
      </c>
    </row>
    <row r="1512" spans="2:9" hidden="1" x14ac:dyDescent="0.3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12244</v>
      </c>
      <c r="I1512" s="1">
        <f>+Territorio[[#This Row],[id]]</f>
        <v>1502</v>
      </c>
    </row>
    <row r="1513" spans="2:9" hidden="1" x14ac:dyDescent="0.3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12245</v>
      </c>
      <c r="I1513" s="1">
        <f>+Territorio[[#This Row],[id]]</f>
        <v>1503</v>
      </c>
    </row>
    <row r="1514" spans="2:9" hidden="1" x14ac:dyDescent="0.3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12246</v>
      </c>
      <c r="I1514" s="1">
        <f>+Territorio[[#This Row],[id]]</f>
        <v>1504</v>
      </c>
    </row>
    <row r="1515" spans="2:9" hidden="1" x14ac:dyDescent="0.3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12247</v>
      </c>
      <c r="I1515" s="1">
        <f>+Territorio[[#This Row],[id]]</f>
        <v>1505</v>
      </c>
    </row>
    <row r="1516" spans="2:9" hidden="1" x14ac:dyDescent="0.3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12248</v>
      </c>
      <c r="I1516" s="1">
        <f>+Territorio[[#This Row],[id]]</f>
        <v>1506</v>
      </c>
    </row>
    <row r="1517" spans="2:9" hidden="1" x14ac:dyDescent="0.3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12249</v>
      </c>
      <c r="I1517" s="1">
        <f>+Territorio[[#This Row],[id]]</f>
        <v>1507</v>
      </c>
    </row>
    <row r="1518" spans="2:9" hidden="1" x14ac:dyDescent="0.3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12250</v>
      </c>
      <c r="I1518" s="1">
        <f>+Territorio[[#This Row],[id]]</f>
        <v>1508</v>
      </c>
    </row>
    <row r="1519" spans="2:9" hidden="1" x14ac:dyDescent="0.3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12251</v>
      </c>
      <c r="I1519" s="1">
        <f>+Territorio[[#This Row],[id]]</f>
        <v>1509</v>
      </c>
    </row>
    <row r="1520" spans="2:9" hidden="1" x14ac:dyDescent="0.3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12252</v>
      </c>
      <c r="I1520" s="1">
        <f>+Territorio[[#This Row],[id]]</f>
        <v>1510</v>
      </c>
    </row>
    <row r="1521" spans="2:9" hidden="1" x14ac:dyDescent="0.3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12253</v>
      </c>
      <c r="I1521" s="1">
        <f>+Territorio[[#This Row],[id]]</f>
        <v>1511</v>
      </c>
    </row>
    <row r="1522" spans="2:9" hidden="1" x14ac:dyDescent="0.3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12254</v>
      </c>
      <c r="I1522" s="1">
        <f>+Territorio[[#This Row],[id]]</f>
        <v>1512</v>
      </c>
    </row>
    <row r="1523" spans="2:9" hidden="1" x14ac:dyDescent="0.3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12255</v>
      </c>
      <c r="I1523" s="1">
        <f>+Territorio[[#This Row],[id]]</f>
        <v>1513</v>
      </c>
    </row>
    <row r="1524" spans="2:9" hidden="1" x14ac:dyDescent="0.3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12256</v>
      </c>
      <c r="I1524" s="1">
        <f>+Territorio[[#This Row],[id]]</f>
        <v>1514</v>
      </c>
    </row>
    <row r="1525" spans="2:9" hidden="1" x14ac:dyDescent="0.3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12257</v>
      </c>
      <c r="I1525" s="1">
        <f>+Territorio[[#This Row],[id]]</f>
        <v>1515</v>
      </c>
    </row>
    <row r="1526" spans="2:9" hidden="1" x14ac:dyDescent="0.3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12258</v>
      </c>
      <c r="I1526" s="1">
        <f>+Territorio[[#This Row],[id]]</f>
        <v>1516</v>
      </c>
    </row>
    <row r="1527" spans="2:9" hidden="1" x14ac:dyDescent="0.3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12259</v>
      </c>
      <c r="I1527" s="1">
        <f>+Territorio[[#This Row],[id]]</f>
        <v>1517</v>
      </c>
    </row>
    <row r="1528" spans="2:9" hidden="1" x14ac:dyDescent="0.3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12260</v>
      </c>
      <c r="I1528" s="1">
        <f>+Territorio[[#This Row],[id]]</f>
        <v>1518</v>
      </c>
    </row>
    <row r="1529" spans="2:9" hidden="1" x14ac:dyDescent="0.3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12261</v>
      </c>
      <c r="I1529" s="1">
        <f>+Territorio[[#This Row],[id]]</f>
        <v>1519</v>
      </c>
    </row>
    <row r="1530" spans="2:9" hidden="1" x14ac:dyDescent="0.3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12262</v>
      </c>
      <c r="I1530" s="1">
        <f>+Territorio[[#This Row],[id]]</f>
        <v>1520</v>
      </c>
    </row>
    <row r="1531" spans="2:9" hidden="1" x14ac:dyDescent="0.3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12263</v>
      </c>
      <c r="I1531" s="1">
        <f>+Territorio[[#This Row],[id]]</f>
        <v>1521</v>
      </c>
    </row>
    <row r="1532" spans="2:9" hidden="1" x14ac:dyDescent="0.3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12264</v>
      </c>
      <c r="I1532" s="1">
        <f>+Territorio[[#This Row],[id]]</f>
        <v>1522</v>
      </c>
    </row>
    <row r="1533" spans="2:9" hidden="1" x14ac:dyDescent="0.3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12265</v>
      </c>
      <c r="I1533" s="1">
        <f>+Territorio[[#This Row],[id]]</f>
        <v>1523</v>
      </c>
    </row>
    <row r="1534" spans="2:9" hidden="1" x14ac:dyDescent="0.3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12266</v>
      </c>
      <c r="I1534" s="1">
        <f>+Territorio[[#This Row],[id]]</f>
        <v>1524</v>
      </c>
    </row>
    <row r="1535" spans="2:9" hidden="1" x14ac:dyDescent="0.3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12267</v>
      </c>
      <c r="I1535" s="1">
        <f>+Territorio[[#This Row],[id]]</f>
        <v>1525</v>
      </c>
    </row>
    <row r="1536" spans="2:9" hidden="1" x14ac:dyDescent="0.3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12268</v>
      </c>
      <c r="I1536" s="1">
        <f>+Territorio[[#This Row],[id]]</f>
        <v>1526</v>
      </c>
    </row>
    <row r="1537" spans="2:9" hidden="1" x14ac:dyDescent="0.3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12269</v>
      </c>
      <c r="I1537" s="1">
        <f>+Territorio[[#This Row],[id]]</f>
        <v>1527</v>
      </c>
    </row>
    <row r="1538" spans="2:9" hidden="1" x14ac:dyDescent="0.3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12270</v>
      </c>
      <c r="I1538" s="1">
        <f>+Territorio[[#This Row],[id]]</f>
        <v>1528</v>
      </c>
    </row>
    <row r="1539" spans="2:9" hidden="1" x14ac:dyDescent="0.3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12271</v>
      </c>
      <c r="I1539" s="1">
        <f>+Territorio[[#This Row],[id]]</f>
        <v>1529</v>
      </c>
    </row>
    <row r="1540" spans="2:9" hidden="1" x14ac:dyDescent="0.3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12272</v>
      </c>
      <c r="I1540" s="1">
        <f>+Territorio[[#This Row],[id]]</f>
        <v>1530</v>
      </c>
    </row>
    <row r="1541" spans="2:9" hidden="1" x14ac:dyDescent="0.3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12273</v>
      </c>
      <c r="I1541" s="1">
        <f>+Territorio[[#This Row],[id]]</f>
        <v>1531</v>
      </c>
    </row>
    <row r="1542" spans="2:9" hidden="1" x14ac:dyDescent="0.3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12274</v>
      </c>
      <c r="I1542" s="1">
        <f>+Territorio[[#This Row],[id]]</f>
        <v>1532</v>
      </c>
    </row>
    <row r="1543" spans="2:9" hidden="1" x14ac:dyDescent="0.3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12275</v>
      </c>
      <c r="I1543" s="1">
        <f>+Territorio[[#This Row],[id]]</f>
        <v>1533</v>
      </c>
    </row>
    <row r="1544" spans="2:9" hidden="1" x14ac:dyDescent="0.3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12276</v>
      </c>
      <c r="I1544" s="1">
        <f>+Territorio[[#This Row],[id]]</f>
        <v>1534</v>
      </c>
    </row>
    <row r="1545" spans="2:9" hidden="1" x14ac:dyDescent="0.3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12277</v>
      </c>
      <c r="I1545" s="1">
        <f>+Territorio[[#This Row],[id]]</f>
        <v>1535</v>
      </c>
    </row>
    <row r="1546" spans="2:9" hidden="1" x14ac:dyDescent="0.3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12278</v>
      </c>
      <c r="I1546" s="1">
        <f>+Territorio[[#This Row],[id]]</f>
        <v>1536</v>
      </c>
    </row>
    <row r="1547" spans="2:9" hidden="1" x14ac:dyDescent="0.3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12279</v>
      </c>
      <c r="I1547" s="1">
        <f>+Territorio[[#This Row],[id]]</f>
        <v>1537</v>
      </c>
    </row>
    <row r="1548" spans="2:9" hidden="1" x14ac:dyDescent="0.3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12280</v>
      </c>
      <c r="I1548" s="1">
        <f>+Territorio[[#This Row],[id]]</f>
        <v>1538</v>
      </c>
    </row>
    <row r="1549" spans="2:9" hidden="1" x14ac:dyDescent="0.3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12281</v>
      </c>
      <c r="I1549" s="1">
        <f>+Territorio[[#This Row],[id]]</f>
        <v>1539</v>
      </c>
    </row>
    <row r="1550" spans="2:9" hidden="1" x14ac:dyDescent="0.3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12282</v>
      </c>
      <c r="I1550" s="1">
        <f>+Territorio[[#This Row],[id]]</f>
        <v>1540</v>
      </c>
    </row>
    <row r="1551" spans="2:9" hidden="1" x14ac:dyDescent="0.3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12283</v>
      </c>
      <c r="I1551" s="1">
        <f>+Territorio[[#This Row],[id]]</f>
        <v>1541</v>
      </c>
    </row>
    <row r="1552" spans="2:9" hidden="1" x14ac:dyDescent="0.3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12284</v>
      </c>
      <c r="I1552" s="1">
        <f>+Territorio[[#This Row],[id]]</f>
        <v>1542</v>
      </c>
    </row>
    <row r="1553" spans="2:9" hidden="1" x14ac:dyDescent="0.3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12285</v>
      </c>
      <c r="I1553" s="1">
        <f>+Territorio[[#This Row],[id]]</f>
        <v>1543</v>
      </c>
    </row>
    <row r="1554" spans="2:9" hidden="1" x14ac:dyDescent="0.3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12286</v>
      </c>
      <c r="I1554" s="1">
        <f>+Territorio[[#This Row],[id]]</f>
        <v>1544</v>
      </c>
    </row>
    <row r="1555" spans="2:9" hidden="1" x14ac:dyDescent="0.3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12287</v>
      </c>
      <c r="I1555" s="1">
        <f>+Territorio[[#This Row],[id]]</f>
        <v>1545</v>
      </c>
    </row>
    <row r="1556" spans="2:9" hidden="1" x14ac:dyDescent="0.3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12288</v>
      </c>
      <c r="I1556" s="1">
        <f>+Territorio[[#This Row],[id]]</f>
        <v>1546</v>
      </c>
    </row>
    <row r="1557" spans="2:9" hidden="1" x14ac:dyDescent="0.3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12289</v>
      </c>
      <c r="I1557" s="1">
        <f>+Territorio[[#This Row],[id]]</f>
        <v>1547</v>
      </c>
    </row>
    <row r="1558" spans="2:9" hidden="1" x14ac:dyDescent="0.3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12290</v>
      </c>
      <c r="I1558" s="1">
        <f>+Territorio[[#This Row],[id]]</f>
        <v>1548</v>
      </c>
    </row>
    <row r="1559" spans="2:9" hidden="1" x14ac:dyDescent="0.3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12291</v>
      </c>
      <c r="I1559" s="1">
        <f>+Territorio[[#This Row],[id]]</f>
        <v>1549</v>
      </c>
    </row>
    <row r="1560" spans="2:9" hidden="1" x14ac:dyDescent="0.3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12292</v>
      </c>
      <c r="I1560" s="1">
        <f>+Territorio[[#This Row],[id]]</f>
        <v>1550</v>
      </c>
    </row>
    <row r="1561" spans="2:9" hidden="1" x14ac:dyDescent="0.3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12293</v>
      </c>
      <c r="I1561" s="1">
        <f>+Territorio[[#This Row],[id]]</f>
        <v>1551</v>
      </c>
    </row>
    <row r="1562" spans="2:9" hidden="1" x14ac:dyDescent="0.3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12294</v>
      </c>
      <c r="I1562" s="1">
        <f>+Territorio[[#This Row],[id]]</f>
        <v>1552</v>
      </c>
    </row>
    <row r="1563" spans="2:9" hidden="1" x14ac:dyDescent="0.3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12295</v>
      </c>
      <c r="I1563" s="1">
        <f>+Territorio[[#This Row],[id]]</f>
        <v>1553</v>
      </c>
    </row>
    <row r="1564" spans="2:9" hidden="1" x14ac:dyDescent="0.3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12296</v>
      </c>
      <c r="I1564" s="1">
        <f>+Territorio[[#This Row],[id]]</f>
        <v>1554</v>
      </c>
    </row>
    <row r="1565" spans="2:9" hidden="1" x14ac:dyDescent="0.3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12297</v>
      </c>
      <c r="I1565" s="1">
        <f>+Territorio[[#This Row],[id]]</f>
        <v>1555</v>
      </c>
    </row>
    <row r="1566" spans="2:9" hidden="1" x14ac:dyDescent="0.3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12298</v>
      </c>
      <c r="I1566" s="1">
        <f>+Territorio[[#This Row],[id]]</f>
        <v>1556</v>
      </c>
    </row>
    <row r="1567" spans="2:9" hidden="1" x14ac:dyDescent="0.3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12299</v>
      </c>
      <c r="I1567" s="1">
        <f>+Territorio[[#This Row],[id]]</f>
        <v>1557</v>
      </c>
    </row>
    <row r="1568" spans="2:9" hidden="1" x14ac:dyDescent="0.3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12300</v>
      </c>
      <c r="I1568" s="1">
        <f>+Territorio[[#This Row],[id]]</f>
        <v>1558</v>
      </c>
    </row>
    <row r="1569" spans="2:9" hidden="1" x14ac:dyDescent="0.3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12301</v>
      </c>
      <c r="I1569" s="1">
        <f>+Territorio[[#This Row],[id]]</f>
        <v>1559</v>
      </c>
    </row>
    <row r="1570" spans="2:9" hidden="1" x14ac:dyDescent="0.3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12302</v>
      </c>
      <c r="I1570" s="1">
        <f>+Territorio[[#This Row],[id]]</f>
        <v>1560</v>
      </c>
    </row>
    <row r="1571" spans="2:9" hidden="1" x14ac:dyDescent="0.3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12303</v>
      </c>
      <c r="I1571" s="1">
        <f>+Territorio[[#This Row],[id]]</f>
        <v>1561</v>
      </c>
    </row>
    <row r="1572" spans="2:9" hidden="1" x14ac:dyDescent="0.3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12304</v>
      </c>
      <c r="I1572" s="1">
        <f>+Territorio[[#This Row],[id]]</f>
        <v>1562</v>
      </c>
    </row>
    <row r="1573" spans="2:9" hidden="1" x14ac:dyDescent="0.3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12305</v>
      </c>
      <c r="I1573" s="1">
        <f>+Territorio[[#This Row],[id]]</f>
        <v>1563</v>
      </c>
    </row>
    <row r="1574" spans="2:9" hidden="1" x14ac:dyDescent="0.3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12306</v>
      </c>
      <c r="I1574" s="1">
        <f>+Territorio[[#This Row],[id]]</f>
        <v>1564</v>
      </c>
    </row>
    <row r="1575" spans="2:9" hidden="1" x14ac:dyDescent="0.3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12307</v>
      </c>
      <c r="I1575" s="1">
        <f>+Territorio[[#This Row],[id]]</f>
        <v>1565</v>
      </c>
    </row>
    <row r="1576" spans="2:9" hidden="1" x14ac:dyDescent="0.3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12308</v>
      </c>
      <c r="I1576" s="1">
        <f>+Territorio[[#This Row],[id]]</f>
        <v>1566</v>
      </c>
    </row>
    <row r="1577" spans="2:9" hidden="1" x14ac:dyDescent="0.3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12309</v>
      </c>
      <c r="I1577" s="1">
        <f>+Territorio[[#This Row],[id]]</f>
        <v>1567</v>
      </c>
    </row>
    <row r="1578" spans="2:9" hidden="1" x14ac:dyDescent="0.3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12310</v>
      </c>
      <c r="I1578" s="1">
        <f>+Territorio[[#This Row],[id]]</f>
        <v>1568</v>
      </c>
    </row>
    <row r="1579" spans="2:9" hidden="1" x14ac:dyDescent="0.3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12311</v>
      </c>
      <c r="I1579" s="1">
        <f>+Territorio[[#This Row],[id]]</f>
        <v>1569</v>
      </c>
    </row>
    <row r="1580" spans="2:9" hidden="1" x14ac:dyDescent="0.3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12312</v>
      </c>
      <c r="I1580" s="1">
        <f>+Territorio[[#This Row],[id]]</f>
        <v>1570</v>
      </c>
    </row>
    <row r="1581" spans="2:9" hidden="1" x14ac:dyDescent="0.3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12313</v>
      </c>
      <c r="I1581" s="1">
        <f>+Territorio[[#This Row],[id]]</f>
        <v>1571</v>
      </c>
    </row>
    <row r="1582" spans="2:9" hidden="1" x14ac:dyDescent="0.3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12314</v>
      </c>
      <c r="I1582" s="1">
        <f>+Territorio[[#This Row],[id]]</f>
        <v>1572</v>
      </c>
    </row>
    <row r="1583" spans="2:9" hidden="1" x14ac:dyDescent="0.3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12315</v>
      </c>
      <c r="I1583" s="1">
        <f>+Territorio[[#This Row],[id]]</f>
        <v>1573</v>
      </c>
    </row>
    <row r="1584" spans="2:9" hidden="1" x14ac:dyDescent="0.3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12316</v>
      </c>
      <c r="I1584" s="1">
        <f>+Territorio[[#This Row],[id]]</f>
        <v>1574</v>
      </c>
    </row>
    <row r="1585" spans="2:9" hidden="1" x14ac:dyDescent="0.3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12317</v>
      </c>
      <c r="I1585" s="1">
        <f>+Territorio[[#This Row],[id]]</f>
        <v>1575</v>
      </c>
    </row>
    <row r="1586" spans="2:9" hidden="1" x14ac:dyDescent="0.3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12318</v>
      </c>
      <c r="I1586" s="1">
        <f>+Territorio[[#This Row],[id]]</f>
        <v>1576</v>
      </c>
    </row>
    <row r="1587" spans="2:9" hidden="1" x14ac:dyDescent="0.3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12319</v>
      </c>
      <c r="I1587" s="1">
        <f>+Territorio[[#This Row],[id]]</f>
        <v>1577</v>
      </c>
    </row>
    <row r="1588" spans="2:9" hidden="1" x14ac:dyDescent="0.3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12320</v>
      </c>
      <c r="I1588" s="1">
        <f>+Territorio[[#This Row],[id]]</f>
        <v>1578</v>
      </c>
    </row>
    <row r="1589" spans="2:9" hidden="1" x14ac:dyDescent="0.3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12321</v>
      </c>
      <c r="I1589" s="1">
        <f>+Territorio[[#This Row],[id]]</f>
        <v>1579</v>
      </c>
    </row>
    <row r="1590" spans="2:9" hidden="1" x14ac:dyDescent="0.3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12322</v>
      </c>
      <c r="I1590" s="1">
        <f>+Territorio[[#This Row],[id]]</f>
        <v>1580</v>
      </c>
    </row>
    <row r="1591" spans="2:9" hidden="1" x14ac:dyDescent="0.3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12323</v>
      </c>
      <c r="I1591" s="1">
        <f>+Territorio[[#This Row],[id]]</f>
        <v>1581</v>
      </c>
    </row>
    <row r="1592" spans="2:9" hidden="1" x14ac:dyDescent="0.3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12324</v>
      </c>
      <c r="I1592" s="1">
        <f>+Territorio[[#This Row],[id]]</f>
        <v>1582</v>
      </c>
    </row>
    <row r="1593" spans="2:9" hidden="1" x14ac:dyDescent="0.3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12325</v>
      </c>
      <c r="I1593" s="1">
        <f>+Territorio[[#This Row],[id]]</f>
        <v>1583</v>
      </c>
    </row>
    <row r="1594" spans="2:9" hidden="1" x14ac:dyDescent="0.3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12326</v>
      </c>
      <c r="I1594" s="1">
        <f>+Territorio[[#This Row],[id]]</f>
        <v>1584</v>
      </c>
    </row>
    <row r="1595" spans="2:9" hidden="1" x14ac:dyDescent="0.3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12327</v>
      </c>
      <c r="I1595" s="1">
        <f>+Territorio[[#This Row],[id]]</f>
        <v>1585</v>
      </c>
    </row>
    <row r="1596" spans="2:9" hidden="1" x14ac:dyDescent="0.3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12328</v>
      </c>
      <c r="I1596" s="1">
        <f>+Territorio[[#This Row],[id]]</f>
        <v>1586</v>
      </c>
    </row>
    <row r="1597" spans="2:9" hidden="1" x14ac:dyDescent="0.3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12329</v>
      </c>
      <c r="I1597" s="1">
        <f>+Territorio[[#This Row],[id]]</f>
        <v>1587</v>
      </c>
    </row>
    <row r="1598" spans="2:9" hidden="1" x14ac:dyDescent="0.3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12330</v>
      </c>
      <c r="I1598" s="1">
        <f>+Territorio[[#This Row],[id]]</f>
        <v>1588</v>
      </c>
    </row>
    <row r="1599" spans="2:9" hidden="1" x14ac:dyDescent="0.3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12331</v>
      </c>
      <c r="I1599" s="1">
        <f>+Territorio[[#This Row],[id]]</f>
        <v>1589</v>
      </c>
    </row>
    <row r="1600" spans="2:9" hidden="1" x14ac:dyDescent="0.3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12332</v>
      </c>
      <c r="I1600" s="1">
        <f>+Territorio[[#This Row],[id]]</f>
        <v>1590</v>
      </c>
    </row>
    <row r="1601" spans="2:9" hidden="1" x14ac:dyDescent="0.3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12333</v>
      </c>
      <c r="I1601" s="1">
        <f>+Territorio[[#This Row],[id]]</f>
        <v>1591</v>
      </c>
    </row>
    <row r="1602" spans="2:9" hidden="1" x14ac:dyDescent="0.3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12334</v>
      </c>
      <c r="I1602" s="1">
        <f>+Territorio[[#This Row],[id]]</f>
        <v>1592</v>
      </c>
    </row>
    <row r="1603" spans="2:9" hidden="1" x14ac:dyDescent="0.3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12335</v>
      </c>
      <c r="I1603" s="1">
        <f>+Territorio[[#This Row],[id]]</f>
        <v>1593</v>
      </c>
    </row>
    <row r="1604" spans="2:9" hidden="1" x14ac:dyDescent="0.3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12336</v>
      </c>
      <c r="I1604" s="1">
        <f>+Territorio[[#This Row],[id]]</f>
        <v>1594</v>
      </c>
    </row>
    <row r="1605" spans="2:9" hidden="1" x14ac:dyDescent="0.3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12337</v>
      </c>
      <c r="I1605" s="1">
        <f>+Territorio[[#This Row],[id]]</f>
        <v>1595</v>
      </c>
    </row>
    <row r="1606" spans="2:9" hidden="1" x14ac:dyDescent="0.3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12338</v>
      </c>
      <c r="I1606" s="1">
        <f>+Territorio[[#This Row],[id]]</f>
        <v>1596</v>
      </c>
    </row>
    <row r="1607" spans="2:9" hidden="1" x14ac:dyDescent="0.3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12339</v>
      </c>
      <c r="I1607" s="1">
        <f>+Territorio[[#This Row],[id]]</f>
        <v>1597</v>
      </c>
    </row>
    <row r="1608" spans="2:9" hidden="1" x14ac:dyDescent="0.3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12340</v>
      </c>
      <c r="I1608" s="1">
        <f>+Territorio[[#This Row],[id]]</f>
        <v>1598</v>
      </c>
    </row>
    <row r="1609" spans="2:9" hidden="1" x14ac:dyDescent="0.3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12341</v>
      </c>
      <c r="I1609" s="1">
        <f>+Territorio[[#This Row],[id]]</f>
        <v>1599</v>
      </c>
    </row>
    <row r="1610" spans="2:9" hidden="1" x14ac:dyDescent="0.3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12342</v>
      </c>
      <c r="I1610" s="1">
        <f>+Territorio[[#This Row],[id]]</f>
        <v>1600</v>
      </c>
    </row>
    <row r="1611" spans="2:9" hidden="1" x14ac:dyDescent="0.3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12343</v>
      </c>
      <c r="I1611" s="1">
        <f>+Territorio[[#This Row],[id]]</f>
        <v>1601</v>
      </c>
    </row>
    <row r="1612" spans="2:9" hidden="1" x14ac:dyDescent="0.3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12344</v>
      </c>
      <c r="I1612" s="1">
        <f>+Territorio[[#This Row],[id]]</f>
        <v>1602</v>
      </c>
    </row>
    <row r="1613" spans="2:9" hidden="1" x14ac:dyDescent="0.3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12345</v>
      </c>
      <c r="I1613" s="1">
        <f>+Territorio[[#This Row],[id]]</f>
        <v>1603</v>
      </c>
    </row>
    <row r="1614" spans="2:9" hidden="1" x14ac:dyDescent="0.3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12346</v>
      </c>
      <c r="I1614" s="1">
        <f>+Territorio[[#This Row],[id]]</f>
        <v>1604</v>
      </c>
    </row>
    <row r="1615" spans="2:9" hidden="1" x14ac:dyDescent="0.3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12347</v>
      </c>
      <c r="I1615" s="1">
        <f>+Territorio[[#This Row],[id]]</f>
        <v>1605</v>
      </c>
    </row>
    <row r="1616" spans="2:9" hidden="1" x14ac:dyDescent="0.3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12348</v>
      </c>
      <c r="I1616" s="1">
        <f>+Territorio[[#This Row],[id]]</f>
        <v>1606</v>
      </c>
    </row>
    <row r="1617" spans="2:9" hidden="1" x14ac:dyDescent="0.3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12349</v>
      </c>
      <c r="I1617" s="1">
        <f>+Territorio[[#This Row],[id]]</f>
        <v>1607</v>
      </c>
    </row>
    <row r="1618" spans="2:9" hidden="1" x14ac:dyDescent="0.3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12350</v>
      </c>
      <c r="I1618" s="1">
        <f>+Territorio[[#This Row],[id]]</f>
        <v>1608</v>
      </c>
    </row>
    <row r="1619" spans="2:9" hidden="1" x14ac:dyDescent="0.3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12351</v>
      </c>
      <c r="I1619" s="1">
        <f>+Territorio[[#This Row],[id]]</f>
        <v>1609</v>
      </c>
    </row>
    <row r="1620" spans="2:9" hidden="1" x14ac:dyDescent="0.3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12352</v>
      </c>
      <c r="I1620" s="1">
        <f>+Territorio[[#This Row],[id]]</f>
        <v>1610</v>
      </c>
    </row>
    <row r="1621" spans="2:9" hidden="1" x14ac:dyDescent="0.3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12353</v>
      </c>
      <c r="I1621" s="1">
        <f>+Territorio[[#This Row],[id]]</f>
        <v>1611</v>
      </c>
    </row>
    <row r="1622" spans="2:9" hidden="1" x14ac:dyDescent="0.3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12354</v>
      </c>
      <c r="I1622" s="1">
        <f>+Territorio[[#This Row],[id]]</f>
        <v>1612</v>
      </c>
    </row>
    <row r="1623" spans="2:9" hidden="1" x14ac:dyDescent="0.3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12355</v>
      </c>
      <c r="I1623" s="1">
        <f>+Territorio[[#This Row],[id]]</f>
        <v>1613</v>
      </c>
    </row>
    <row r="1624" spans="2:9" hidden="1" x14ac:dyDescent="0.3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12356</v>
      </c>
      <c r="I1624" s="1">
        <f>+Territorio[[#This Row],[id]]</f>
        <v>1614</v>
      </c>
    </row>
    <row r="1625" spans="2:9" hidden="1" x14ac:dyDescent="0.3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12357</v>
      </c>
      <c r="I1625" s="1">
        <f>+Territorio[[#This Row],[id]]</f>
        <v>1615</v>
      </c>
    </row>
    <row r="1626" spans="2:9" hidden="1" x14ac:dyDescent="0.3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12358</v>
      </c>
      <c r="I1626" s="1">
        <f>+Territorio[[#This Row],[id]]</f>
        <v>1616</v>
      </c>
    </row>
    <row r="1627" spans="2:9" hidden="1" x14ac:dyDescent="0.3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12359</v>
      </c>
      <c r="I1627" s="1">
        <f>+Territorio[[#This Row],[id]]</f>
        <v>1617</v>
      </c>
    </row>
    <row r="1628" spans="2:9" hidden="1" x14ac:dyDescent="0.3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12360</v>
      </c>
      <c r="I1628" s="1">
        <f>+Territorio[[#This Row],[id]]</f>
        <v>1618</v>
      </c>
    </row>
    <row r="1629" spans="2:9" hidden="1" x14ac:dyDescent="0.3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12361</v>
      </c>
      <c r="I1629" s="1">
        <f>+Territorio[[#This Row],[id]]</f>
        <v>1619</v>
      </c>
    </row>
    <row r="1630" spans="2:9" hidden="1" x14ac:dyDescent="0.3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12362</v>
      </c>
      <c r="I1630" s="1">
        <f>+Territorio[[#This Row],[id]]</f>
        <v>1620</v>
      </c>
    </row>
    <row r="1631" spans="2:9" hidden="1" x14ac:dyDescent="0.3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12363</v>
      </c>
      <c r="I1631" s="1">
        <f>+Territorio[[#This Row],[id]]</f>
        <v>1621</v>
      </c>
    </row>
    <row r="1632" spans="2:9" hidden="1" x14ac:dyDescent="0.3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12364</v>
      </c>
      <c r="I1632" s="1">
        <f>+Territorio[[#This Row],[id]]</f>
        <v>1622</v>
      </c>
    </row>
    <row r="1633" spans="2:9" hidden="1" x14ac:dyDescent="0.3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12365</v>
      </c>
      <c r="I1633" s="1">
        <f>+Territorio[[#This Row],[id]]</f>
        <v>1623</v>
      </c>
    </row>
    <row r="1634" spans="2:9" hidden="1" x14ac:dyDescent="0.3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12366</v>
      </c>
      <c r="I1634" s="1">
        <f>+Territorio[[#This Row],[id]]</f>
        <v>1624</v>
      </c>
    </row>
    <row r="1635" spans="2:9" hidden="1" x14ac:dyDescent="0.3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12367</v>
      </c>
      <c r="I1635" s="1">
        <f>+Territorio[[#This Row],[id]]</f>
        <v>1625</v>
      </c>
    </row>
    <row r="1636" spans="2:9" hidden="1" x14ac:dyDescent="0.3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12368</v>
      </c>
      <c r="I1636" s="1">
        <f>+Territorio[[#This Row],[id]]</f>
        <v>1626</v>
      </c>
    </row>
    <row r="1637" spans="2:9" hidden="1" x14ac:dyDescent="0.3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12369</v>
      </c>
      <c r="I1637" s="1">
        <f>+Territorio[[#This Row],[id]]</f>
        <v>1627</v>
      </c>
    </row>
    <row r="1638" spans="2:9" hidden="1" x14ac:dyDescent="0.3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12370</v>
      </c>
      <c r="I1638" s="1">
        <f>+Territorio[[#This Row],[id]]</f>
        <v>1628</v>
      </c>
    </row>
    <row r="1639" spans="2:9" hidden="1" x14ac:dyDescent="0.3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12371</v>
      </c>
      <c r="I1639" s="1">
        <f>+Territorio[[#This Row],[id]]</f>
        <v>1629</v>
      </c>
    </row>
    <row r="1640" spans="2:9" hidden="1" x14ac:dyDescent="0.3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12372</v>
      </c>
      <c r="I1640" s="1">
        <f>+Territorio[[#This Row],[id]]</f>
        <v>1630</v>
      </c>
    </row>
    <row r="1641" spans="2:9" hidden="1" x14ac:dyDescent="0.3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12373</v>
      </c>
      <c r="I1641" s="1">
        <f>+Territorio[[#This Row],[id]]</f>
        <v>1631</v>
      </c>
    </row>
    <row r="1642" spans="2:9" hidden="1" x14ac:dyDescent="0.3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12374</v>
      </c>
      <c r="I1642" s="1">
        <f>+Territorio[[#This Row],[id]]</f>
        <v>1632</v>
      </c>
    </row>
    <row r="1643" spans="2:9" hidden="1" x14ac:dyDescent="0.3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12375</v>
      </c>
      <c r="I1643" s="1">
        <f>+Territorio[[#This Row],[id]]</f>
        <v>1633</v>
      </c>
    </row>
    <row r="1644" spans="2:9" hidden="1" x14ac:dyDescent="0.3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12376</v>
      </c>
      <c r="I1644" s="1">
        <f>+Territorio[[#This Row],[id]]</f>
        <v>1634</v>
      </c>
    </row>
    <row r="1645" spans="2:9" hidden="1" x14ac:dyDescent="0.3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12377</v>
      </c>
      <c r="I1645" s="1">
        <f>+Territorio[[#This Row],[id]]</f>
        <v>1635</v>
      </c>
    </row>
    <row r="1646" spans="2:9" hidden="1" x14ac:dyDescent="0.3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12378</v>
      </c>
      <c r="I1646" s="1">
        <f>+Territorio[[#This Row],[id]]</f>
        <v>1636</v>
      </c>
    </row>
    <row r="1647" spans="2:9" hidden="1" x14ac:dyDescent="0.3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12379</v>
      </c>
      <c r="I1647" s="1">
        <f>+Territorio[[#This Row],[id]]</f>
        <v>1637</v>
      </c>
    </row>
    <row r="1648" spans="2:9" hidden="1" x14ac:dyDescent="0.3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12380</v>
      </c>
      <c r="I1648" s="1">
        <f>+Territorio[[#This Row],[id]]</f>
        <v>1638</v>
      </c>
    </row>
    <row r="1649" spans="2:9" hidden="1" x14ac:dyDescent="0.3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12381</v>
      </c>
      <c r="I1649" s="1">
        <f>+Territorio[[#This Row],[id]]</f>
        <v>1639</v>
      </c>
    </row>
    <row r="1650" spans="2:9" hidden="1" x14ac:dyDescent="0.3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12382</v>
      </c>
      <c r="I1650" s="1">
        <f>+Territorio[[#This Row],[id]]</f>
        <v>1640</v>
      </c>
    </row>
    <row r="1651" spans="2:9" hidden="1" x14ac:dyDescent="0.3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12383</v>
      </c>
      <c r="I1651" s="1">
        <f>+Territorio[[#This Row],[id]]</f>
        <v>1641</v>
      </c>
    </row>
    <row r="1652" spans="2:9" hidden="1" x14ac:dyDescent="0.3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12384</v>
      </c>
      <c r="I1652" s="1">
        <f>+Territorio[[#This Row],[id]]</f>
        <v>1642</v>
      </c>
    </row>
    <row r="1653" spans="2:9" hidden="1" x14ac:dyDescent="0.3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12385</v>
      </c>
      <c r="I1653" s="1">
        <f>+Territorio[[#This Row],[id]]</f>
        <v>1643</v>
      </c>
    </row>
    <row r="1654" spans="2:9" hidden="1" x14ac:dyDescent="0.3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12386</v>
      </c>
      <c r="I1654" s="1">
        <f>+Territorio[[#This Row],[id]]</f>
        <v>1644</v>
      </c>
    </row>
    <row r="1655" spans="2:9" hidden="1" x14ac:dyDescent="0.3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12387</v>
      </c>
      <c r="I1655" s="1">
        <f>+Territorio[[#This Row],[id]]</f>
        <v>1645</v>
      </c>
    </row>
    <row r="1656" spans="2:9" hidden="1" x14ac:dyDescent="0.3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12388</v>
      </c>
      <c r="I1656" s="1">
        <f>+Territorio[[#This Row],[id]]</f>
        <v>1646</v>
      </c>
    </row>
    <row r="1657" spans="2:9" hidden="1" x14ac:dyDescent="0.3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12389</v>
      </c>
      <c r="I1657" s="1">
        <f>+Territorio[[#This Row],[id]]</f>
        <v>1647</v>
      </c>
    </row>
    <row r="1658" spans="2:9" hidden="1" x14ac:dyDescent="0.3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12390</v>
      </c>
      <c r="I1658" s="1">
        <f>+Territorio[[#This Row],[id]]</f>
        <v>1648</v>
      </c>
    </row>
    <row r="1659" spans="2:9" hidden="1" x14ac:dyDescent="0.3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12391</v>
      </c>
      <c r="I1659" s="1">
        <f>+Territorio[[#This Row],[id]]</f>
        <v>1649</v>
      </c>
    </row>
    <row r="1660" spans="2:9" hidden="1" x14ac:dyDescent="0.3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12392</v>
      </c>
      <c r="I1660" s="1">
        <f>+Territorio[[#This Row],[id]]</f>
        <v>1650</v>
      </c>
    </row>
    <row r="1661" spans="2:9" hidden="1" x14ac:dyDescent="0.3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12393</v>
      </c>
      <c r="I1661" s="1">
        <f>+Territorio[[#This Row],[id]]</f>
        <v>1651</v>
      </c>
    </row>
    <row r="1662" spans="2:9" hidden="1" x14ac:dyDescent="0.3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12394</v>
      </c>
      <c r="I1662" s="1">
        <f>+Territorio[[#This Row],[id]]</f>
        <v>1652</v>
      </c>
    </row>
    <row r="1663" spans="2:9" hidden="1" x14ac:dyDescent="0.3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12395</v>
      </c>
      <c r="I1663" s="1">
        <f>+Territorio[[#This Row],[id]]</f>
        <v>1653</v>
      </c>
    </row>
    <row r="1664" spans="2:9" hidden="1" x14ac:dyDescent="0.3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12396</v>
      </c>
      <c r="I1664" s="1">
        <f>+Territorio[[#This Row],[id]]</f>
        <v>1654</v>
      </c>
    </row>
    <row r="1665" spans="2:9" hidden="1" x14ac:dyDescent="0.3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12397</v>
      </c>
      <c r="I1665" s="1">
        <f>+Territorio[[#This Row],[id]]</f>
        <v>1655</v>
      </c>
    </row>
    <row r="1666" spans="2:9" hidden="1" x14ac:dyDescent="0.3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12398</v>
      </c>
      <c r="I1666" s="1">
        <f>+Territorio[[#This Row],[id]]</f>
        <v>1656</v>
      </c>
    </row>
    <row r="1667" spans="2:9" hidden="1" x14ac:dyDescent="0.3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12399</v>
      </c>
      <c r="I1667" s="1">
        <f>+Territorio[[#This Row],[id]]</f>
        <v>1657</v>
      </c>
    </row>
    <row r="1668" spans="2:9" hidden="1" x14ac:dyDescent="0.3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12400</v>
      </c>
      <c r="I1668" s="1">
        <f>+Territorio[[#This Row],[id]]</f>
        <v>1658</v>
      </c>
    </row>
    <row r="1669" spans="2:9" hidden="1" x14ac:dyDescent="0.3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12401</v>
      </c>
      <c r="I1669" s="1">
        <f>+Territorio[[#This Row],[id]]</f>
        <v>1659</v>
      </c>
    </row>
    <row r="1670" spans="2:9" hidden="1" x14ac:dyDescent="0.3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12402</v>
      </c>
      <c r="I1670" s="1">
        <f>+Territorio[[#This Row],[id]]</f>
        <v>1660</v>
      </c>
    </row>
    <row r="1671" spans="2:9" hidden="1" x14ac:dyDescent="0.3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12403</v>
      </c>
      <c r="I1671" s="1">
        <f>+Territorio[[#This Row],[id]]</f>
        <v>1661</v>
      </c>
    </row>
    <row r="1672" spans="2:9" hidden="1" x14ac:dyDescent="0.3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12404</v>
      </c>
      <c r="I1672" s="1">
        <f>+Territorio[[#This Row],[id]]</f>
        <v>1662</v>
      </c>
    </row>
    <row r="1673" spans="2:9" hidden="1" x14ac:dyDescent="0.3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12405</v>
      </c>
      <c r="I1673" s="1">
        <f>+Territorio[[#This Row],[id]]</f>
        <v>1663</v>
      </c>
    </row>
    <row r="1674" spans="2:9" hidden="1" x14ac:dyDescent="0.3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12406</v>
      </c>
      <c r="I1674" s="1">
        <f>+Territorio[[#This Row],[id]]</f>
        <v>1664</v>
      </c>
    </row>
    <row r="1675" spans="2:9" hidden="1" x14ac:dyDescent="0.3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12407</v>
      </c>
      <c r="I1675" s="1">
        <f>+Territorio[[#This Row],[id]]</f>
        <v>1665</v>
      </c>
    </row>
    <row r="1676" spans="2:9" hidden="1" x14ac:dyDescent="0.3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12408</v>
      </c>
      <c r="I1676" s="1">
        <f>+Territorio[[#This Row],[id]]</f>
        <v>1666</v>
      </c>
    </row>
    <row r="1677" spans="2:9" hidden="1" x14ac:dyDescent="0.3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12409</v>
      </c>
      <c r="I1677" s="1">
        <f>+Territorio[[#This Row],[id]]</f>
        <v>1667</v>
      </c>
    </row>
    <row r="1678" spans="2:9" hidden="1" x14ac:dyDescent="0.3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12410</v>
      </c>
      <c r="I1678" s="1">
        <f>+Territorio[[#This Row],[id]]</f>
        <v>1668</v>
      </c>
    </row>
    <row r="1679" spans="2:9" hidden="1" x14ac:dyDescent="0.3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12411</v>
      </c>
      <c r="I1679" s="1">
        <f>+Territorio[[#This Row],[id]]</f>
        <v>1669</v>
      </c>
    </row>
    <row r="1680" spans="2:9" hidden="1" x14ac:dyDescent="0.3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12412</v>
      </c>
      <c r="I1680" s="1">
        <f>+Territorio[[#This Row],[id]]</f>
        <v>1670</v>
      </c>
    </row>
    <row r="1681" spans="2:9" hidden="1" x14ac:dyDescent="0.3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12413</v>
      </c>
      <c r="I1681" s="1">
        <f>+Territorio[[#This Row],[id]]</f>
        <v>1671</v>
      </c>
    </row>
    <row r="1682" spans="2:9" hidden="1" x14ac:dyDescent="0.3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12414</v>
      </c>
      <c r="I1682" s="1">
        <f>+Territorio[[#This Row],[id]]</f>
        <v>1672</v>
      </c>
    </row>
    <row r="1683" spans="2:9" hidden="1" x14ac:dyDescent="0.3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12415</v>
      </c>
      <c r="I1683" s="1">
        <f>+Territorio[[#This Row],[id]]</f>
        <v>1673</v>
      </c>
    </row>
    <row r="1684" spans="2:9" hidden="1" x14ac:dyDescent="0.3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12416</v>
      </c>
      <c r="I1684" s="1">
        <f>+Territorio[[#This Row],[id]]</f>
        <v>1674</v>
      </c>
    </row>
    <row r="1685" spans="2:9" hidden="1" x14ac:dyDescent="0.3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12417</v>
      </c>
      <c r="I1685" s="1">
        <f>+Territorio[[#This Row],[id]]</f>
        <v>1675</v>
      </c>
    </row>
    <row r="1686" spans="2:9" hidden="1" x14ac:dyDescent="0.3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12418</v>
      </c>
      <c r="I1686" s="1">
        <f>+Territorio[[#This Row],[id]]</f>
        <v>1676</v>
      </c>
    </row>
    <row r="1687" spans="2:9" hidden="1" x14ac:dyDescent="0.3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12419</v>
      </c>
      <c r="I1687" s="1">
        <f>+Territorio[[#This Row],[id]]</f>
        <v>1677</v>
      </c>
    </row>
    <row r="1688" spans="2:9" hidden="1" x14ac:dyDescent="0.3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12420</v>
      </c>
      <c r="I1688" s="1">
        <f>+Territorio[[#This Row],[id]]</f>
        <v>1678</v>
      </c>
    </row>
    <row r="1689" spans="2:9" hidden="1" x14ac:dyDescent="0.3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12421</v>
      </c>
      <c r="I1689" s="1">
        <f>+Territorio[[#This Row],[id]]</f>
        <v>1679</v>
      </c>
    </row>
    <row r="1690" spans="2:9" hidden="1" x14ac:dyDescent="0.3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12422</v>
      </c>
      <c r="I1690" s="1">
        <f>+Territorio[[#This Row],[id]]</f>
        <v>1680</v>
      </c>
    </row>
    <row r="1691" spans="2:9" hidden="1" x14ac:dyDescent="0.3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12423</v>
      </c>
      <c r="I1691" s="1">
        <f>+Territorio[[#This Row],[id]]</f>
        <v>1681</v>
      </c>
    </row>
    <row r="1692" spans="2:9" hidden="1" x14ac:dyDescent="0.3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12424</v>
      </c>
      <c r="I1692" s="1">
        <f>+Territorio[[#This Row],[id]]</f>
        <v>1682</v>
      </c>
    </row>
    <row r="1693" spans="2:9" hidden="1" x14ac:dyDescent="0.3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12425</v>
      </c>
      <c r="I1693" s="1">
        <f>+Territorio[[#This Row],[id]]</f>
        <v>1683</v>
      </c>
    </row>
    <row r="1694" spans="2:9" hidden="1" x14ac:dyDescent="0.3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12426</v>
      </c>
      <c r="I1694" s="1">
        <f>+Territorio[[#This Row],[id]]</f>
        <v>1684</v>
      </c>
    </row>
    <row r="1695" spans="2:9" hidden="1" x14ac:dyDescent="0.3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12427</v>
      </c>
      <c r="I1695" s="1">
        <f>+Territorio[[#This Row],[id]]</f>
        <v>1685</v>
      </c>
    </row>
    <row r="1696" spans="2:9" hidden="1" x14ac:dyDescent="0.3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12428</v>
      </c>
      <c r="I1696" s="1">
        <f>+Territorio[[#This Row],[id]]</f>
        <v>1686</v>
      </c>
    </row>
    <row r="1697" spans="2:9" hidden="1" x14ac:dyDescent="0.3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12429</v>
      </c>
      <c r="I1697" s="1">
        <f>+Territorio[[#This Row],[id]]</f>
        <v>1687</v>
      </c>
    </row>
    <row r="1698" spans="2:9" hidden="1" x14ac:dyDescent="0.3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12430</v>
      </c>
      <c r="I1698" s="1">
        <f>+Territorio[[#This Row],[id]]</f>
        <v>1688</v>
      </c>
    </row>
    <row r="1699" spans="2:9" hidden="1" x14ac:dyDescent="0.3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12431</v>
      </c>
      <c r="I1699" s="1">
        <f>+Territorio[[#This Row],[id]]</f>
        <v>1689</v>
      </c>
    </row>
    <row r="1700" spans="2:9" hidden="1" x14ac:dyDescent="0.3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12432</v>
      </c>
      <c r="I1700" s="1">
        <f>+Territorio[[#This Row],[id]]</f>
        <v>1690</v>
      </c>
    </row>
    <row r="1701" spans="2:9" hidden="1" x14ac:dyDescent="0.3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12433</v>
      </c>
      <c r="I1701" s="1">
        <f>+Territorio[[#This Row],[id]]</f>
        <v>1691</v>
      </c>
    </row>
    <row r="1702" spans="2:9" hidden="1" x14ac:dyDescent="0.3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12434</v>
      </c>
      <c r="I1702" s="1">
        <f>+Territorio[[#This Row],[id]]</f>
        <v>1692</v>
      </c>
    </row>
    <row r="1703" spans="2:9" hidden="1" x14ac:dyDescent="0.3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12435</v>
      </c>
      <c r="I1703" s="1">
        <f>+Territorio[[#This Row],[id]]</f>
        <v>1693</v>
      </c>
    </row>
    <row r="1704" spans="2:9" hidden="1" x14ac:dyDescent="0.3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12436</v>
      </c>
      <c r="I1704" s="1">
        <f>+Territorio[[#This Row],[id]]</f>
        <v>1694</v>
      </c>
    </row>
    <row r="1705" spans="2:9" hidden="1" x14ac:dyDescent="0.3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12437</v>
      </c>
      <c r="I1705" s="1">
        <f>+Territorio[[#This Row],[id]]</f>
        <v>1695</v>
      </c>
    </row>
    <row r="1706" spans="2:9" hidden="1" x14ac:dyDescent="0.3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12438</v>
      </c>
      <c r="I1706" s="1">
        <f>+Territorio[[#This Row],[id]]</f>
        <v>1696</v>
      </c>
    </row>
    <row r="1707" spans="2:9" hidden="1" x14ac:dyDescent="0.3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12439</v>
      </c>
      <c r="I1707" s="1">
        <f>+Territorio[[#This Row],[id]]</f>
        <v>1697</v>
      </c>
    </row>
    <row r="1708" spans="2:9" hidden="1" x14ac:dyDescent="0.3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12440</v>
      </c>
      <c r="I1708" s="1">
        <f>+Territorio[[#This Row],[id]]</f>
        <v>1698</v>
      </c>
    </row>
    <row r="1709" spans="2:9" hidden="1" x14ac:dyDescent="0.3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12441</v>
      </c>
      <c r="I1709" s="1">
        <f>+Territorio[[#This Row],[id]]</f>
        <v>1699</v>
      </c>
    </row>
    <row r="1710" spans="2:9" hidden="1" x14ac:dyDescent="0.3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12442</v>
      </c>
      <c r="I1710" s="1">
        <f>+Territorio[[#This Row],[id]]</f>
        <v>1700</v>
      </c>
    </row>
    <row r="1711" spans="2:9" hidden="1" x14ac:dyDescent="0.3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12443</v>
      </c>
      <c r="I1711" s="1">
        <f>+Territorio[[#This Row],[id]]</f>
        <v>1701</v>
      </c>
    </row>
    <row r="1712" spans="2:9" hidden="1" x14ac:dyDescent="0.3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12444</v>
      </c>
      <c r="I1712" s="1">
        <f>+Territorio[[#This Row],[id]]</f>
        <v>1702</v>
      </c>
    </row>
    <row r="1713" spans="2:9" hidden="1" x14ac:dyDescent="0.3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12445</v>
      </c>
      <c r="I1713" s="1">
        <f>+Territorio[[#This Row],[id]]</f>
        <v>1703</v>
      </c>
    </row>
    <row r="1714" spans="2:9" hidden="1" x14ac:dyDescent="0.3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12446</v>
      </c>
      <c r="I1714" s="1">
        <f>+Territorio[[#This Row],[id]]</f>
        <v>1704</v>
      </c>
    </row>
    <row r="1715" spans="2:9" hidden="1" x14ac:dyDescent="0.3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12447</v>
      </c>
      <c r="I1715" s="1">
        <f>+Territorio[[#This Row],[id]]</f>
        <v>1705</v>
      </c>
    </row>
    <row r="1716" spans="2:9" hidden="1" x14ac:dyDescent="0.3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12448</v>
      </c>
      <c r="I1716" s="1">
        <f>+Territorio[[#This Row],[id]]</f>
        <v>1706</v>
      </c>
    </row>
    <row r="1717" spans="2:9" hidden="1" x14ac:dyDescent="0.3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12449</v>
      </c>
      <c r="I1717" s="1">
        <f>+Territorio[[#This Row],[id]]</f>
        <v>1707</v>
      </c>
    </row>
    <row r="1718" spans="2:9" hidden="1" x14ac:dyDescent="0.3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12450</v>
      </c>
      <c r="I1718" s="1">
        <f>+Territorio[[#This Row],[id]]</f>
        <v>1708</v>
      </c>
    </row>
    <row r="1719" spans="2:9" hidden="1" x14ac:dyDescent="0.3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12451</v>
      </c>
      <c r="I1719" s="1">
        <f>+Territorio[[#This Row],[id]]</f>
        <v>1709</v>
      </c>
    </row>
    <row r="1720" spans="2:9" hidden="1" x14ac:dyDescent="0.3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12452</v>
      </c>
      <c r="I1720" s="1">
        <f>+Territorio[[#This Row],[id]]</f>
        <v>1710</v>
      </c>
    </row>
    <row r="1721" spans="2:9" hidden="1" x14ac:dyDescent="0.3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12453</v>
      </c>
      <c r="I1721" s="1">
        <f>+Territorio[[#This Row],[id]]</f>
        <v>1711</v>
      </c>
    </row>
    <row r="1722" spans="2:9" hidden="1" x14ac:dyDescent="0.3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12454</v>
      </c>
      <c r="I1722" s="1">
        <f>+Territorio[[#This Row],[id]]</f>
        <v>1712</v>
      </c>
    </row>
    <row r="1723" spans="2:9" hidden="1" x14ac:dyDescent="0.3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12455</v>
      </c>
      <c r="I1723" s="1">
        <f>+Territorio[[#This Row],[id]]</f>
        <v>1713</v>
      </c>
    </row>
    <row r="1724" spans="2:9" hidden="1" x14ac:dyDescent="0.3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12456</v>
      </c>
      <c r="I1724" s="1">
        <f>+Territorio[[#This Row],[id]]</f>
        <v>1714</v>
      </c>
    </row>
    <row r="1725" spans="2:9" hidden="1" x14ac:dyDescent="0.3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12457</v>
      </c>
      <c r="I1725" s="1">
        <f>+Territorio[[#This Row],[id]]</f>
        <v>1715</v>
      </c>
    </row>
    <row r="1726" spans="2:9" hidden="1" x14ac:dyDescent="0.3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12458</v>
      </c>
      <c r="I1726" s="1">
        <f>+Territorio[[#This Row],[id]]</f>
        <v>1716</v>
      </c>
    </row>
    <row r="1727" spans="2:9" hidden="1" x14ac:dyDescent="0.3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12459</v>
      </c>
      <c r="I1727" s="1">
        <f>+Territorio[[#This Row],[id]]</f>
        <v>1717</v>
      </c>
    </row>
    <row r="1728" spans="2:9" hidden="1" x14ac:dyDescent="0.3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12460</v>
      </c>
      <c r="I1728" s="1">
        <f>+Territorio[[#This Row],[id]]</f>
        <v>1718</v>
      </c>
    </row>
    <row r="1729" spans="2:9" hidden="1" x14ac:dyDescent="0.3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12461</v>
      </c>
      <c r="I1729" s="1">
        <f>+Territorio[[#This Row],[id]]</f>
        <v>1719</v>
      </c>
    </row>
    <row r="1730" spans="2:9" hidden="1" x14ac:dyDescent="0.3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12462</v>
      </c>
      <c r="I1730" s="1">
        <f>+Territorio[[#This Row],[id]]</f>
        <v>1720</v>
      </c>
    </row>
    <row r="1731" spans="2:9" hidden="1" x14ac:dyDescent="0.3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12463</v>
      </c>
      <c r="I1731" s="1">
        <f>+Territorio[[#This Row],[id]]</f>
        <v>1721</v>
      </c>
    </row>
    <row r="1732" spans="2:9" hidden="1" x14ac:dyDescent="0.3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12464</v>
      </c>
      <c r="I1732" s="1">
        <f>+Territorio[[#This Row],[id]]</f>
        <v>1722</v>
      </c>
    </row>
    <row r="1733" spans="2:9" hidden="1" x14ac:dyDescent="0.3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12465</v>
      </c>
      <c r="I1733" s="1">
        <f>+Territorio[[#This Row],[id]]</f>
        <v>1723</v>
      </c>
    </row>
    <row r="1734" spans="2:9" hidden="1" x14ac:dyDescent="0.3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12466</v>
      </c>
      <c r="I1734" s="1">
        <f>+Territorio[[#This Row],[id]]</f>
        <v>1724</v>
      </c>
    </row>
    <row r="1735" spans="2:9" hidden="1" x14ac:dyDescent="0.3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12467</v>
      </c>
      <c r="I1735" s="1">
        <f>+Territorio[[#This Row],[id]]</f>
        <v>1725</v>
      </c>
    </row>
    <row r="1736" spans="2:9" hidden="1" x14ac:dyDescent="0.3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12468</v>
      </c>
      <c r="I1736" s="1">
        <f>+Territorio[[#This Row],[id]]</f>
        <v>1726</v>
      </c>
    </row>
    <row r="1737" spans="2:9" hidden="1" x14ac:dyDescent="0.3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12469</v>
      </c>
      <c r="I1737" s="1">
        <f>+Territorio[[#This Row],[id]]</f>
        <v>1727</v>
      </c>
    </row>
    <row r="1738" spans="2:9" hidden="1" x14ac:dyDescent="0.3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12470</v>
      </c>
      <c r="I1738" s="1">
        <f>+Territorio[[#This Row],[id]]</f>
        <v>1728</v>
      </c>
    </row>
    <row r="1739" spans="2:9" hidden="1" x14ac:dyDescent="0.3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12471</v>
      </c>
      <c r="I1739" s="1">
        <f>+Territorio[[#This Row],[id]]</f>
        <v>1729</v>
      </c>
    </row>
    <row r="1740" spans="2:9" hidden="1" x14ac:dyDescent="0.3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12472</v>
      </c>
      <c r="I1740" s="1">
        <f>+Territorio[[#This Row],[id]]</f>
        <v>1730</v>
      </c>
    </row>
    <row r="1741" spans="2:9" hidden="1" x14ac:dyDescent="0.3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12473</v>
      </c>
      <c r="I1741" s="1">
        <f>+Territorio[[#This Row],[id]]</f>
        <v>1731</v>
      </c>
    </row>
    <row r="1742" spans="2:9" hidden="1" x14ac:dyDescent="0.3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12474</v>
      </c>
      <c r="I1742" s="1">
        <f>+Territorio[[#This Row],[id]]</f>
        <v>1732</v>
      </c>
    </row>
    <row r="1743" spans="2:9" hidden="1" x14ac:dyDescent="0.3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12475</v>
      </c>
      <c r="I1743" s="1">
        <f>+Territorio[[#This Row],[id]]</f>
        <v>1733</v>
      </c>
    </row>
    <row r="1744" spans="2:9" hidden="1" x14ac:dyDescent="0.3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12476</v>
      </c>
      <c r="I1744" s="1">
        <f>+Territorio[[#This Row],[id]]</f>
        <v>1734</v>
      </c>
    </row>
    <row r="1745" spans="2:9" hidden="1" x14ac:dyDescent="0.3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12477</v>
      </c>
      <c r="I1745" s="1">
        <f>+Territorio[[#This Row],[id]]</f>
        <v>1735</v>
      </c>
    </row>
    <row r="1746" spans="2:9" hidden="1" x14ac:dyDescent="0.3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12478</v>
      </c>
      <c r="I1746" s="1">
        <f>+Territorio[[#This Row],[id]]</f>
        <v>1736</v>
      </c>
    </row>
    <row r="1747" spans="2:9" hidden="1" x14ac:dyDescent="0.3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12479</v>
      </c>
      <c r="I1747" s="1">
        <f>+Territorio[[#This Row],[id]]</f>
        <v>1737</v>
      </c>
    </row>
    <row r="1748" spans="2:9" hidden="1" x14ac:dyDescent="0.3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12480</v>
      </c>
      <c r="I1748" s="1">
        <f>+Territorio[[#This Row],[id]]</f>
        <v>1738</v>
      </c>
    </row>
    <row r="1749" spans="2:9" hidden="1" x14ac:dyDescent="0.3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12481</v>
      </c>
      <c r="I1749" s="1">
        <f>+Territorio[[#This Row],[id]]</f>
        <v>1739</v>
      </c>
    </row>
    <row r="1750" spans="2:9" hidden="1" x14ac:dyDescent="0.3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12482</v>
      </c>
      <c r="I1750" s="1">
        <f>+Territorio[[#This Row],[id]]</f>
        <v>1740</v>
      </c>
    </row>
    <row r="1751" spans="2:9" hidden="1" x14ac:dyDescent="0.3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12483</v>
      </c>
      <c r="I1751" s="1">
        <f>+Territorio[[#This Row],[id]]</f>
        <v>1741</v>
      </c>
    </row>
    <row r="1752" spans="2:9" hidden="1" x14ac:dyDescent="0.3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12484</v>
      </c>
      <c r="I1752" s="1">
        <f>+Territorio[[#This Row],[id]]</f>
        <v>1742</v>
      </c>
    </row>
    <row r="1753" spans="2:9" hidden="1" x14ac:dyDescent="0.3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12485</v>
      </c>
      <c r="I1753" s="1">
        <f>+Territorio[[#This Row],[id]]</f>
        <v>1743</v>
      </c>
    </row>
    <row r="1754" spans="2:9" hidden="1" x14ac:dyDescent="0.3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12486</v>
      </c>
      <c r="I1754" s="1">
        <f>+Territorio[[#This Row],[id]]</f>
        <v>1744</v>
      </c>
    </row>
    <row r="1755" spans="2:9" hidden="1" x14ac:dyDescent="0.3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12487</v>
      </c>
      <c r="I1755" s="1">
        <f>+Territorio[[#This Row],[id]]</f>
        <v>1745</v>
      </c>
    </row>
    <row r="1756" spans="2:9" hidden="1" x14ac:dyDescent="0.3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12488</v>
      </c>
      <c r="I1756" s="1">
        <f>+Territorio[[#This Row],[id]]</f>
        <v>1746</v>
      </c>
    </row>
    <row r="1757" spans="2:9" hidden="1" x14ac:dyDescent="0.3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12489</v>
      </c>
      <c r="I1757" s="1">
        <f>+Territorio[[#This Row],[id]]</f>
        <v>1747</v>
      </c>
    </row>
    <row r="1758" spans="2:9" hidden="1" x14ac:dyDescent="0.3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12490</v>
      </c>
      <c r="I1758" s="1">
        <f>+Territorio[[#This Row],[id]]</f>
        <v>1748</v>
      </c>
    </row>
    <row r="1759" spans="2:9" hidden="1" x14ac:dyDescent="0.3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12491</v>
      </c>
      <c r="I1759" s="1">
        <f>+Territorio[[#This Row],[id]]</f>
        <v>1749</v>
      </c>
    </row>
    <row r="1760" spans="2:9" hidden="1" x14ac:dyDescent="0.3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12492</v>
      </c>
      <c r="I1760" s="1">
        <f>+Territorio[[#This Row],[id]]</f>
        <v>1750</v>
      </c>
    </row>
    <row r="1761" spans="2:9" hidden="1" x14ac:dyDescent="0.3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12493</v>
      </c>
      <c r="I1761" s="1">
        <f>+Territorio[[#This Row],[id]]</f>
        <v>1751</v>
      </c>
    </row>
    <row r="1762" spans="2:9" hidden="1" x14ac:dyDescent="0.3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12494</v>
      </c>
      <c r="I1762" s="1">
        <f>+Territorio[[#This Row],[id]]</f>
        <v>1752</v>
      </c>
    </row>
    <row r="1763" spans="2:9" hidden="1" x14ac:dyDescent="0.3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12495</v>
      </c>
      <c r="I1763" s="1">
        <f>+Territorio[[#This Row],[id]]</f>
        <v>1753</v>
      </c>
    </row>
    <row r="1764" spans="2:9" hidden="1" x14ac:dyDescent="0.3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12496</v>
      </c>
      <c r="I1764" s="1">
        <f>+Territorio[[#This Row],[id]]</f>
        <v>1754</v>
      </c>
    </row>
    <row r="1765" spans="2:9" hidden="1" x14ac:dyDescent="0.3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12497</v>
      </c>
      <c r="I1765" s="1">
        <f>+Territorio[[#This Row],[id]]</f>
        <v>1755</v>
      </c>
    </row>
    <row r="1766" spans="2:9" hidden="1" x14ac:dyDescent="0.3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12498</v>
      </c>
      <c r="I1766" s="1">
        <f>+Territorio[[#This Row],[id]]</f>
        <v>1756</v>
      </c>
    </row>
    <row r="1767" spans="2:9" hidden="1" x14ac:dyDescent="0.3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12499</v>
      </c>
      <c r="I1767" s="1">
        <f>+Territorio[[#This Row],[id]]</f>
        <v>1757</v>
      </c>
    </row>
    <row r="1768" spans="2:9" hidden="1" x14ac:dyDescent="0.3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12500</v>
      </c>
      <c r="I1768" s="1">
        <f>+Territorio[[#This Row],[id]]</f>
        <v>1758</v>
      </c>
    </row>
    <row r="1769" spans="2:9" hidden="1" x14ac:dyDescent="0.3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12501</v>
      </c>
      <c r="I1769" s="1">
        <f>+Territorio[[#This Row],[id]]</f>
        <v>1759</v>
      </c>
    </row>
    <row r="1770" spans="2:9" hidden="1" x14ac:dyDescent="0.3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12502</v>
      </c>
      <c r="I1770" s="1">
        <f>+Territorio[[#This Row],[id]]</f>
        <v>1760</v>
      </c>
    </row>
    <row r="1771" spans="2:9" hidden="1" x14ac:dyDescent="0.3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12503</v>
      </c>
      <c r="I1771" s="1">
        <f>+Territorio[[#This Row],[id]]</f>
        <v>1761</v>
      </c>
    </row>
    <row r="1772" spans="2:9" hidden="1" x14ac:dyDescent="0.3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12504</v>
      </c>
      <c r="I1772" s="1">
        <f>+Territorio[[#This Row],[id]]</f>
        <v>1762</v>
      </c>
    </row>
    <row r="1773" spans="2:9" hidden="1" x14ac:dyDescent="0.3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12505</v>
      </c>
      <c r="I1773" s="1">
        <f>+Territorio[[#This Row],[id]]</f>
        <v>1763</v>
      </c>
    </row>
    <row r="1774" spans="2:9" hidden="1" x14ac:dyDescent="0.3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12506</v>
      </c>
      <c r="I1774" s="1">
        <f>+Territorio[[#This Row],[id]]</f>
        <v>1764</v>
      </c>
    </row>
    <row r="1775" spans="2:9" hidden="1" x14ac:dyDescent="0.3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12507</v>
      </c>
      <c r="I1775" s="1">
        <f>+Territorio[[#This Row],[id]]</f>
        <v>1765</v>
      </c>
    </row>
    <row r="1776" spans="2:9" hidden="1" x14ac:dyDescent="0.3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12508</v>
      </c>
      <c r="I1776" s="1">
        <f>+Territorio[[#This Row],[id]]</f>
        <v>1766</v>
      </c>
    </row>
    <row r="1777" spans="2:9" hidden="1" x14ac:dyDescent="0.3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12509</v>
      </c>
      <c r="I1777" s="1">
        <f>+Territorio[[#This Row],[id]]</f>
        <v>1767</v>
      </c>
    </row>
    <row r="1778" spans="2:9" hidden="1" x14ac:dyDescent="0.3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12510</v>
      </c>
      <c r="I1778" s="1">
        <f>+Territorio[[#This Row],[id]]</f>
        <v>1768</v>
      </c>
    </row>
    <row r="1779" spans="2:9" hidden="1" x14ac:dyDescent="0.3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12511</v>
      </c>
      <c r="I1779" s="1">
        <f>+Territorio[[#This Row],[id]]</f>
        <v>1769</v>
      </c>
    </row>
    <row r="1780" spans="2:9" hidden="1" x14ac:dyDescent="0.3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12512</v>
      </c>
      <c r="I1780" s="1">
        <f>+Territorio[[#This Row],[id]]</f>
        <v>1770</v>
      </c>
    </row>
    <row r="1781" spans="2:9" hidden="1" x14ac:dyDescent="0.3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12513</v>
      </c>
      <c r="I1781" s="1">
        <f>+Territorio[[#This Row],[id]]</f>
        <v>1771</v>
      </c>
    </row>
    <row r="1782" spans="2:9" hidden="1" x14ac:dyDescent="0.3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12514</v>
      </c>
      <c r="I1782" s="1">
        <f>+Territorio[[#This Row],[id]]</f>
        <v>1772</v>
      </c>
    </row>
    <row r="1783" spans="2:9" hidden="1" x14ac:dyDescent="0.3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12515</v>
      </c>
      <c r="I1783" s="1">
        <f>+Territorio[[#This Row],[id]]</f>
        <v>1773</v>
      </c>
    </row>
    <row r="1784" spans="2:9" hidden="1" x14ac:dyDescent="0.3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12516</v>
      </c>
      <c r="I1784" s="1">
        <f>+Territorio[[#This Row],[id]]</f>
        <v>1774</v>
      </c>
    </row>
    <row r="1785" spans="2:9" hidden="1" x14ac:dyDescent="0.3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12517</v>
      </c>
      <c r="I1785" s="1">
        <f>+Territorio[[#This Row],[id]]</f>
        <v>1775</v>
      </c>
    </row>
    <row r="1786" spans="2:9" hidden="1" x14ac:dyDescent="0.3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12518</v>
      </c>
      <c r="I1786" s="1">
        <f>+Territorio[[#This Row],[id]]</f>
        <v>1776</v>
      </c>
    </row>
    <row r="1787" spans="2:9" hidden="1" x14ac:dyDescent="0.3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12519</v>
      </c>
      <c r="I1787" s="1">
        <f>+Territorio[[#This Row],[id]]</f>
        <v>1777</v>
      </c>
    </row>
    <row r="1788" spans="2:9" hidden="1" x14ac:dyDescent="0.3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12520</v>
      </c>
      <c r="I1788" s="1">
        <f>+Territorio[[#This Row],[id]]</f>
        <v>1778</v>
      </c>
    </row>
    <row r="1789" spans="2:9" hidden="1" x14ac:dyDescent="0.3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12521</v>
      </c>
      <c r="I1789" s="1">
        <f>+Territorio[[#This Row],[id]]</f>
        <v>1779</v>
      </c>
    </row>
    <row r="1790" spans="2:9" hidden="1" x14ac:dyDescent="0.3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12522</v>
      </c>
      <c r="I1790" s="1">
        <f>+Territorio[[#This Row],[id]]</f>
        <v>1780</v>
      </c>
    </row>
    <row r="1791" spans="2:9" hidden="1" x14ac:dyDescent="0.3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12523</v>
      </c>
      <c r="I1791" s="1">
        <f>+Territorio[[#This Row],[id]]</f>
        <v>1781</v>
      </c>
    </row>
    <row r="1792" spans="2:9" hidden="1" x14ac:dyDescent="0.3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12524</v>
      </c>
      <c r="I1792" s="1">
        <f>+Territorio[[#This Row],[id]]</f>
        <v>1782</v>
      </c>
    </row>
    <row r="1793" spans="2:9" hidden="1" x14ac:dyDescent="0.3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12525</v>
      </c>
      <c r="I1793" s="1">
        <f>+Territorio[[#This Row],[id]]</f>
        <v>1783</v>
      </c>
    </row>
    <row r="1794" spans="2:9" hidden="1" x14ac:dyDescent="0.3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12526</v>
      </c>
      <c r="I1794" s="1">
        <f>+Territorio[[#This Row],[id]]</f>
        <v>1784</v>
      </c>
    </row>
    <row r="1795" spans="2:9" hidden="1" x14ac:dyDescent="0.3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12527</v>
      </c>
      <c r="I1795" s="1">
        <f>+Territorio[[#This Row],[id]]</f>
        <v>1785</v>
      </c>
    </row>
    <row r="1796" spans="2:9" hidden="1" x14ac:dyDescent="0.3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12528</v>
      </c>
      <c r="I1796" s="1">
        <f>+Territorio[[#This Row],[id]]</f>
        <v>1786</v>
      </c>
    </row>
    <row r="1797" spans="2:9" hidden="1" x14ac:dyDescent="0.3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12529</v>
      </c>
      <c r="I1797" s="1">
        <f>+Territorio[[#This Row],[id]]</f>
        <v>1787</v>
      </c>
    </row>
    <row r="1798" spans="2:9" hidden="1" x14ac:dyDescent="0.3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12530</v>
      </c>
      <c r="I1798" s="1">
        <f>+Territorio[[#This Row],[id]]</f>
        <v>1788</v>
      </c>
    </row>
    <row r="1799" spans="2:9" hidden="1" x14ac:dyDescent="0.3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12531</v>
      </c>
      <c r="I1799" s="1">
        <f>+Territorio[[#This Row],[id]]</f>
        <v>1789</v>
      </c>
    </row>
    <row r="1800" spans="2:9" hidden="1" x14ac:dyDescent="0.3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12532</v>
      </c>
      <c r="I1800" s="1">
        <f>+Territorio[[#This Row],[id]]</f>
        <v>1790</v>
      </c>
    </row>
    <row r="1801" spans="2:9" hidden="1" x14ac:dyDescent="0.3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12533</v>
      </c>
      <c r="I1801" s="1">
        <f>+Territorio[[#This Row],[id]]</f>
        <v>1791</v>
      </c>
    </row>
    <row r="1802" spans="2:9" hidden="1" x14ac:dyDescent="0.3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12534</v>
      </c>
      <c r="I1802" s="1">
        <f>+Territorio[[#This Row],[id]]</f>
        <v>1792</v>
      </c>
    </row>
    <row r="1803" spans="2:9" hidden="1" x14ac:dyDescent="0.3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12535</v>
      </c>
      <c r="I1803" s="1">
        <f>+Territorio[[#This Row],[id]]</f>
        <v>1793</v>
      </c>
    </row>
    <row r="1804" spans="2:9" hidden="1" x14ac:dyDescent="0.3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12536</v>
      </c>
      <c r="I1804" s="1">
        <f>+Territorio[[#This Row],[id]]</f>
        <v>1794</v>
      </c>
    </row>
    <row r="1805" spans="2:9" hidden="1" x14ac:dyDescent="0.3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12537</v>
      </c>
      <c r="I1805" s="1">
        <f>+Territorio[[#This Row],[id]]</f>
        <v>1795</v>
      </c>
    </row>
    <row r="1806" spans="2:9" hidden="1" x14ac:dyDescent="0.3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12538</v>
      </c>
      <c r="I1806" s="1">
        <f>+Territorio[[#This Row],[id]]</f>
        <v>1796</v>
      </c>
    </row>
    <row r="1807" spans="2:9" hidden="1" x14ac:dyDescent="0.3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12539</v>
      </c>
      <c r="I1807" s="1">
        <f>+Territorio[[#This Row],[id]]</f>
        <v>1797</v>
      </c>
    </row>
    <row r="1808" spans="2:9" hidden="1" x14ac:dyDescent="0.3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12540</v>
      </c>
      <c r="I1808" s="1">
        <f>+Territorio[[#This Row],[id]]</f>
        <v>1798</v>
      </c>
    </row>
    <row r="1809" spans="2:9" hidden="1" x14ac:dyDescent="0.3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12541</v>
      </c>
      <c r="I1809" s="1">
        <f>+Territorio[[#This Row],[id]]</f>
        <v>1799</v>
      </c>
    </row>
    <row r="1810" spans="2:9" hidden="1" x14ac:dyDescent="0.3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12542</v>
      </c>
      <c r="I1810" s="1">
        <f>+Territorio[[#This Row],[id]]</f>
        <v>1800</v>
      </c>
    </row>
    <row r="1811" spans="2:9" hidden="1" x14ac:dyDescent="0.3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12543</v>
      </c>
      <c r="I1811" s="1">
        <f>+Territorio[[#This Row],[id]]</f>
        <v>1801</v>
      </c>
    </row>
    <row r="1812" spans="2:9" hidden="1" x14ac:dyDescent="0.3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12544</v>
      </c>
      <c r="I1812" s="1">
        <f>+Territorio[[#This Row],[id]]</f>
        <v>1802</v>
      </c>
    </row>
    <row r="1813" spans="2:9" hidden="1" x14ac:dyDescent="0.3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12545</v>
      </c>
      <c r="I1813" s="1">
        <f>+Territorio[[#This Row],[id]]</f>
        <v>1803</v>
      </c>
    </row>
    <row r="1814" spans="2:9" hidden="1" x14ac:dyDescent="0.3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12546</v>
      </c>
      <c r="I1814" s="1">
        <f>+Territorio[[#This Row],[id]]</f>
        <v>1804</v>
      </c>
    </row>
    <row r="1815" spans="2:9" hidden="1" x14ac:dyDescent="0.3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12547</v>
      </c>
      <c r="I1815" s="1">
        <f>+Territorio[[#This Row],[id]]</f>
        <v>1805</v>
      </c>
    </row>
    <row r="1816" spans="2:9" hidden="1" x14ac:dyDescent="0.3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12548</v>
      </c>
      <c r="I1816" s="1">
        <f>+Territorio[[#This Row],[id]]</f>
        <v>1806</v>
      </c>
    </row>
    <row r="1817" spans="2:9" hidden="1" x14ac:dyDescent="0.3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12549</v>
      </c>
      <c r="I1817" s="1">
        <f>+Territorio[[#This Row],[id]]</f>
        <v>1807</v>
      </c>
    </row>
    <row r="1818" spans="2:9" hidden="1" x14ac:dyDescent="0.3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12550</v>
      </c>
      <c r="I1818" s="1">
        <f>+Territorio[[#This Row],[id]]</f>
        <v>1808</v>
      </c>
    </row>
    <row r="1819" spans="2:9" hidden="1" x14ac:dyDescent="0.3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12551</v>
      </c>
      <c r="I1819" s="1">
        <f>+Territorio[[#This Row],[id]]</f>
        <v>1809</v>
      </c>
    </row>
    <row r="1820" spans="2:9" hidden="1" x14ac:dyDescent="0.3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12552</v>
      </c>
      <c r="I1820" s="1">
        <f>+Territorio[[#This Row],[id]]</f>
        <v>1810</v>
      </c>
    </row>
    <row r="1821" spans="2:9" hidden="1" x14ac:dyDescent="0.3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12553</v>
      </c>
      <c r="I1821" s="1">
        <f>+Territorio[[#This Row],[id]]</f>
        <v>1811</v>
      </c>
    </row>
    <row r="1822" spans="2:9" hidden="1" x14ac:dyDescent="0.3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12554</v>
      </c>
      <c r="I1822" s="1">
        <f>+Territorio[[#This Row],[id]]</f>
        <v>1812</v>
      </c>
    </row>
    <row r="1823" spans="2:9" hidden="1" x14ac:dyDescent="0.3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12555</v>
      </c>
      <c r="I1823" s="1">
        <f>+Territorio[[#This Row],[id]]</f>
        <v>1813</v>
      </c>
    </row>
    <row r="1824" spans="2:9" hidden="1" x14ac:dyDescent="0.3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12556</v>
      </c>
      <c r="I1824" s="1">
        <f>+Territorio[[#This Row],[id]]</f>
        <v>1814</v>
      </c>
    </row>
    <row r="1825" spans="2:9" hidden="1" x14ac:dyDescent="0.3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12557</v>
      </c>
      <c r="I1825" s="1">
        <f>+Territorio[[#This Row],[id]]</f>
        <v>1815</v>
      </c>
    </row>
    <row r="1826" spans="2:9" hidden="1" x14ac:dyDescent="0.3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12558</v>
      </c>
      <c r="I1826" s="1">
        <f>+Territorio[[#This Row],[id]]</f>
        <v>1816</v>
      </c>
    </row>
    <row r="1827" spans="2:9" hidden="1" x14ac:dyDescent="0.3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12559</v>
      </c>
      <c r="I1827" s="1">
        <f>+Territorio[[#This Row],[id]]</f>
        <v>1817</v>
      </c>
    </row>
    <row r="1828" spans="2:9" hidden="1" x14ac:dyDescent="0.3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12560</v>
      </c>
      <c r="I1828" s="1">
        <f>+Territorio[[#This Row],[id]]</f>
        <v>1818</v>
      </c>
    </row>
    <row r="1829" spans="2:9" hidden="1" x14ac:dyDescent="0.3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12561</v>
      </c>
      <c r="I1829" s="1">
        <f>+Territorio[[#This Row],[id]]</f>
        <v>1819</v>
      </c>
    </row>
    <row r="1830" spans="2:9" hidden="1" x14ac:dyDescent="0.3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12562</v>
      </c>
      <c r="I1830" s="1">
        <f>+Territorio[[#This Row],[id]]</f>
        <v>1820</v>
      </c>
    </row>
    <row r="1831" spans="2:9" hidden="1" x14ac:dyDescent="0.3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12563</v>
      </c>
      <c r="I1831" s="1">
        <f>+Territorio[[#This Row],[id]]</f>
        <v>1821</v>
      </c>
    </row>
    <row r="1832" spans="2:9" hidden="1" x14ac:dyDescent="0.3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12564</v>
      </c>
      <c r="I1832" s="1">
        <f>+Territorio[[#This Row],[id]]</f>
        <v>1822</v>
      </c>
    </row>
    <row r="1833" spans="2:9" hidden="1" x14ac:dyDescent="0.3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12565</v>
      </c>
      <c r="I1833" s="1">
        <f>+Territorio[[#This Row],[id]]</f>
        <v>1823</v>
      </c>
    </row>
    <row r="1834" spans="2:9" hidden="1" x14ac:dyDescent="0.3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12566</v>
      </c>
      <c r="I1834" s="1">
        <f>+Territorio[[#This Row],[id]]</f>
        <v>1824</v>
      </c>
    </row>
    <row r="1835" spans="2:9" hidden="1" x14ac:dyDescent="0.3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12567</v>
      </c>
      <c r="I1835" s="1">
        <f>+Territorio[[#This Row],[id]]</f>
        <v>1825</v>
      </c>
    </row>
    <row r="1836" spans="2:9" hidden="1" x14ac:dyDescent="0.3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12568</v>
      </c>
      <c r="I1836" s="1">
        <f>+Territorio[[#This Row],[id]]</f>
        <v>1826</v>
      </c>
    </row>
    <row r="1837" spans="2:9" hidden="1" x14ac:dyDescent="0.3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12569</v>
      </c>
      <c r="I1837" s="1">
        <f>+Territorio[[#This Row],[id]]</f>
        <v>1827</v>
      </c>
    </row>
    <row r="1838" spans="2:9" hidden="1" x14ac:dyDescent="0.3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12570</v>
      </c>
      <c r="I1838" s="1">
        <f>+Territorio[[#This Row],[id]]</f>
        <v>1828</v>
      </c>
    </row>
    <row r="1839" spans="2:9" hidden="1" x14ac:dyDescent="0.3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12571</v>
      </c>
      <c r="I1839" s="1">
        <f>+Territorio[[#This Row],[id]]</f>
        <v>1829</v>
      </c>
    </row>
    <row r="1840" spans="2:9" hidden="1" x14ac:dyDescent="0.3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12572</v>
      </c>
      <c r="I1840" s="1">
        <f>+Territorio[[#This Row],[id]]</f>
        <v>1830</v>
      </c>
    </row>
    <row r="1841" spans="2:9" hidden="1" x14ac:dyDescent="0.3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12573</v>
      </c>
      <c r="I1841" s="1">
        <f>+Territorio[[#This Row],[id]]</f>
        <v>1831</v>
      </c>
    </row>
    <row r="1842" spans="2:9" hidden="1" x14ac:dyDescent="0.3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12574</v>
      </c>
      <c r="I1842" s="1">
        <f>+Territorio[[#This Row],[id]]</f>
        <v>1832</v>
      </c>
    </row>
    <row r="1843" spans="2:9" hidden="1" x14ac:dyDescent="0.3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12575</v>
      </c>
      <c r="I1843" s="1">
        <f>+Territorio[[#This Row],[id]]</f>
        <v>1833</v>
      </c>
    </row>
    <row r="1844" spans="2:9" hidden="1" x14ac:dyDescent="0.3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12576</v>
      </c>
      <c r="I1844" s="1">
        <f>+Territorio[[#This Row],[id]]</f>
        <v>1834</v>
      </c>
    </row>
    <row r="1845" spans="2:9" hidden="1" x14ac:dyDescent="0.3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12577</v>
      </c>
      <c r="I1845" s="1">
        <f>+Territorio[[#This Row],[id]]</f>
        <v>1835</v>
      </c>
    </row>
    <row r="1846" spans="2:9" hidden="1" x14ac:dyDescent="0.3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12578</v>
      </c>
      <c r="I1846" s="1">
        <f>+Territorio[[#This Row],[id]]</f>
        <v>1836</v>
      </c>
    </row>
    <row r="1847" spans="2:9" hidden="1" x14ac:dyDescent="0.3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12579</v>
      </c>
      <c r="I1847" s="1">
        <f>+Territorio[[#This Row],[id]]</f>
        <v>1837</v>
      </c>
    </row>
    <row r="1848" spans="2:9" hidden="1" x14ac:dyDescent="0.3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12580</v>
      </c>
      <c r="I1848" s="1">
        <f>+Territorio[[#This Row],[id]]</f>
        <v>1838</v>
      </c>
    </row>
    <row r="1849" spans="2:9" hidden="1" x14ac:dyDescent="0.3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12581</v>
      </c>
      <c r="I1849" s="1">
        <f>+Territorio[[#This Row],[id]]</f>
        <v>1839</v>
      </c>
    </row>
    <row r="1850" spans="2:9" hidden="1" x14ac:dyDescent="0.3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12582</v>
      </c>
      <c r="I1850" s="1">
        <f>+Territorio[[#This Row],[id]]</f>
        <v>1840</v>
      </c>
    </row>
    <row r="1851" spans="2:9" hidden="1" x14ac:dyDescent="0.3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12583</v>
      </c>
      <c r="I1851" s="1">
        <f>+Territorio[[#This Row],[id]]</f>
        <v>1841</v>
      </c>
    </row>
    <row r="1852" spans="2:9" hidden="1" x14ac:dyDescent="0.3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12584</v>
      </c>
      <c r="I1852" s="1">
        <f>+Territorio[[#This Row],[id]]</f>
        <v>1842</v>
      </c>
    </row>
    <row r="1853" spans="2:9" hidden="1" x14ac:dyDescent="0.3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12585</v>
      </c>
      <c r="I1853" s="1">
        <f>+Territorio[[#This Row],[id]]</f>
        <v>1843</v>
      </c>
    </row>
    <row r="1854" spans="2:9" hidden="1" x14ac:dyDescent="0.3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12586</v>
      </c>
      <c r="I1854" s="1">
        <f>+Territorio[[#This Row],[id]]</f>
        <v>1844</v>
      </c>
    </row>
    <row r="1855" spans="2:9" hidden="1" x14ac:dyDescent="0.3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12587</v>
      </c>
      <c r="I1855" s="1">
        <f>+Territorio[[#This Row],[id]]</f>
        <v>1845</v>
      </c>
    </row>
    <row r="1856" spans="2:9" hidden="1" x14ac:dyDescent="0.3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12588</v>
      </c>
      <c r="I1856" s="1">
        <f>+Territorio[[#This Row],[id]]</f>
        <v>1846</v>
      </c>
    </row>
    <row r="1857" spans="2:9" hidden="1" x14ac:dyDescent="0.3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12589</v>
      </c>
      <c r="I1857" s="1">
        <f>+Territorio[[#This Row],[id]]</f>
        <v>1847</v>
      </c>
    </row>
    <row r="1858" spans="2:9" hidden="1" x14ac:dyDescent="0.3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12590</v>
      </c>
      <c r="I1858" s="1">
        <f>+Territorio[[#This Row],[id]]</f>
        <v>1848</v>
      </c>
    </row>
    <row r="1859" spans="2:9" hidden="1" x14ac:dyDescent="0.3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12591</v>
      </c>
      <c r="I1859" s="1">
        <f>+Territorio[[#This Row],[id]]</f>
        <v>1849</v>
      </c>
    </row>
    <row r="1860" spans="2:9" hidden="1" x14ac:dyDescent="0.3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12592</v>
      </c>
      <c r="I1860" s="1">
        <f>+Territorio[[#This Row],[id]]</f>
        <v>1850</v>
      </c>
    </row>
    <row r="1861" spans="2:9" hidden="1" x14ac:dyDescent="0.3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12593</v>
      </c>
      <c r="I1861" s="1">
        <f>+Territorio[[#This Row],[id]]</f>
        <v>1851</v>
      </c>
    </row>
    <row r="1862" spans="2:9" hidden="1" x14ac:dyDescent="0.3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12594</v>
      </c>
      <c r="I1862" s="1">
        <f>+Territorio[[#This Row],[id]]</f>
        <v>1852</v>
      </c>
    </row>
    <row r="1863" spans="2:9" hidden="1" x14ac:dyDescent="0.3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12595</v>
      </c>
      <c r="I1863" s="1">
        <f>+Territorio[[#This Row],[id]]</f>
        <v>1853</v>
      </c>
    </row>
    <row r="1864" spans="2:9" hidden="1" x14ac:dyDescent="0.3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12596</v>
      </c>
      <c r="I1864" s="1">
        <f>+Territorio[[#This Row],[id]]</f>
        <v>1854</v>
      </c>
    </row>
    <row r="1865" spans="2:9" hidden="1" x14ac:dyDescent="0.3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12597</v>
      </c>
      <c r="I1865" s="1">
        <f>+Territorio[[#This Row],[id]]</f>
        <v>1855</v>
      </c>
    </row>
    <row r="1866" spans="2:9" hidden="1" x14ac:dyDescent="0.3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12598</v>
      </c>
      <c r="I1866" s="1">
        <f>+Territorio[[#This Row],[id]]</f>
        <v>1856</v>
      </c>
    </row>
    <row r="1867" spans="2:9" hidden="1" x14ac:dyDescent="0.3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12599</v>
      </c>
      <c r="I1867" s="1">
        <f>+Territorio[[#This Row],[id]]</f>
        <v>1857</v>
      </c>
    </row>
    <row r="1868" spans="2:9" hidden="1" x14ac:dyDescent="0.3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12600</v>
      </c>
      <c r="I1868" s="1">
        <f>+Territorio[[#This Row],[id]]</f>
        <v>1858</v>
      </c>
    </row>
    <row r="1869" spans="2:9" hidden="1" x14ac:dyDescent="0.3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12601</v>
      </c>
      <c r="I1869" s="1">
        <f>+Territorio[[#This Row],[id]]</f>
        <v>1859</v>
      </c>
    </row>
    <row r="1870" spans="2:9" hidden="1" x14ac:dyDescent="0.3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12602</v>
      </c>
      <c r="I1870" s="1">
        <f>+Territorio[[#This Row],[id]]</f>
        <v>1860</v>
      </c>
    </row>
    <row r="1871" spans="2:9" hidden="1" x14ac:dyDescent="0.3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12603</v>
      </c>
      <c r="I1871" s="1">
        <f>+Territorio[[#This Row],[id]]</f>
        <v>1861</v>
      </c>
    </row>
    <row r="1872" spans="2:9" hidden="1" x14ac:dyDescent="0.3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12604</v>
      </c>
      <c r="I1872" s="1">
        <f>+Territorio[[#This Row],[id]]</f>
        <v>1862</v>
      </c>
    </row>
    <row r="1873" spans="2:9" hidden="1" x14ac:dyDescent="0.3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12605</v>
      </c>
      <c r="I1873" s="1">
        <f>+Territorio[[#This Row],[id]]</f>
        <v>1863</v>
      </c>
    </row>
    <row r="1874" spans="2:9" hidden="1" x14ac:dyDescent="0.3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12606</v>
      </c>
      <c r="I1874" s="1">
        <f>+Territorio[[#This Row],[id]]</f>
        <v>1864</v>
      </c>
    </row>
    <row r="1875" spans="2:9" hidden="1" x14ac:dyDescent="0.3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12607</v>
      </c>
      <c r="I1875" s="1">
        <f>+Territorio[[#This Row],[id]]</f>
        <v>1865</v>
      </c>
    </row>
    <row r="1876" spans="2:9" hidden="1" x14ac:dyDescent="0.3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12608</v>
      </c>
      <c r="I1876" s="1">
        <f>+Territorio[[#This Row],[id]]</f>
        <v>1866</v>
      </c>
    </row>
    <row r="1877" spans="2:9" hidden="1" x14ac:dyDescent="0.3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12609</v>
      </c>
      <c r="I1877" s="1">
        <f>+Territorio[[#This Row],[id]]</f>
        <v>1867</v>
      </c>
    </row>
    <row r="1878" spans="2:9" hidden="1" x14ac:dyDescent="0.3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12610</v>
      </c>
      <c r="I1878" s="1">
        <f>+Territorio[[#This Row],[id]]</f>
        <v>1868</v>
      </c>
    </row>
    <row r="1879" spans="2:9" hidden="1" x14ac:dyDescent="0.3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12611</v>
      </c>
      <c r="I1879" s="1">
        <f>+Territorio[[#This Row],[id]]</f>
        <v>1869</v>
      </c>
    </row>
    <row r="1880" spans="2:9" hidden="1" x14ac:dyDescent="0.3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12612</v>
      </c>
      <c r="I1880" s="1">
        <f>+Territorio[[#This Row],[id]]</f>
        <v>1870</v>
      </c>
    </row>
    <row r="1881" spans="2:9" hidden="1" x14ac:dyDescent="0.3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12613</v>
      </c>
      <c r="I1881" s="1">
        <f>+Territorio[[#This Row],[id]]</f>
        <v>1871</v>
      </c>
    </row>
    <row r="1882" spans="2:9" hidden="1" x14ac:dyDescent="0.3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12614</v>
      </c>
      <c r="I1882" s="1">
        <f>+Territorio[[#This Row],[id]]</f>
        <v>1872</v>
      </c>
    </row>
    <row r="1883" spans="2:9" hidden="1" x14ac:dyDescent="0.3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12615</v>
      </c>
      <c r="I1883" s="1">
        <f>+Territorio[[#This Row],[id]]</f>
        <v>1873</v>
      </c>
    </row>
    <row r="1884" spans="2:9" hidden="1" x14ac:dyDescent="0.3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12616</v>
      </c>
      <c r="I1884" s="1">
        <f>+Territorio[[#This Row],[id]]</f>
        <v>1874</v>
      </c>
    </row>
    <row r="1885" spans="2:9" hidden="1" x14ac:dyDescent="0.3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12617</v>
      </c>
      <c r="I1885" s="1">
        <f>+Territorio[[#This Row],[id]]</f>
        <v>1875</v>
      </c>
    </row>
    <row r="1886" spans="2:9" hidden="1" x14ac:dyDescent="0.3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12618</v>
      </c>
      <c r="I1886" s="1">
        <f>+Territorio[[#This Row],[id]]</f>
        <v>1876</v>
      </c>
    </row>
    <row r="1887" spans="2:9" hidden="1" x14ac:dyDescent="0.3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12619</v>
      </c>
      <c r="I1887" s="1">
        <f>+Territorio[[#This Row],[id]]</f>
        <v>1877</v>
      </c>
    </row>
    <row r="1888" spans="2:9" hidden="1" x14ac:dyDescent="0.3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12620</v>
      </c>
      <c r="I1888" s="1">
        <f>+Territorio[[#This Row],[id]]</f>
        <v>1878</v>
      </c>
    </row>
    <row r="1889" spans="2:9" hidden="1" x14ac:dyDescent="0.3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12621</v>
      </c>
      <c r="I1889" s="1">
        <f>+Territorio[[#This Row],[id]]</f>
        <v>1879</v>
      </c>
    </row>
    <row r="1890" spans="2:9" hidden="1" x14ac:dyDescent="0.3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12622</v>
      </c>
      <c r="I1890" s="1">
        <f>+Territorio[[#This Row],[id]]</f>
        <v>1880</v>
      </c>
    </row>
    <row r="1891" spans="2:9" hidden="1" x14ac:dyDescent="0.3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12623</v>
      </c>
      <c r="I1891" s="1">
        <f>+Territorio[[#This Row],[id]]</f>
        <v>1881</v>
      </c>
    </row>
    <row r="1892" spans="2:9" hidden="1" x14ac:dyDescent="0.3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12624</v>
      </c>
      <c r="I1892" s="1">
        <f>+Territorio[[#This Row],[id]]</f>
        <v>1882</v>
      </c>
    </row>
    <row r="1893" spans="2:9" hidden="1" x14ac:dyDescent="0.3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12625</v>
      </c>
      <c r="I1893" s="1">
        <f>+Territorio[[#This Row],[id]]</f>
        <v>1883</v>
      </c>
    </row>
    <row r="1894" spans="2:9" hidden="1" x14ac:dyDescent="0.3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12626</v>
      </c>
      <c r="I1894" s="1">
        <f>+Territorio[[#This Row],[id]]</f>
        <v>1884</v>
      </c>
    </row>
    <row r="1895" spans="2:9" hidden="1" x14ac:dyDescent="0.3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12627</v>
      </c>
      <c r="I1895" s="1">
        <f>+Territorio[[#This Row],[id]]</f>
        <v>1885</v>
      </c>
    </row>
    <row r="1896" spans="2:9" hidden="1" x14ac:dyDescent="0.3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12628</v>
      </c>
      <c r="I1896" s="1">
        <f>+Territorio[[#This Row],[id]]</f>
        <v>1886</v>
      </c>
    </row>
    <row r="1897" spans="2:9" hidden="1" x14ac:dyDescent="0.3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12629</v>
      </c>
      <c r="I1897" s="1">
        <f>+Territorio[[#This Row],[id]]</f>
        <v>1887</v>
      </c>
    </row>
    <row r="1898" spans="2:9" hidden="1" x14ac:dyDescent="0.3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12630</v>
      </c>
      <c r="I1898" s="1">
        <f>+Territorio[[#This Row],[id]]</f>
        <v>1888</v>
      </c>
    </row>
    <row r="1899" spans="2:9" hidden="1" x14ac:dyDescent="0.3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12631</v>
      </c>
      <c r="I1899" s="1">
        <f>+Territorio[[#This Row],[id]]</f>
        <v>1889</v>
      </c>
    </row>
    <row r="1900" spans="2:9" hidden="1" x14ac:dyDescent="0.3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12632</v>
      </c>
      <c r="I1900" s="1">
        <f>+Territorio[[#This Row],[id]]</f>
        <v>1890</v>
      </c>
    </row>
    <row r="1901" spans="2:9" hidden="1" x14ac:dyDescent="0.3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12633</v>
      </c>
      <c r="I1901" s="1">
        <f>+Territorio[[#This Row],[id]]</f>
        <v>1891</v>
      </c>
    </row>
    <row r="1902" spans="2:9" hidden="1" x14ac:dyDescent="0.3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12634</v>
      </c>
      <c r="I1902" s="1">
        <f>+Territorio[[#This Row],[id]]</f>
        <v>1892</v>
      </c>
    </row>
    <row r="1903" spans="2:9" hidden="1" x14ac:dyDescent="0.3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12635</v>
      </c>
      <c r="I1903" s="1">
        <f>+Territorio[[#This Row],[id]]</f>
        <v>1893</v>
      </c>
    </row>
    <row r="1904" spans="2:9" hidden="1" x14ac:dyDescent="0.3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12636</v>
      </c>
      <c r="I1904" s="1">
        <f>+Territorio[[#This Row],[id]]</f>
        <v>1894</v>
      </c>
    </row>
    <row r="1905" spans="2:9" hidden="1" x14ac:dyDescent="0.3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12637</v>
      </c>
      <c r="I1905" s="1">
        <f>+Territorio[[#This Row],[id]]</f>
        <v>1895</v>
      </c>
    </row>
    <row r="1906" spans="2:9" hidden="1" x14ac:dyDescent="0.3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12638</v>
      </c>
      <c r="I1906" s="1">
        <f>+Territorio[[#This Row],[id]]</f>
        <v>1896</v>
      </c>
    </row>
    <row r="1907" spans="2:9" hidden="1" x14ac:dyDescent="0.3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12639</v>
      </c>
      <c r="I1907" s="1">
        <f>+Territorio[[#This Row],[id]]</f>
        <v>1897</v>
      </c>
    </row>
    <row r="1908" spans="2:9" hidden="1" x14ac:dyDescent="0.3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12640</v>
      </c>
      <c r="I1908" s="1">
        <f>+Territorio[[#This Row],[id]]</f>
        <v>1898</v>
      </c>
    </row>
    <row r="1909" spans="2:9" hidden="1" x14ac:dyDescent="0.3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12641</v>
      </c>
      <c r="I1909" s="1">
        <f>+Territorio[[#This Row],[id]]</f>
        <v>1899</v>
      </c>
    </row>
    <row r="1910" spans="2:9" hidden="1" x14ac:dyDescent="0.3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12642</v>
      </c>
      <c r="I1910" s="1">
        <f>+Territorio[[#This Row],[id]]</f>
        <v>1900</v>
      </c>
    </row>
    <row r="1911" spans="2:9" hidden="1" x14ac:dyDescent="0.3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12643</v>
      </c>
      <c r="I1911" s="1">
        <f>+Territorio[[#This Row],[id]]</f>
        <v>1901</v>
      </c>
    </row>
    <row r="1912" spans="2:9" hidden="1" x14ac:dyDescent="0.3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12644</v>
      </c>
      <c r="I1912" s="1">
        <f>+Territorio[[#This Row],[id]]</f>
        <v>1902</v>
      </c>
    </row>
    <row r="1913" spans="2:9" hidden="1" x14ac:dyDescent="0.3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12645</v>
      </c>
      <c r="I1913" s="1">
        <f>+Territorio[[#This Row],[id]]</f>
        <v>1903</v>
      </c>
    </row>
    <row r="1914" spans="2:9" hidden="1" x14ac:dyDescent="0.3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12646</v>
      </c>
      <c r="I1914" s="1">
        <f>+Territorio[[#This Row],[id]]</f>
        <v>1904</v>
      </c>
    </row>
    <row r="1915" spans="2:9" hidden="1" x14ac:dyDescent="0.3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12647</v>
      </c>
      <c r="I1915" s="1">
        <f>+Territorio[[#This Row],[id]]</f>
        <v>1905</v>
      </c>
    </row>
    <row r="1916" spans="2:9" hidden="1" x14ac:dyDescent="0.3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12648</v>
      </c>
      <c r="I1916" s="1">
        <f>+Territorio[[#This Row],[id]]</f>
        <v>1906</v>
      </c>
    </row>
    <row r="1917" spans="2:9" hidden="1" x14ac:dyDescent="0.3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12649</v>
      </c>
      <c r="I1917" s="1">
        <f>+Territorio[[#This Row],[id]]</f>
        <v>1907</v>
      </c>
    </row>
    <row r="1918" spans="2:9" hidden="1" x14ac:dyDescent="0.3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12650</v>
      </c>
      <c r="I1918" s="1">
        <f>+Territorio[[#This Row],[id]]</f>
        <v>1908</v>
      </c>
    </row>
    <row r="1919" spans="2:9" hidden="1" x14ac:dyDescent="0.3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12651</v>
      </c>
      <c r="I1919" s="1">
        <f>+Territorio[[#This Row],[id]]</f>
        <v>1909</v>
      </c>
    </row>
    <row r="1920" spans="2:9" hidden="1" x14ac:dyDescent="0.3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12652</v>
      </c>
      <c r="I1920" s="1">
        <f>+Territorio[[#This Row],[id]]</f>
        <v>1910</v>
      </c>
    </row>
    <row r="1921" spans="2:9" hidden="1" x14ac:dyDescent="0.3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12653</v>
      </c>
      <c r="I1921" s="1">
        <f>+Territorio[[#This Row],[id]]</f>
        <v>1911</v>
      </c>
    </row>
    <row r="1922" spans="2:9" hidden="1" x14ac:dyDescent="0.3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12654</v>
      </c>
      <c r="I1922" s="1">
        <f>+Territorio[[#This Row],[id]]</f>
        <v>1912</v>
      </c>
    </row>
    <row r="1923" spans="2:9" hidden="1" x14ac:dyDescent="0.3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12655</v>
      </c>
      <c r="I1923" s="1">
        <f>+Territorio[[#This Row],[id]]</f>
        <v>1913</v>
      </c>
    </row>
    <row r="1924" spans="2:9" hidden="1" x14ac:dyDescent="0.3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12656</v>
      </c>
      <c r="I1924" s="1">
        <f>+Territorio[[#This Row],[id]]</f>
        <v>1914</v>
      </c>
    </row>
    <row r="1925" spans="2:9" hidden="1" x14ac:dyDescent="0.3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12657</v>
      </c>
      <c r="I1925" s="1">
        <f>+Territorio[[#This Row],[id]]</f>
        <v>1915</v>
      </c>
    </row>
    <row r="1926" spans="2:9" hidden="1" x14ac:dyDescent="0.3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12658</v>
      </c>
      <c r="I1926" s="1">
        <f>+Territorio[[#This Row],[id]]</f>
        <v>1916</v>
      </c>
    </row>
    <row r="1927" spans="2:9" hidden="1" x14ac:dyDescent="0.3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12659</v>
      </c>
      <c r="I1927" s="1">
        <f>+Territorio[[#This Row],[id]]</f>
        <v>1917</v>
      </c>
    </row>
    <row r="1928" spans="2:9" hidden="1" x14ac:dyDescent="0.3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12660</v>
      </c>
      <c r="I1928" s="1">
        <f>+Territorio[[#This Row],[id]]</f>
        <v>1918</v>
      </c>
    </row>
    <row r="1929" spans="2:9" hidden="1" x14ac:dyDescent="0.3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12661</v>
      </c>
      <c r="I1929" s="1">
        <f>+Territorio[[#This Row],[id]]</f>
        <v>1919</v>
      </c>
    </row>
    <row r="1930" spans="2:9" hidden="1" x14ac:dyDescent="0.3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12662</v>
      </c>
      <c r="I1930" s="1">
        <f>+Territorio[[#This Row],[id]]</f>
        <v>1920</v>
      </c>
    </row>
    <row r="1931" spans="2:9" hidden="1" x14ac:dyDescent="0.3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12663</v>
      </c>
      <c r="I1931" s="1">
        <f>+Territorio[[#This Row],[id]]</f>
        <v>1921</v>
      </c>
    </row>
    <row r="1932" spans="2:9" hidden="1" x14ac:dyDescent="0.3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12664</v>
      </c>
      <c r="I1932" s="1">
        <f>+Territorio[[#This Row],[id]]</f>
        <v>1922</v>
      </c>
    </row>
    <row r="1933" spans="2:9" hidden="1" x14ac:dyDescent="0.3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12665</v>
      </c>
      <c r="I1933" s="1">
        <f>+Territorio[[#This Row],[id]]</f>
        <v>1923</v>
      </c>
    </row>
    <row r="1934" spans="2:9" hidden="1" x14ac:dyDescent="0.3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12666</v>
      </c>
      <c r="I1934" s="1">
        <f>+Territorio[[#This Row],[id]]</f>
        <v>1924</v>
      </c>
    </row>
    <row r="1935" spans="2:9" hidden="1" x14ac:dyDescent="0.3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12667</v>
      </c>
      <c r="I1935" s="1">
        <f>+Territorio[[#This Row],[id]]</f>
        <v>1925</v>
      </c>
    </row>
    <row r="1936" spans="2:9" hidden="1" x14ac:dyDescent="0.3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12668</v>
      </c>
      <c r="I1936" s="1">
        <f>+Territorio[[#This Row],[id]]</f>
        <v>1926</v>
      </c>
    </row>
    <row r="1937" spans="2:9" hidden="1" x14ac:dyDescent="0.3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12669</v>
      </c>
      <c r="I1937" s="1">
        <f>+Territorio[[#This Row],[id]]</f>
        <v>1927</v>
      </c>
    </row>
    <row r="1938" spans="2:9" hidden="1" x14ac:dyDescent="0.3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12670</v>
      </c>
      <c r="I1938" s="1">
        <f>+Territorio[[#This Row],[id]]</f>
        <v>1928</v>
      </c>
    </row>
    <row r="1939" spans="2:9" hidden="1" x14ac:dyDescent="0.3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12671</v>
      </c>
      <c r="I1939" s="1">
        <f>+Territorio[[#This Row],[id]]</f>
        <v>1929</v>
      </c>
    </row>
    <row r="1940" spans="2:9" hidden="1" x14ac:dyDescent="0.3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12672</v>
      </c>
      <c r="I1940" s="1">
        <f>+Territorio[[#This Row],[id]]</f>
        <v>1930</v>
      </c>
    </row>
    <row r="1941" spans="2:9" hidden="1" x14ac:dyDescent="0.3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12673</v>
      </c>
      <c r="I1941" s="1">
        <f>+Territorio[[#This Row],[id]]</f>
        <v>1931</v>
      </c>
    </row>
    <row r="1942" spans="2:9" hidden="1" x14ac:dyDescent="0.3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12674</v>
      </c>
      <c r="I1942" s="1">
        <f>+Territorio[[#This Row],[id]]</f>
        <v>1932</v>
      </c>
    </row>
    <row r="1943" spans="2:9" hidden="1" x14ac:dyDescent="0.3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12675</v>
      </c>
      <c r="I1943" s="1">
        <f>+Territorio[[#This Row],[id]]</f>
        <v>1933</v>
      </c>
    </row>
    <row r="1944" spans="2:9" hidden="1" x14ac:dyDescent="0.3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12676</v>
      </c>
      <c r="I1944" s="1">
        <f>+Territorio[[#This Row],[id]]</f>
        <v>1934</v>
      </c>
    </row>
    <row r="1945" spans="2:9" hidden="1" x14ac:dyDescent="0.3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12677</v>
      </c>
      <c r="I1945" s="1">
        <f>+Territorio[[#This Row],[id]]</f>
        <v>1935</v>
      </c>
    </row>
    <row r="1946" spans="2:9" hidden="1" x14ac:dyDescent="0.3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12678</v>
      </c>
      <c r="I1946" s="1">
        <f>+Territorio[[#This Row],[id]]</f>
        <v>1936</v>
      </c>
    </row>
    <row r="1947" spans="2:9" hidden="1" x14ac:dyDescent="0.3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12679</v>
      </c>
      <c r="I1947" s="1">
        <f>+Territorio[[#This Row],[id]]</f>
        <v>1937</v>
      </c>
    </row>
    <row r="1948" spans="2:9" hidden="1" x14ac:dyDescent="0.3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12680</v>
      </c>
      <c r="I1948" s="1">
        <f>+Territorio[[#This Row],[id]]</f>
        <v>1938</v>
      </c>
    </row>
    <row r="1949" spans="2:9" hidden="1" x14ac:dyDescent="0.3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12681</v>
      </c>
      <c r="I1949" s="1">
        <f>+Territorio[[#This Row],[id]]</f>
        <v>1939</v>
      </c>
    </row>
    <row r="1950" spans="2:9" hidden="1" x14ac:dyDescent="0.3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12682</v>
      </c>
      <c r="I1950" s="1">
        <f>+Territorio[[#This Row],[id]]</f>
        <v>1940</v>
      </c>
    </row>
    <row r="1951" spans="2:9" hidden="1" x14ac:dyDescent="0.3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12683</v>
      </c>
      <c r="I1951" s="1">
        <f>+Territorio[[#This Row],[id]]</f>
        <v>1941</v>
      </c>
    </row>
    <row r="1952" spans="2:9" hidden="1" x14ac:dyDescent="0.3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12684</v>
      </c>
      <c r="I1952" s="1">
        <f>+Territorio[[#This Row],[id]]</f>
        <v>1942</v>
      </c>
    </row>
    <row r="1953" spans="2:9" hidden="1" x14ac:dyDescent="0.3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12685</v>
      </c>
      <c r="I1953" s="1">
        <f>+Territorio[[#This Row],[id]]</f>
        <v>1943</v>
      </c>
    </row>
    <row r="1954" spans="2:9" hidden="1" x14ac:dyDescent="0.3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12686</v>
      </c>
      <c r="I1954" s="1">
        <f>+Territorio[[#This Row],[id]]</f>
        <v>1944</v>
      </c>
    </row>
    <row r="1955" spans="2:9" hidden="1" x14ac:dyDescent="0.3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12687</v>
      </c>
      <c r="I1955" s="1">
        <f>+Territorio[[#This Row],[id]]</f>
        <v>1945</v>
      </c>
    </row>
    <row r="1956" spans="2:9" hidden="1" x14ac:dyDescent="0.3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12688</v>
      </c>
      <c r="I1956" s="1">
        <f>+Territorio[[#This Row],[id]]</f>
        <v>1946</v>
      </c>
    </row>
    <row r="1957" spans="2:9" hidden="1" x14ac:dyDescent="0.3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12689</v>
      </c>
      <c r="I1957" s="1">
        <f>+Territorio[[#This Row],[id]]</f>
        <v>1947</v>
      </c>
    </row>
    <row r="1958" spans="2:9" hidden="1" x14ac:dyDescent="0.3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12690</v>
      </c>
      <c r="I1958" s="1">
        <f>+Territorio[[#This Row],[id]]</f>
        <v>1948</v>
      </c>
    </row>
    <row r="1959" spans="2:9" hidden="1" x14ac:dyDescent="0.3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12691</v>
      </c>
      <c r="I1959" s="1">
        <f>+Territorio[[#This Row],[id]]</f>
        <v>1949</v>
      </c>
    </row>
    <row r="1960" spans="2:9" hidden="1" x14ac:dyDescent="0.3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12692</v>
      </c>
      <c r="I1960" s="1">
        <f>+Territorio[[#This Row],[id]]</f>
        <v>1950</v>
      </c>
    </row>
    <row r="1961" spans="2:9" hidden="1" x14ac:dyDescent="0.3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12693</v>
      </c>
      <c r="I1961" s="1">
        <f>+Territorio[[#This Row],[id]]</f>
        <v>1951</v>
      </c>
    </row>
    <row r="1962" spans="2:9" hidden="1" x14ac:dyDescent="0.3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12694</v>
      </c>
      <c r="I1962" s="1">
        <f>+Territorio[[#This Row],[id]]</f>
        <v>1952</v>
      </c>
    </row>
    <row r="1963" spans="2:9" hidden="1" x14ac:dyDescent="0.3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12695</v>
      </c>
      <c r="I1963" s="1">
        <f>+Territorio[[#This Row],[id]]</f>
        <v>1953</v>
      </c>
    </row>
    <row r="1964" spans="2:9" hidden="1" x14ac:dyDescent="0.3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12696</v>
      </c>
      <c r="I1964" s="1">
        <f>+Territorio[[#This Row],[id]]</f>
        <v>1954</v>
      </c>
    </row>
    <row r="1965" spans="2:9" hidden="1" x14ac:dyDescent="0.3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12697</v>
      </c>
      <c r="I1965" s="1">
        <f>+Territorio[[#This Row],[id]]</f>
        <v>1955</v>
      </c>
    </row>
    <row r="1966" spans="2:9" hidden="1" x14ac:dyDescent="0.3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12698</v>
      </c>
      <c r="I1966" s="1">
        <f>+Territorio[[#This Row],[id]]</f>
        <v>1956</v>
      </c>
    </row>
    <row r="1967" spans="2:9" hidden="1" x14ac:dyDescent="0.3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12699</v>
      </c>
      <c r="I1967" s="1">
        <f>+Territorio[[#This Row],[id]]</f>
        <v>1957</v>
      </c>
    </row>
    <row r="1968" spans="2:9" hidden="1" x14ac:dyDescent="0.3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12700</v>
      </c>
      <c r="I1968" s="1">
        <f>+Territorio[[#This Row],[id]]</f>
        <v>1958</v>
      </c>
    </row>
    <row r="1969" spans="2:9" hidden="1" x14ac:dyDescent="0.3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12701</v>
      </c>
      <c r="I1969" s="1">
        <f>+Territorio[[#This Row],[id]]</f>
        <v>1959</v>
      </c>
    </row>
    <row r="1970" spans="2:9" hidden="1" x14ac:dyDescent="0.3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12702</v>
      </c>
      <c r="I1970" s="1">
        <f>+Territorio[[#This Row],[id]]</f>
        <v>1960</v>
      </c>
    </row>
    <row r="1971" spans="2:9" hidden="1" x14ac:dyDescent="0.3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12703</v>
      </c>
      <c r="I1971" s="1">
        <f>+Territorio[[#This Row],[id]]</f>
        <v>1961</v>
      </c>
    </row>
    <row r="1972" spans="2:9" hidden="1" x14ac:dyDescent="0.3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12704</v>
      </c>
      <c r="I1972" s="1">
        <f>+Territorio[[#This Row],[id]]</f>
        <v>1962</v>
      </c>
    </row>
    <row r="1973" spans="2:9" hidden="1" x14ac:dyDescent="0.3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12705</v>
      </c>
      <c r="I1973" s="1">
        <f>+Territorio[[#This Row],[id]]</f>
        <v>1963</v>
      </c>
    </row>
    <row r="1974" spans="2:9" hidden="1" x14ac:dyDescent="0.3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12706</v>
      </c>
      <c r="I1974" s="1">
        <f>+Territorio[[#This Row],[id]]</f>
        <v>1964</v>
      </c>
    </row>
    <row r="1975" spans="2:9" hidden="1" x14ac:dyDescent="0.3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12707</v>
      </c>
      <c r="I1975" s="1">
        <f>+Territorio[[#This Row],[id]]</f>
        <v>1965</v>
      </c>
    </row>
    <row r="1976" spans="2:9" hidden="1" x14ac:dyDescent="0.3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12708</v>
      </c>
      <c r="I1976" s="1">
        <f>+Territorio[[#This Row],[id]]</f>
        <v>1966</v>
      </c>
    </row>
    <row r="1977" spans="2:9" hidden="1" x14ac:dyDescent="0.3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12709</v>
      </c>
      <c r="I1977" s="1">
        <f>+Territorio[[#This Row],[id]]</f>
        <v>1967</v>
      </c>
    </row>
    <row r="1978" spans="2:9" hidden="1" x14ac:dyDescent="0.3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12710</v>
      </c>
      <c r="I1978" s="1">
        <f>+Territorio[[#This Row],[id]]</f>
        <v>1968</v>
      </c>
    </row>
    <row r="1979" spans="2:9" hidden="1" x14ac:dyDescent="0.3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12711</v>
      </c>
      <c r="I1979" s="1">
        <f>+Territorio[[#This Row],[id]]</f>
        <v>1969</v>
      </c>
    </row>
    <row r="1980" spans="2:9" hidden="1" x14ac:dyDescent="0.3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12712</v>
      </c>
      <c r="I1980" s="1">
        <f>+Territorio[[#This Row],[id]]</f>
        <v>1970</v>
      </c>
    </row>
    <row r="1981" spans="2:9" hidden="1" x14ac:dyDescent="0.3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12713</v>
      </c>
      <c r="I1981" s="1">
        <f>+Territorio[[#This Row],[id]]</f>
        <v>1971</v>
      </c>
    </row>
    <row r="1982" spans="2:9" hidden="1" x14ac:dyDescent="0.3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12714</v>
      </c>
      <c r="I1982" s="1">
        <f>+Territorio[[#This Row],[id]]</f>
        <v>1972</v>
      </c>
    </row>
    <row r="1983" spans="2:9" hidden="1" x14ac:dyDescent="0.3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12715</v>
      </c>
      <c r="I1983" s="1">
        <f>+Territorio[[#This Row],[id]]</f>
        <v>1973</v>
      </c>
    </row>
    <row r="1984" spans="2:9" hidden="1" x14ac:dyDescent="0.3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12716</v>
      </c>
      <c r="I1984" s="1">
        <f>+Territorio[[#This Row],[id]]</f>
        <v>1974</v>
      </c>
    </row>
    <row r="1985" spans="2:9" hidden="1" x14ac:dyDescent="0.3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12717</v>
      </c>
      <c r="I1985" s="1">
        <f>+Territorio[[#This Row],[id]]</f>
        <v>1975</v>
      </c>
    </row>
    <row r="1986" spans="2:9" hidden="1" x14ac:dyDescent="0.3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12718</v>
      </c>
      <c r="I1986" s="1">
        <f>+Territorio[[#This Row],[id]]</f>
        <v>1976</v>
      </c>
    </row>
    <row r="1987" spans="2:9" hidden="1" x14ac:dyDescent="0.3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12719</v>
      </c>
      <c r="I1987" s="1">
        <f>+Territorio[[#This Row],[id]]</f>
        <v>1977</v>
      </c>
    </row>
    <row r="1988" spans="2:9" hidden="1" x14ac:dyDescent="0.3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12720</v>
      </c>
      <c r="I1988" s="1">
        <f>+Territorio[[#This Row],[id]]</f>
        <v>1978</v>
      </c>
    </row>
    <row r="1989" spans="2:9" hidden="1" x14ac:dyDescent="0.3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12721</v>
      </c>
      <c r="I1989" s="1">
        <f>+Territorio[[#This Row],[id]]</f>
        <v>1979</v>
      </c>
    </row>
    <row r="1990" spans="2:9" hidden="1" x14ac:dyDescent="0.3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12722</v>
      </c>
      <c r="I1990" s="1">
        <f>+Territorio[[#This Row],[id]]</f>
        <v>1980</v>
      </c>
    </row>
    <row r="1991" spans="2:9" hidden="1" x14ac:dyDescent="0.3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12723</v>
      </c>
      <c r="I1991" s="1">
        <f>+Territorio[[#This Row],[id]]</f>
        <v>1981</v>
      </c>
    </row>
    <row r="1992" spans="2:9" hidden="1" x14ac:dyDescent="0.3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12724</v>
      </c>
      <c r="I1992" s="1">
        <f>+Territorio[[#This Row],[id]]</f>
        <v>1982</v>
      </c>
    </row>
    <row r="1993" spans="2:9" hidden="1" x14ac:dyDescent="0.3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12725</v>
      </c>
      <c r="I1993" s="1">
        <f>+Territorio[[#This Row],[id]]</f>
        <v>1983</v>
      </c>
    </row>
    <row r="1994" spans="2:9" hidden="1" x14ac:dyDescent="0.3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12726</v>
      </c>
      <c r="I1994" s="1">
        <f>+Territorio[[#This Row],[id]]</f>
        <v>1984</v>
      </c>
    </row>
    <row r="1995" spans="2:9" hidden="1" x14ac:dyDescent="0.3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12727</v>
      </c>
      <c r="I1995" s="1">
        <f>+Territorio[[#This Row],[id]]</f>
        <v>1985</v>
      </c>
    </row>
    <row r="1996" spans="2:9" hidden="1" x14ac:dyDescent="0.3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12728</v>
      </c>
      <c r="I1996" s="1">
        <f>+Territorio[[#This Row],[id]]</f>
        <v>1986</v>
      </c>
    </row>
    <row r="1997" spans="2:9" hidden="1" x14ac:dyDescent="0.3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12729</v>
      </c>
      <c r="I1997" s="1">
        <f>+Territorio[[#This Row],[id]]</f>
        <v>1987</v>
      </c>
    </row>
    <row r="1998" spans="2:9" hidden="1" x14ac:dyDescent="0.3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12730</v>
      </c>
      <c r="I1998" s="1">
        <f>+Territorio[[#This Row],[id]]</f>
        <v>1988</v>
      </c>
    </row>
    <row r="1999" spans="2:9" hidden="1" x14ac:dyDescent="0.3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12731</v>
      </c>
      <c r="I1999" s="1">
        <f>+Territorio[[#This Row],[id]]</f>
        <v>1989</v>
      </c>
    </row>
    <row r="2000" spans="2:9" hidden="1" x14ac:dyDescent="0.3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12732</v>
      </c>
      <c r="I2000" s="1">
        <f>+Territorio[[#This Row],[id]]</f>
        <v>1990</v>
      </c>
    </row>
    <row r="2001" spans="2:9" hidden="1" x14ac:dyDescent="0.3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12733</v>
      </c>
      <c r="I2001" s="1">
        <f>+Territorio[[#This Row],[id]]</f>
        <v>1991</v>
      </c>
    </row>
    <row r="2002" spans="2:9" hidden="1" x14ac:dyDescent="0.3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12734</v>
      </c>
      <c r="I2002" s="1">
        <f>+Territorio[[#This Row],[id]]</f>
        <v>1992</v>
      </c>
    </row>
    <row r="2003" spans="2:9" hidden="1" x14ac:dyDescent="0.3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12735</v>
      </c>
      <c r="I2003" s="1">
        <f>+Territorio[[#This Row],[id]]</f>
        <v>1993</v>
      </c>
    </row>
    <row r="2004" spans="2:9" hidden="1" x14ac:dyDescent="0.3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12736</v>
      </c>
      <c r="I2004" s="1">
        <f>+Territorio[[#This Row],[id]]</f>
        <v>1994</v>
      </c>
    </row>
    <row r="2005" spans="2:9" hidden="1" x14ac:dyDescent="0.3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12737</v>
      </c>
      <c r="I2005" s="1">
        <f>+Territorio[[#This Row],[id]]</f>
        <v>1995</v>
      </c>
    </row>
    <row r="2006" spans="2:9" hidden="1" x14ac:dyDescent="0.3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12738</v>
      </c>
      <c r="I2006" s="1">
        <f>+Territorio[[#This Row],[id]]</f>
        <v>1996</v>
      </c>
    </row>
    <row r="2007" spans="2:9" hidden="1" x14ac:dyDescent="0.3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12739</v>
      </c>
      <c r="I2007" s="1">
        <f>+Territorio[[#This Row],[id]]</f>
        <v>1997</v>
      </c>
    </row>
    <row r="2008" spans="2:9" hidden="1" x14ac:dyDescent="0.3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12740</v>
      </c>
      <c r="I2008" s="1">
        <f>+Territorio[[#This Row],[id]]</f>
        <v>1998</v>
      </c>
    </row>
    <row r="2009" spans="2:9" hidden="1" x14ac:dyDescent="0.3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12741</v>
      </c>
      <c r="I2009" s="1">
        <f>+Territorio[[#This Row],[id]]</f>
        <v>1999</v>
      </c>
    </row>
    <row r="2010" spans="2:9" hidden="1" x14ac:dyDescent="0.3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12742</v>
      </c>
      <c r="I2010" s="1">
        <f>+Territorio[[#This Row],[id]]</f>
        <v>2000</v>
      </c>
    </row>
    <row r="2011" spans="2:9" hidden="1" x14ac:dyDescent="0.3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12743</v>
      </c>
      <c r="I2011" s="1">
        <f>+Territorio[[#This Row],[id]]</f>
        <v>2001</v>
      </c>
    </row>
    <row r="2012" spans="2:9" hidden="1" x14ac:dyDescent="0.3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12744</v>
      </c>
      <c r="I2012" s="1">
        <f>+Territorio[[#This Row],[id]]</f>
        <v>2002</v>
      </c>
    </row>
    <row r="2013" spans="2:9" hidden="1" x14ac:dyDescent="0.3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12745</v>
      </c>
      <c r="I2013" s="1">
        <f>+Territorio[[#This Row],[id]]</f>
        <v>2003</v>
      </c>
    </row>
    <row r="2014" spans="2:9" hidden="1" x14ac:dyDescent="0.3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12746</v>
      </c>
      <c r="I2014" s="1">
        <f>+Territorio[[#This Row],[id]]</f>
        <v>2004</v>
      </c>
    </row>
    <row r="2015" spans="2:9" hidden="1" x14ac:dyDescent="0.3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12747</v>
      </c>
      <c r="I2015" s="1">
        <f>+Territorio[[#This Row],[id]]</f>
        <v>2005</v>
      </c>
    </row>
    <row r="2016" spans="2:9" hidden="1" x14ac:dyDescent="0.3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12748</v>
      </c>
      <c r="I2016" s="1">
        <f>+Territorio[[#This Row],[id]]</f>
        <v>2006</v>
      </c>
    </row>
    <row r="2017" spans="2:9" hidden="1" x14ac:dyDescent="0.3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12749</v>
      </c>
      <c r="I2017" s="1">
        <f>+Territorio[[#This Row],[id]]</f>
        <v>2007</v>
      </c>
    </row>
    <row r="2018" spans="2:9" hidden="1" x14ac:dyDescent="0.3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12750</v>
      </c>
      <c r="I2018" s="1">
        <f>+Territorio[[#This Row],[id]]</f>
        <v>2008</v>
      </c>
    </row>
    <row r="2019" spans="2:9" hidden="1" x14ac:dyDescent="0.3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12751</v>
      </c>
      <c r="I2019" s="1">
        <f>+Territorio[[#This Row],[id]]</f>
        <v>2009</v>
      </c>
    </row>
    <row r="2020" spans="2:9" hidden="1" x14ac:dyDescent="0.3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12752</v>
      </c>
      <c r="I2020" s="1">
        <f>+Territorio[[#This Row],[id]]</f>
        <v>2010</v>
      </c>
    </row>
    <row r="2021" spans="2:9" hidden="1" x14ac:dyDescent="0.3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12753</v>
      </c>
      <c r="I2021" s="1">
        <f>+Territorio[[#This Row],[id]]</f>
        <v>2011</v>
      </c>
    </row>
    <row r="2022" spans="2:9" hidden="1" x14ac:dyDescent="0.3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12754</v>
      </c>
      <c r="I2022" s="1">
        <f>+Territorio[[#This Row],[id]]</f>
        <v>2012</v>
      </c>
    </row>
    <row r="2023" spans="2:9" hidden="1" x14ac:dyDescent="0.3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12755</v>
      </c>
      <c r="I2023" s="1">
        <f>+Territorio[[#This Row],[id]]</f>
        <v>2013</v>
      </c>
    </row>
    <row r="2024" spans="2:9" hidden="1" x14ac:dyDescent="0.3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12756</v>
      </c>
      <c r="I2024" s="1">
        <f>+Territorio[[#This Row],[id]]</f>
        <v>2014</v>
      </c>
    </row>
    <row r="2025" spans="2:9" hidden="1" x14ac:dyDescent="0.3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12757</v>
      </c>
      <c r="I2025" s="1">
        <f>+Territorio[[#This Row],[id]]</f>
        <v>2015</v>
      </c>
    </row>
    <row r="2026" spans="2:9" hidden="1" x14ac:dyDescent="0.3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12758</v>
      </c>
      <c r="I2026" s="1">
        <f>+Territorio[[#This Row],[id]]</f>
        <v>2016</v>
      </c>
    </row>
    <row r="2027" spans="2:9" hidden="1" x14ac:dyDescent="0.3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12759</v>
      </c>
      <c r="I2027" s="1">
        <f>+Territorio[[#This Row],[id]]</f>
        <v>2017</v>
      </c>
    </row>
    <row r="2028" spans="2:9" hidden="1" x14ac:dyDescent="0.3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12760</v>
      </c>
      <c r="I2028" s="1">
        <f>+Territorio[[#This Row],[id]]</f>
        <v>2018</v>
      </c>
    </row>
    <row r="2029" spans="2:9" hidden="1" x14ac:dyDescent="0.3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12761</v>
      </c>
      <c r="I2029" s="1">
        <f>+Territorio[[#This Row],[id]]</f>
        <v>2019</v>
      </c>
    </row>
    <row r="2030" spans="2:9" hidden="1" x14ac:dyDescent="0.3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12762</v>
      </c>
      <c r="I2030" s="1">
        <f>+Territorio[[#This Row],[id]]</f>
        <v>2020</v>
      </c>
    </row>
    <row r="2031" spans="2:9" hidden="1" x14ac:dyDescent="0.3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12763</v>
      </c>
      <c r="I2031" s="1">
        <f>+Territorio[[#This Row],[id]]</f>
        <v>2021</v>
      </c>
    </row>
    <row r="2032" spans="2:9" hidden="1" x14ac:dyDescent="0.3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12764</v>
      </c>
      <c r="I2032" s="1">
        <f>+Territorio[[#This Row],[id]]</f>
        <v>2022</v>
      </c>
    </row>
    <row r="2033" spans="2:9" hidden="1" x14ac:dyDescent="0.3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12765</v>
      </c>
      <c r="I2033" s="1">
        <f>+Territorio[[#This Row],[id]]</f>
        <v>2023</v>
      </c>
    </row>
    <row r="2034" spans="2:9" hidden="1" x14ac:dyDescent="0.3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12766</v>
      </c>
      <c r="I2034" s="1">
        <f>+Territorio[[#This Row],[id]]</f>
        <v>2024</v>
      </c>
    </row>
    <row r="2035" spans="2:9" hidden="1" x14ac:dyDescent="0.3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12767</v>
      </c>
      <c r="I2035" s="1">
        <f>+Territorio[[#This Row],[id]]</f>
        <v>2025</v>
      </c>
    </row>
    <row r="2036" spans="2:9" hidden="1" x14ac:dyDescent="0.3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12768</v>
      </c>
      <c r="I2036" s="1">
        <f>+Territorio[[#This Row],[id]]</f>
        <v>2026</v>
      </c>
    </row>
    <row r="2037" spans="2:9" hidden="1" x14ac:dyDescent="0.3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12769</v>
      </c>
      <c r="I2037" s="1">
        <f>+Territorio[[#This Row],[id]]</f>
        <v>2027</v>
      </c>
    </row>
    <row r="2038" spans="2:9" hidden="1" x14ac:dyDescent="0.3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12770</v>
      </c>
      <c r="I2038" s="1">
        <f>+Territorio[[#This Row],[id]]</f>
        <v>2028</v>
      </c>
    </row>
    <row r="2039" spans="2:9" hidden="1" x14ac:dyDescent="0.3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12771</v>
      </c>
      <c r="I2039" s="1">
        <f>+Territorio[[#This Row],[id]]</f>
        <v>2029</v>
      </c>
    </row>
    <row r="2040" spans="2:9" hidden="1" x14ac:dyDescent="0.3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12772</v>
      </c>
      <c r="I2040" s="1">
        <f>+Territorio[[#This Row],[id]]</f>
        <v>2030</v>
      </c>
    </row>
    <row r="2041" spans="2:9" hidden="1" x14ac:dyDescent="0.3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12773</v>
      </c>
      <c r="I2041" s="1">
        <f>+Territorio[[#This Row],[id]]</f>
        <v>2031</v>
      </c>
    </row>
    <row r="2042" spans="2:9" hidden="1" x14ac:dyDescent="0.3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12774</v>
      </c>
      <c r="I2042" s="1">
        <f>+Territorio[[#This Row],[id]]</f>
        <v>2032</v>
      </c>
    </row>
    <row r="2043" spans="2:9" hidden="1" x14ac:dyDescent="0.3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12775</v>
      </c>
      <c r="I2043" s="1">
        <f>+Territorio[[#This Row],[id]]</f>
        <v>2033</v>
      </c>
    </row>
    <row r="2044" spans="2:9" hidden="1" x14ac:dyDescent="0.3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12776</v>
      </c>
      <c r="I2044" s="1">
        <f>+Territorio[[#This Row],[id]]</f>
        <v>2034</v>
      </c>
    </row>
    <row r="2045" spans="2:9" hidden="1" x14ac:dyDescent="0.3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12777</v>
      </c>
      <c r="I2045" s="1">
        <f>+Territorio[[#This Row],[id]]</f>
        <v>2035</v>
      </c>
    </row>
    <row r="2046" spans="2:9" hidden="1" x14ac:dyDescent="0.3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12778</v>
      </c>
      <c r="I2046" s="1">
        <f>+Territorio[[#This Row],[id]]</f>
        <v>2036</v>
      </c>
    </row>
    <row r="2047" spans="2:9" hidden="1" x14ac:dyDescent="0.3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12779</v>
      </c>
      <c r="I2047" s="1">
        <f>+Territorio[[#This Row],[id]]</f>
        <v>2037</v>
      </c>
    </row>
    <row r="2048" spans="2:9" hidden="1" x14ac:dyDescent="0.3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12780</v>
      </c>
      <c r="I2048" s="1">
        <f>+Territorio[[#This Row],[id]]</f>
        <v>2038</v>
      </c>
    </row>
    <row r="2049" spans="2:9" hidden="1" x14ac:dyDescent="0.3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12781</v>
      </c>
      <c r="I2049" s="1">
        <f>+Territorio[[#This Row],[id]]</f>
        <v>2039</v>
      </c>
    </row>
    <row r="2050" spans="2:9" hidden="1" x14ac:dyDescent="0.3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12782</v>
      </c>
      <c r="I2050" s="1">
        <f>+Territorio[[#This Row],[id]]</f>
        <v>2040</v>
      </c>
    </row>
    <row r="2051" spans="2:9" hidden="1" x14ac:dyDescent="0.3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12783</v>
      </c>
      <c r="I2051" s="1">
        <f>+Territorio[[#This Row],[id]]</f>
        <v>2041</v>
      </c>
    </row>
    <row r="2052" spans="2:9" hidden="1" x14ac:dyDescent="0.3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12784</v>
      </c>
      <c r="I2052" s="1">
        <f>+Territorio[[#This Row],[id]]</f>
        <v>2042</v>
      </c>
    </row>
    <row r="2053" spans="2:9" hidden="1" x14ac:dyDescent="0.3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12785</v>
      </c>
      <c r="I2053" s="1">
        <f>+Territorio[[#This Row],[id]]</f>
        <v>2043</v>
      </c>
    </row>
    <row r="2054" spans="2:9" hidden="1" x14ac:dyDescent="0.3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12786</v>
      </c>
      <c r="I2054" s="1">
        <f>+Territorio[[#This Row],[id]]</f>
        <v>2044</v>
      </c>
    </row>
    <row r="2055" spans="2:9" hidden="1" x14ac:dyDescent="0.3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12787</v>
      </c>
      <c r="I2055" s="1">
        <f>+Territorio[[#This Row],[id]]</f>
        <v>2045</v>
      </c>
    </row>
    <row r="2056" spans="2:9" hidden="1" x14ac:dyDescent="0.3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12788</v>
      </c>
      <c r="I2056" s="1">
        <f>+Territorio[[#This Row],[id]]</f>
        <v>2046</v>
      </c>
    </row>
    <row r="2057" spans="2:9" hidden="1" x14ac:dyDescent="0.3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12789</v>
      </c>
      <c r="I2057" s="1">
        <f>+Territorio[[#This Row],[id]]</f>
        <v>2047</v>
      </c>
    </row>
    <row r="2058" spans="2:9" hidden="1" x14ac:dyDescent="0.3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12790</v>
      </c>
      <c r="I2058" s="1">
        <f>+Territorio[[#This Row],[id]]</f>
        <v>2048</v>
      </c>
    </row>
    <row r="2059" spans="2:9" hidden="1" x14ac:dyDescent="0.3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12791</v>
      </c>
      <c r="I2059" s="1">
        <f>+Territorio[[#This Row],[id]]</f>
        <v>2049</v>
      </c>
    </row>
    <row r="2060" spans="2:9" hidden="1" x14ac:dyDescent="0.3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12792</v>
      </c>
      <c r="I2060" s="1">
        <f>+Territorio[[#This Row],[id]]</f>
        <v>2050</v>
      </c>
    </row>
    <row r="2061" spans="2:9" hidden="1" x14ac:dyDescent="0.3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12793</v>
      </c>
      <c r="I2061" s="1">
        <f>+Territorio[[#This Row],[id]]</f>
        <v>2051</v>
      </c>
    </row>
    <row r="2062" spans="2:9" hidden="1" x14ac:dyDescent="0.3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12794</v>
      </c>
      <c r="I2062" s="1">
        <f>+Territorio[[#This Row],[id]]</f>
        <v>2052</v>
      </c>
    </row>
    <row r="2063" spans="2:9" hidden="1" x14ac:dyDescent="0.3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12795</v>
      </c>
      <c r="I2063" s="1">
        <f>+Territorio[[#This Row],[id]]</f>
        <v>2053</v>
      </c>
    </row>
    <row r="2064" spans="2:9" hidden="1" x14ac:dyDescent="0.3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12796</v>
      </c>
      <c r="I2064" s="1">
        <f>+Territorio[[#This Row],[id]]</f>
        <v>2054</v>
      </c>
    </row>
    <row r="2065" spans="2:9" hidden="1" x14ac:dyDescent="0.3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12797</v>
      </c>
      <c r="I2065" s="1">
        <f>+Territorio[[#This Row],[id]]</f>
        <v>2055</v>
      </c>
    </row>
    <row r="2066" spans="2:9" hidden="1" x14ac:dyDescent="0.3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12798</v>
      </c>
      <c r="I2066" s="1">
        <f>+Territorio[[#This Row],[id]]</f>
        <v>2056</v>
      </c>
    </row>
    <row r="2067" spans="2:9" hidden="1" x14ac:dyDescent="0.3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12799</v>
      </c>
      <c r="I2067" s="1">
        <f>+Territorio[[#This Row],[id]]</f>
        <v>2057</v>
      </c>
    </row>
    <row r="2068" spans="2:9" hidden="1" x14ac:dyDescent="0.3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12800</v>
      </c>
      <c r="I2068" s="1">
        <f>+Territorio[[#This Row],[id]]</f>
        <v>2058</v>
      </c>
    </row>
    <row r="2069" spans="2:9" hidden="1" x14ac:dyDescent="0.3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12801</v>
      </c>
      <c r="I2069" s="1">
        <f>+Territorio[[#This Row],[id]]</f>
        <v>2059</v>
      </c>
    </row>
    <row r="2070" spans="2:9" hidden="1" x14ac:dyDescent="0.3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12802</v>
      </c>
      <c r="I2070" s="1">
        <f>+Territorio[[#This Row],[id]]</f>
        <v>2060</v>
      </c>
    </row>
    <row r="2071" spans="2:9" hidden="1" x14ac:dyDescent="0.3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12803</v>
      </c>
      <c r="I2071" s="1">
        <f>+Territorio[[#This Row],[id]]</f>
        <v>2061</v>
      </c>
    </row>
    <row r="2072" spans="2:9" hidden="1" x14ac:dyDescent="0.3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12804</v>
      </c>
      <c r="I2072" s="1">
        <f>+Territorio[[#This Row],[id]]</f>
        <v>2062</v>
      </c>
    </row>
    <row r="2073" spans="2:9" hidden="1" x14ac:dyDescent="0.3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12805</v>
      </c>
      <c r="I2073" s="1">
        <f>+Territorio[[#This Row],[id]]</f>
        <v>2063</v>
      </c>
    </row>
    <row r="2074" spans="2:9" hidden="1" x14ac:dyDescent="0.3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12806</v>
      </c>
      <c r="I2074" s="1">
        <f>+Territorio[[#This Row],[id]]</f>
        <v>2064</v>
      </c>
    </row>
    <row r="2075" spans="2:9" hidden="1" x14ac:dyDescent="0.3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12807</v>
      </c>
      <c r="I2075" s="1">
        <f>+Territorio[[#This Row],[id]]</f>
        <v>2065</v>
      </c>
    </row>
    <row r="2076" spans="2:9" hidden="1" x14ac:dyDescent="0.3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12808</v>
      </c>
      <c r="I2076" s="1">
        <f>+Territorio[[#This Row],[id]]</f>
        <v>2066</v>
      </c>
    </row>
    <row r="2077" spans="2:9" hidden="1" x14ac:dyDescent="0.3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12809</v>
      </c>
      <c r="I2077" s="1">
        <f>+Territorio[[#This Row],[id]]</f>
        <v>2067</v>
      </c>
    </row>
    <row r="2078" spans="2:9" hidden="1" x14ac:dyDescent="0.3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12810</v>
      </c>
      <c r="I2078" s="1">
        <f>+Territorio[[#This Row],[id]]</f>
        <v>2068</v>
      </c>
    </row>
    <row r="2079" spans="2:9" hidden="1" x14ac:dyDescent="0.3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12811</v>
      </c>
      <c r="I2079" s="1">
        <f>+Territorio[[#This Row],[id]]</f>
        <v>2069</v>
      </c>
    </row>
    <row r="2080" spans="2:9" hidden="1" x14ac:dyDescent="0.3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12812</v>
      </c>
      <c r="I2080" s="1">
        <f>+Territorio[[#This Row],[id]]</f>
        <v>2070</v>
      </c>
    </row>
    <row r="2081" spans="2:9" hidden="1" x14ac:dyDescent="0.3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12813</v>
      </c>
      <c r="I2081" s="1">
        <f>+Territorio[[#This Row],[id]]</f>
        <v>2071</v>
      </c>
    </row>
    <row r="2082" spans="2:9" hidden="1" x14ac:dyDescent="0.3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12814</v>
      </c>
      <c r="I2082" s="1">
        <f>+Territorio[[#This Row],[id]]</f>
        <v>2072</v>
      </c>
    </row>
    <row r="2083" spans="2:9" hidden="1" x14ac:dyDescent="0.3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12815</v>
      </c>
      <c r="I2083" s="1">
        <f>+Territorio[[#This Row],[id]]</f>
        <v>2073</v>
      </c>
    </row>
    <row r="2084" spans="2:9" hidden="1" x14ac:dyDescent="0.3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12816</v>
      </c>
      <c r="I2084" s="1">
        <f>+Territorio[[#This Row],[id]]</f>
        <v>2074</v>
      </c>
    </row>
    <row r="2085" spans="2:9" hidden="1" x14ac:dyDescent="0.3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12817</v>
      </c>
      <c r="I2085" s="1">
        <f>+Territorio[[#This Row],[id]]</f>
        <v>2075</v>
      </c>
    </row>
    <row r="2086" spans="2:9" hidden="1" x14ac:dyDescent="0.3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12818</v>
      </c>
      <c r="I2086" s="1">
        <f>+Territorio[[#This Row],[id]]</f>
        <v>2076</v>
      </c>
    </row>
    <row r="2087" spans="2:9" hidden="1" x14ac:dyDescent="0.3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12819</v>
      </c>
      <c r="I2087" s="1">
        <f>+Territorio[[#This Row],[id]]</f>
        <v>2077</v>
      </c>
    </row>
    <row r="2088" spans="2:9" hidden="1" x14ac:dyDescent="0.3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12820</v>
      </c>
      <c r="I2088" s="1">
        <f>+Territorio[[#This Row],[id]]</f>
        <v>2078</v>
      </c>
    </row>
    <row r="2089" spans="2:9" hidden="1" x14ac:dyDescent="0.3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12821</v>
      </c>
      <c r="I2089" s="1">
        <f>+Territorio[[#This Row],[id]]</f>
        <v>2079</v>
      </c>
    </row>
    <row r="2090" spans="2:9" hidden="1" x14ac:dyDescent="0.3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12822</v>
      </c>
      <c r="I2090" s="1">
        <f>+Territorio[[#This Row],[id]]</f>
        <v>2080</v>
      </c>
    </row>
    <row r="2091" spans="2:9" hidden="1" x14ac:dyDescent="0.3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12823</v>
      </c>
      <c r="I2091" s="1">
        <f>+Territorio[[#This Row],[id]]</f>
        <v>2081</v>
      </c>
    </row>
    <row r="2092" spans="2:9" hidden="1" x14ac:dyDescent="0.3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12824</v>
      </c>
      <c r="I2092" s="1">
        <f>+Territorio[[#This Row],[id]]</f>
        <v>2082</v>
      </c>
    </row>
    <row r="2093" spans="2:9" hidden="1" x14ac:dyDescent="0.3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12825</v>
      </c>
      <c r="I2093" s="1">
        <f>+Territorio[[#This Row],[id]]</f>
        <v>2083</v>
      </c>
    </row>
    <row r="2094" spans="2:9" hidden="1" x14ac:dyDescent="0.3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12826</v>
      </c>
      <c r="I2094" s="1">
        <f>+Territorio[[#This Row],[id]]</f>
        <v>2084</v>
      </c>
    </row>
    <row r="2095" spans="2:9" hidden="1" x14ac:dyDescent="0.3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12827</v>
      </c>
      <c r="I2095" s="1">
        <f>+Territorio[[#This Row],[id]]</f>
        <v>2085</v>
      </c>
    </row>
    <row r="2096" spans="2:9" hidden="1" x14ac:dyDescent="0.3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12828</v>
      </c>
      <c r="I2096" s="1">
        <f>+Territorio[[#This Row],[id]]</f>
        <v>2086</v>
      </c>
    </row>
    <row r="2097" spans="2:9" hidden="1" x14ac:dyDescent="0.3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12829</v>
      </c>
      <c r="I2097" s="1">
        <f>+Territorio[[#This Row],[id]]</f>
        <v>2087</v>
      </c>
    </row>
    <row r="2098" spans="2:9" hidden="1" x14ac:dyDescent="0.3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12830</v>
      </c>
      <c r="I2098" s="1">
        <f>+Territorio[[#This Row],[id]]</f>
        <v>2088</v>
      </c>
    </row>
    <row r="2099" spans="2:9" hidden="1" x14ac:dyDescent="0.3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12831</v>
      </c>
      <c r="I2099" s="1">
        <f>+Territorio[[#This Row],[id]]</f>
        <v>2089</v>
      </c>
    </row>
    <row r="2100" spans="2:9" hidden="1" x14ac:dyDescent="0.3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12832</v>
      </c>
      <c r="I2100" s="1">
        <f>+Territorio[[#This Row],[id]]</f>
        <v>2090</v>
      </c>
    </row>
    <row r="2101" spans="2:9" hidden="1" x14ac:dyDescent="0.3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12833</v>
      </c>
      <c r="I2101" s="1">
        <f>+Territorio[[#This Row],[id]]</f>
        <v>2091</v>
      </c>
    </row>
    <row r="2102" spans="2:9" hidden="1" x14ac:dyDescent="0.3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12834</v>
      </c>
      <c r="I2102" s="1">
        <f>+Territorio[[#This Row],[id]]</f>
        <v>2092</v>
      </c>
    </row>
    <row r="2103" spans="2:9" hidden="1" x14ac:dyDescent="0.3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12835</v>
      </c>
      <c r="I2103" s="1">
        <f>+Territorio[[#This Row],[id]]</f>
        <v>2093</v>
      </c>
    </row>
    <row r="2104" spans="2:9" hidden="1" x14ac:dyDescent="0.3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12836</v>
      </c>
      <c r="I2104" s="1">
        <f>+Territorio[[#This Row],[id]]</f>
        <v>2094</v>
      </c>
    </row>
    <row r="2105" spans="2:9" hidden="1" x14ac:dyDescent="0.3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12837</v>
      </c>
      <c r="I2105" s="1">
        <f>+Territorio[[#This Row],[id]]</f>
        <v>2095</v>
      </c>
    </row>
    <row r="2106" spans="2:9" hidden="1" x14ac:dyDescent="0.3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12838</v>
      </c>
      <c r="I2106" s="1">
        <f>+Territorio[[#This Row],[id]]</f>
        <v>2096</v>
      </c>
    </row>
    <row r="2107" spans="2:9" hidden="1" x14ac:dyDescent="0.3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12839</v>
      </c>
      <c r="I2107" s="1">
        <f>+Territorio[[#This Row],[id]]</f>
        <v>2097</v>
      </c>
    </row>
    <row r="2108" spans="2:9" hidden="1" x14ac:dyDescent="0.3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12840</v>
      </c>
      <c r="I2108" s="1">
        <f>+Territorio[[#This Row],[id]]</f>
        <v>2098</v>
      </c>
    </row>
    <row r="2109" spans="2:9" hidden="1" x14ac:dyDescent="0.3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12841</v>
      </c>
      <c r="I2109" s="1">
        <f>+Territorio[[#This Row],[id]]</f>
        <v>2099</v>
      </c>
    </row>
    <row r="2110" spans="2:9" hidden="1" x14ac:dyDescent="0.3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12842</v>
      </c>
      <c r="I2110" s="1">
        <f>+Territorio[[#This Row],[id]]</f>
        <v>2100</v>
      </c>
    </row>
    <row r="2111" spans="2:9" hidden="1" x14ac:dyDescent="0.3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12843</v>
      </c>
      <c r="I2111" s="1">
        <f>+Territorio[[#This Row],[id]]</f>
        <v>2101</v>
      </c>
    </row>
    <row r="2112" spans="2:9" hidden="1" x14ac:dyDescent="0.3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12844</v>
      </c>
      <c r="I2112" s="1">
        <f>+Territorio[[#This Row],[id]]</f>
        <v>2102</v>
      </c>
    </row>
    <row r="2113" spans="2:9" hidden="1" x14ac:dyDescent="0.3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12845</v>
      </c>
      <c r="I2113" s="1">
        <f>+Territorio[[#This Row],[id]]</f>
        <v>2103</v>
      </c>
    </row>
    <row r="2114" spans="2:9" hidden="1" x14ac:dyDescent="0.3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12846</v>
      </c>
      <c r="I2114" s="1">
        <f>+Territorio[[#This Row],[id]]</f>
        <v>2104</v>
      </c>
    </row>
    <row r="2115" spans="2:9" hidden="1" x14ac:dyDescent="0.3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12847</v>
      </c>
      <c r="I2115" s="1">
        <f>+Territorio[[#This Row],[id]]</f>
        <v>2105</v>
      </c>
    </row>
    <row r="2116" spans="2:9" hidden="1" x14ac:dyDescent="0.3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12848</v>
      </c>
      <c r="I2116" s="1">
        <f>+Territorio[[#This Row],[id]]</f>
        <v>2106</v>
      </c>
    </row>
    <row r="2117" spans="2:9" hidden="1" x14ac:dyDescent="0.3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12849</v>
      </c>
      <c r="I2117" s="1">
        <f>+Territorio[[#This Row],[id]]</f>
        <v>2107</v>
      </c>
    </row>
    <row r="2118" spans="2:9" hidden="1" x14ac:dyDescent="0.3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12850</v>
      </c>
      <c r="I2118" s="1">
        <f>+Territorio[[#This Row],[id]]</f>
        <v>2108</v>
      </c>
    </row>
    <row r="2119" spans="2:9" hidden="1" x14ac:dyDescent="0.3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12851</v>
      </c>
      <c r="I2119" s="1">
        <f>+Territorio[[#This Row],[id]]</f>
        <v>2109</v>
      </c>
    </row>
    <row r="2120" spans="2:9" hidden="1" x14ac:dyDescent="0.3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12852</v>
      </c>
      <c r="I2120" s="1">
        <f>+Territorio[[#This Row],[id]]</f>
        <v>2110</v>
      </c>
    </row>
    <row r="2121" spans="2:9" hidden="1" x14ac:dyDescent="0.3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12853</v>
      </c>
      <c r="I2121" s="1">
        <f>+Territorio[[#This Row],[id]]</f>
        <v>2111</v>
      </c>
    </row>
    <row r="2122" spans="2:9" hidden="1" x14ac:dyDescent="0.3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12854</v>
      </c>
      <c r="I2122" s="1">
        <f>+Territorio[[#This Row],[id]]</f>
        <v>2112</v>
      </c>
    </row>
    <row r="2123" spans="2:9" hidden="1" x14ac:dyDescent="0.3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12855</v>
      </c>
      <c r="I2123" s="1">
        <f>+Territorio[[#This Row],[id]]</f>
        <v>2113</v>
      </c>
    </row>
    <row r="2124" spans="2:9" hidden="1" x14ac:dyDescent="0.3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12856</v>
      </c>
      <c r="I2124" s="1">
        <f>+Territorio[[#This Row],[id]]</f>
        <v>2114</v>
      </c>
    </row>
    <row r="2125" spans="2:9" hidden="1" x14ac:dyDescent="0.3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12857</v>
      </c>
      <c r="I2125" s="1">
        <f>+Territorio[[#This Row],[id]]</f>
        <v>2115</v>
      </c>
    </row>
    <row r="2126" spans="2:9" hidden="1" x14ac:dyDescent="0.3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12858</v>
      </c>
      <c r="I2126" s="1">
        <f>+Territorio[[#This Row],[id]]</f>
        <v>2116</v>
      </c>
    </row>
    <row r="2127" spans="2:9" hidden="1" x14ac:dyDescent="0.3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12859</v>
      </c>
      <c r="I2127" s="1">
        <f>+Territorio[[#This Row],[id]]</f>
        <v>2117</v>
      </c>
    </row>
    <row r="2128" spans="2:9" hidden="1" x14ac:dyDescent="0.3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12860</v>
      </c>
      <c r="I2128" s="1">
        <f>+Territorio[[#This Row],[id]]</f>
        <v>2118</v>
      </c>
    </row>
    <row r="2129" spans="2:9" hidden="1" x14ac:dyDescent="0.3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12861</v>
      </c>
      <c r="I2129" s="1">
        <f>+Territorio[[#This Row],[id]]</f>
        <v>2119</v>
      </c>
    </row>
    <row r="2130" spans="2:9" hidden="1" x14ac:dyDescent="0.3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12862</v>
      </c>
      <c r="I2130" s="1">
        <f>+Territorio[[#This Row],[id]]</f>
        <v>2120</v>
      </c>
    </row>
    <row r="2131" spans="2:9" hidden="1" x14ac:dyDescent="0.3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12863</v>
      </c>
      <c r="I2131" s="1">
        <f>+Territorio[[#This Row],[id]]</f>
        <v>2121</v>
      </c>
    </row>
    <row r="2132" spans="2:9" hidden="1" x14ac:dyDescent="0.3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12864</v>
      </c>
      <c r="I2132" s="1">
        <f>+Territorio[[#This Row],[id]]</f>
        <v>2122</v>
      </c>
    </row>
    <row r="2133" spans="2:9" hidden="1" x14ac:dyDescent="0.3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12865</v>
      </c>
      <c r="I2133" s="1">
        <f>+Territorio[[#This Row],[id]]</f>
        <v>2123</v>
      </c>
    </row>
    <row r="2134" spans="2:9" hidden="1" x14ac:dyDescent="0.3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12866</v>
      </c>
      <c r="I2134" s="1">
        <f>+Territorio[[#This Row],[id]]</f>
        <v>2124</v>
      </c>
    </row>
    <row r="2135" spans="2:9" hidden="1" x14ac:dyDescent="0.3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12867</v>
      </c>
      <c r="I2135" s="1">
        <f>+Territorio[[#This Row],[id]]</f>
        <v>2125</v>
      </c>
    </row>
    <row r="2136" spans="2:9" hidden="1" x14ac:dyDescent="0.3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12868</v>
      </c>
      <c r="I2136" s="1">
        <f>+Territorio[[#This Row],[id]]</f>
        <v>2126</v>
      </c>
    </row>
    <row r="2137" spans="2:9" hidden="1" x14ac:dyDescent="0.3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12869</v>
      </c>
      <c r="I2137" s="1">
        <f>+Territorio[[#This Row],[id]]</f>
        <v>2127</v>
      </c>
    </row>
    <row r="2138" spans="2:9" hidden="1" x14ac:dyDescent="0.3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12870</v>
      </c>
      <c r="I2138" s="1">
        <f>+Territorio[[#This Row],[id]]</f>
        <v>2128</v>
      </c>
    </row>
    <row r="2139" spans="2:9" hidden="1" x14ac:dyDescent="0.3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12871</v>
      </c>
      <c r="I2139" s="1">
        <f>+Territorio[[#This Row],[id]]</f>
        <v>2129</v>
      </c>
    </row>
    <row r="2140" spans="2:9" hidden="1" x14ac:dyDescent="0.3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12872</v>
      </c>
      <c r="I2140" s="1">
        <f>+Territorio[[#This Row],[id]]</f>
        <v>2130</v>
      </c>
    </row>
    <row r="2141" spans="2:9" hidden="1" x14ac:dyDescent="0.3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12873</v>
      </c>
      <c r="I2141" s="1">
        <f>+Territorio[[#This Row],[id]]</f>
        <v>2131</v>
      </c>
    </row>
    <row r="2142" spans="2:9" hidden="1" x14ac:dyDescent="0.3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12874</v>
      </c>
      <c r="I2142" s="1">
        <f>+Territorio[[#This Row],[id]]</f>
        <v>2132</v>
      </c>
    </row>
    <row r="2143" spans="2:9" hidden="1" x14ac:dyDescent="0.3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12875</v>
      </c>
      <c r="I2143" s="1">
        <f>+Territorio[[#This Row],[id]]</f>
        <v>2133</v>
      </c>
    </row>
    <row r="2144" spans="2:9" hidden="1" x14ac:dyDescent="0.3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12876</v>
      </c>
      <c r="I2144" s="1">
        <f>+Territorio[[#This Row],[id]]</f>
        <v>2134</v>
      </c>
    </row>
    <row r="2145" spans="2:9" hidden="1" x14ac:dyDescent="0.3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12877</v>
      </c>
      <c r="I2145" s="1">
        <f>+Territorio[[#This Row],[id]]</f>
        <v>2135</v>
      </c>
    </row>
    <row r="2146" spans="2:9" hidden="1" x14ac:dyDescent="0.3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12878</v>
      </c>
      <c r="I2146" s="1">
        <f>+Territorio[[#This Row],[id]]</f>
        <v>2136</v>
      </c>
    </row>
    <row r="2147" spans="2:9" hidden="1" x14ac:dyDescent="0.3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12879</v>
      </c>
      <c r="I2147" s="1">
        <f>+Territorio[[#This Row],[id]]</f>
        <v>2137</v>
      </c>
    </row>
    <row r="2148" spans="2:9" hidden="1" x14ac:dyDescent="0.3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12880</v>
      </c>
      <c r="I2148" s="1">
        <f>+Territorio[[#This Row],[id]]</f>
        <v>2138</v>
      </c>
    </row>
    <row r="2149" spans="2:9" hidden="1" x14ac:dyDescent="0.3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12881</v>
      </c>
      <c r="I2149" s="1">
        <f>+Territorio[[#This Row],[id]]</f>
        <v>2139</v>
      </c>
    </row>
    <row r="2150" spans="2:9" hidden="1" x14ac:dyDescent="0.3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12882</v>
      </c>
      <c r="I2150" s="1">
        <f>+Territorio[[#This Row],[id]]</f>
        <v>2140</v>
      </c>
    </row>
    <row r="2151" spans="2:9" hidden="1" x14ac:dyDescent="0.3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12883</v>
      </c>
      <c r="I2151" s="1">
        <f>+Territorio[[#This Row],[id]]</f>
        <v>2141</v>
      </c>
    </row>
    <row r="2152" spans="2:9" hidden="1" x14ac:dyDescent="0.3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12884</v>
      </c>
      <c r="I2152" s="1">
        <f>+Territorio[[#This Row],[id]]</f>
        <v>2142</v>
      </c>
    </row>
    <row r="2153" spans="2:9" hidden="1" x14ac:dyDescent="0.3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12885</v>
      </c>
      <c r="I2153" s="1">
        <f>+Territorio[[#This Row],[id]]</f>
        <v>2143</v>
      </c>
    </row>
    <row r="2154" spans="2:9" hidden="1" x14ac:dyDescent="0.3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12886</v>
      </c>
      <c r="I2154" s="1">
        <f>+Territorio[[#This Row],[id]]</f>
        <v>2144</v>
      </c>
    </row>
    <row r="2155" spans="2:9" hidden="1" x14ac:dyDescent="0.3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12887</v>
      </c>
      <c r="I2155" s="1">
        <f>+Territorio[[#This Row],[id]]</f>
        <v>2145</v>
      </c>
    </row>
    <row r="2156" spans="2:9" hidden="1" x14ac:dyDescent="0.3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12888</v>
      </c>
      <c r="I2156" s="1">
        <f>+Territorio[[#This Row],[id]]</f>
        <v>2146</v>
      </c>
    </row>
    <row r="2157" spans="2:9" hidden="1" x14ac:dyDescent="0.3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12889</v>
      </c>
      <c r="I2157" s="1">
        <f>+Territorio[[#This Row],[id]]</f>
        <v>2147</v>
      </c>
    </row>
    <row r="2158" spans="2:9" hidden="1" x14ac:dyDescent="0.3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12890</v>
      </c>
      <c r="I2158" s="1">
        <f>+Territorio[[#This Row],[id]]</f>
        <v>2148</v>
      </c>
    </row>
    <row r="2159" spans="2:9" hidden="1" x14ac:dyDescent="0.3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12891</v>
      </c>
      <c r="I2159" s="1">
        <f>+Territorio[[#This Row],[id]]</f>
        <v>2149</v>
      </c>
    </row>
    <row r="2160" spans="2:9" hidden="1" x14ac:dyDescent="0.3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12892</v>
      </c>
      <c r="I2160" s="1">
        <f>+Territorio[[#This Row],[id]]</f>
        <v>2150</v>
      </c>
    </row>
    <row r="2161" spans="2:9" hidden="1" x14ac:dyDescent="0.3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12893</v>
      </c>
      <c r="I2161" s="1">
        <f>+Territorio[[#This Row],[id]]</f>
        <v>2151</v>
      </c>
    </row>
    <row r="2162" spans="2:9" hidden="1" x14ac:dyDescent="0.3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12894</v>
      </c>
      <c r="I2162" s="1">
        <f>+Territorio[[#This Row],[id]]</f>
        <v>2152</v>
      </c>
    </row>
    <row r="2163" spans="2:9" hidden="1" x14ac:dyDescent="0.3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12895</v>
      </c>
      <c r="I2163" s="1">
        <f>+Territorio[[#This Row],[id]]</f>
        <v>2153</v>
      </c>
    </row>
    <row r="2164" spans="2:9" hidden="1" x14ac:dyDescent="0.3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12896</v>
      </c>
      <c r="I2164" s="1">
        <f>+Territorio[[#This Row],[id]]</f>
        <v>2154</v>
      </c>
    </row>
    <row r="2165" spans="2:9" hidden="1" x14ac:dyDescent="0.3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12897</v>
      </c>
      <c r="I2165" s="1">
        <f>+Territorio[[#This Row],[id]]</f>
        <v>2155</v>
      </c>
    </row>
    <row r="2166" spans="2:9" hidden="1" x14ac:dyDescent="0.3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12898</v>
      </c>
      <c r="I2166" s="1">
        <f>+Territorio[[#This Row],[id]]</f>
        <v>2156</v>
      </c>
    </row>
    <row r="2167" spans="2:9" hidden="1" x14ac:dyDescent="0.3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12899</v>
      </c>
      <c r="I2167" s="1">
        <f>+Territorio[[#This Row],[id]]</f>
        <v>2157</v>
      </c>
    </row>
    <row r="2168" spans="2:9" hidden="1" x14ac:dyDescent="0.3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12900</v>
      </c>
      <c r="I2168" s="1">
        <f>+Territorio[[#This Row],[id]]</f>
        <v>2158</v>
      </c>
    </row>
    <row r="2169" spans="2:9" hidden="1" x14ac:dyDescent="0.3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12901</v>
      </c>
      <c r="I2169" s="1">
        <f>+Territorio[[#This Row],[id]]</f>
        <v>2159</v>
      </c>
    </row>
    <row r="2170" spans="2:9" hidden="1" x14ac:dyDescent="0.3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12902</v>
      </c>
      <c r="I2170" s="1">
        <f>+Territorio[[#This Row],[id]]</f>
        <v>2160</v>
      </c>
    </row>
    <row r="2171" spans="2:9" hidden="1" x14ac:dyDescent="0.3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12903</v>
      </c>
      <c r="I2171" s="1">
        <f>+Territorio[[#This Row],[id]]</f>
        <v>2161</v>
      </c>
    </row>
    <row r="2172" spans="2:9" hidden="1" x14ac:dyDescent="0.3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12904</v>
      </c>
      <c r="I2172" s="1">
        <f>+Territorio[[#This Row],[id]]</f>
        <v>2162</v>
      </c>
    </row>
    <row r="2173" spans="2:9" hidden="1" x14ac:dyDescent="0.3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12905</v>
      </c>
      <c r="I2173" s="1">
        <f>+Territorio[[#This Row],[id]]</f>
        <v>2163</v>
      </c>
    </row>
    <row r="2174" spans="2:9" hidden="1" x14ac:dyDescent="0.3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12906</v>
      </c>
      <c r="I2174" s="1">
        <f>+Territorio[[#This Row],[id]]</f>
        <v>2164</v>
      </c>
    </row>
    <row r="2175" spans="2:9" hidden="1" x14ac:dyDescent="0.3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12907</v>
      </c>
      <c r="I2175" s="1">
        <f>+Territorio[[#This Row],[id]]</f>
        <v>2165</v>
      </c>
    </row>
    <row r="2176" spans="2:9" hidden="1" x14ac:dyDescent="0.3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12908</v>
      </c>
      <c r="I2176" s="1">
        <f>+Territorio[[#This Row],[id]]</f>
        <v>2166</v>
      </c>
    </row>
    <row r="2177" spans="2:9" hidden="1" x14ac:dyDescent="0.3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12909</v>
      </c>
      <c r="I2177" s="1">
        <f>+Territorio[[#This Row],[id]]</f>
        <v>2167</v>
      </c>
    </row>
    <row r="2178" spans="2:9" hidden="1" x14ac:dyDescent="0.3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12910</v>
      </c>
      <c r="I2178" s="1">
        <f>+Territorio[[#This Row],[id]]</f>
        <v>2168</v>
      </c>
    </row>
    <row r="2179" spans="2:9" hidden="1" x14ac:dyDescent="0.3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12911</v>
      </c>
      <c r="I2179" s="1">
        <f>+Territorio[[#This Row],[id]]</f>
        <v>2169</v>
      </c>
    </row>
    <row r="2180" spans="2:9" hidden="1" x14ac:dyDescent="0.3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12912</v>
      </c>
      <c r="I2180" s="1">
        <f>+Territorio[[#This Row],[id]]</f>
        <v>2170</v>
      </c>
    </row>
    <row r="2181" spans="2:9" hidden="1" x14ac:dyDescent="0.3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12913</v>
      </c>
      <c r="I2181" s="1">
        <f>+Territorio[[#This Row],[id]]</f>
        <v>2171</v>
      </c>
    </row>
    <row r="2182" spans="2:9" hidden="1" x14ac:dyDescent="0.3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12914</v>
      </c>
      <c r="I2182" s="1">
        <f>+Territorio[[#This Row],[id]]</f>
        <v>2172</v>
      </c>
    </row>
    <row r="2183" spans="2:9" hidden="1" x14ac:dyDescent="0.3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12915</v>
      </c>
      <c r="I2183" s="1">
        <f>+Territorio[[#This Row],[id]]</f>
        <v>2173</v>
      </c>
    </row>
    <row r="2184" spans="2:9" hidden="1" x14ac:dyDescent="0.3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12916</v>
      </c>
      <c r="I2184" s="1">
        <f>+Territorio[[#This Row],[id]]</f>
        <v>2174</v>
      </c>
    </row>
    <row r="2185" spans="2:9" hidden="1" x14ac:dyDescent="0.3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12917</v>
      </c>
      <c r="I2185" s="1">
        <f>+Territorio[[#This Row],[id]]</f>
        <v>2175</v>
      </c>
    </row>
    <row r="2186" spans="2:9" hidden="1" x14ac:dyDescent="0.3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12918</v>
      </c>
      <c r="I2186" s="1">
        <f>+Territorio[[#This Row],[id]]</f>
        <v>2176</v>
      </c>
    </row>
    <row r="2187" spans="2:9" hidden="1" x14ac:dyDescent="0.3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12919</v>
      </c>
      <c r="I2187" s="1">
        <f>+Territorio[[#This Row],[id]]</f>
        <v>2177</v>
      </c>
    </row>
    <row r="2188" spans="2:9" hidden="1" x14ac:dyDescent="0.3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12920</v>
      </c>
      <c r="I2188" s="1">
        <f>+Territorio[[#This Row],[id]]</f>
        <v>2178</v>
      </c>
    </row>
    <row r="2189" spans="2:9" hidden="1" x14ac:dyDescent="0.3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12921</v>
      </c>
      <c r="I2189" s="1">
        <f>+Territorio[[#This Row],[id]]</f>
        <v>2179</v>
      </c>
    </row>
    <row r="2190" spans="2:9" hidden="1" x14ac:dyDescent="0.3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12922</v>
      </c>
      <c r="I2190" s="1">
        <f>+Territorio[[#This Row],[id]]</f>
        <v>2180</v>
      </c>
    </row>
    <row r="2191" spans="2:9" hidden="1" x14ac:dyDescent="0.3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12923</v>
      </c>
      <c r="I2191" s="1">
        <f>+Territorio[[#This Row],[id]]</f>
        <v>2181</v>
      </c>
    </row>
    <row r="2192" spans="2:9" hidden="1" x14ac:dyDescent="0.3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12924</v>
      </c>
      <c r="I2192" s="1">
        <f>+Territorio[[#This Row],[id]]</f>
        <v>2182</v>
      </c>
    </row>
    <row r="2193" spans="2:9" hidden="1" x14ac:dyDescent="0.3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12925</v>
      </c>
      <c r="I2193" s="1">
        <f>+Territorio[[#This Row],[id]]</f>
        <v>2183</v>
      </c>
    </row>
    <row r="2194" spans="2:9" hidden="1" x14ac:dyDescent="0.3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12926</v>
      </c>
      <c r="I2194" s="1">
        <f>+Territorio[[#This Row],[id]]</f>
        <v>2184</v>
      </c>
    </row>
    <row r="2195" spans="2:9" hidden="1" x14ac:dyDescent="0.3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12927</v>
      </c>
      <c r="I2195" s="1">
        <f>+Territorio[[#This Row],[id]]</f>
        <v>2185</v>
      </c>
    </row>
    <row r="2196" spans="2:9" hidden="1" x14ac:dyDescent="0.3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12928</v>
      </c>
      <c r="I2196" s="1">
        <f>+Territorio[[#This Row],[id]]</f>
        <v>2186</v>
      </c>
    </row>
    <row r="2197" spans="2:9" hidden="1" x14ac:dyDescent="0.3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12929</v>
      </c>
      <c r="I2197" s="1">
        <f>+Territorio[[#This Row],[id]]</f>
        <v>2187</v>
      </c>
    </row>
    <row r="2198" spans="2:9" hidden="1" x14ac:dyDescent="0.3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12930</v>
      </c>
      <c r="I2198" s="1">
        <f>+Territorio[[#This Row],[id]]</f>
        <v>2188</v>
      </c>
    </row>
    <row r="2199" spans="2:9" hidden="1" x14ac:dyDescent="0.3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12931</v>
      </c>
      <c r="I2199" s="1">
        <f>+Territorio[[#This Row],[id]]</f>
        <v>2189</v>
      </c>
    </row>
    <row r="2200" spans="2:9" hidden="1" x14ac:dyDescent="0.3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12932</v>
      </c>
      <c r="I2200" s="1">
        <f>+Territorio[[#This Row],[id]]</f>
        <v>2190</v>
      </c>
    </row>
    <row r="2201" spans="2:9" hidden="1" x14ac:dyDescent="0.3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12933</v>
      </c>
      <c r="I2201" s="1">
        <f>+Territorio[[#This Row],[id]]</f>
        <v>2191</v>
      </c>
    </row>
    <row r="2202" spans="2:9" hidden="1" x14ac:dyDescent="0.3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12934</v>
      </c>
      <c r="I2202" s="1">
        <f>+Territorio[[#This Row],[id]]</f>
        <v>2192</v>
      </c>
    </row>
    <row r="2203" spans="2:9" hidden="1" x14ac:dyDescent="0.3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12935</v>
      </c>
      <c r="I2203" s="1">
        <f>+Territorio[[#This Row],[id]]</f>
        <v>2193</v>
      </c>
    </row>
    <row r="2204" spans="2:9" hidden="1" x14ac:dyDescent="0.3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12936</v>
      </c>
      <c r="I2204" s="1">
        <f>+Territorio[[#This Row],[id]]</f>
        <v>2194</v>
      </c>
    </row>
    <row r="2205" spans="2:9" hidden="1" x14ac:dyDescent="0.3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12937</v>
      </c>
      <c r="I2205" s="1">
        <f>+Territorio[[#This Row],[id]]</f>
        <v>2195</v>
      </c>
    </row>
    <row r="2206" spans="2:9" hidden="1" x14ac:dyDescent="0.3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12938</v>
      </c>
      <c r="I2206" s="1">
        <f>+Territorio[[#This Row],[id]]</f>
        <v>2196</v>
      </c>
    </row>
    <row r="2207" spans="2:9" hidden="1" x14ac:dyDescent="0.3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12939</v>
      </c>
      <c r="I2207" s="1">
        <f>+Territorio[[#This Row],[id]]</f>
        <v>2197</v>
      </c>
    </row>
    <row r="2208" spans="2:9" hidden="1" x14ac:dyDescent="0.3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12940</v>
      </c>
      <c r="I2208" s="1">
        <f>+Territorio[[#This Row],[id]]</f>
        <v>2198</v>
      </c>
    </row>
    <row r="2209" spans="2:9" hidden="1" x14ac:dyDescent="0.3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12941</v>
      </c>
      <c r="I2209" s="1">
        <f>+Territorio[[#This Row],[id]]</f>
        <v>2199</v>
      </c>
    </row>
    <row r="2210" spans="2:9" hidden="1" x14ac:dyDescent="0.3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12942</v>
      </c>
      <c r="I2210" s="1">
        <f>+Territorio[[#This Row],[id]]</f>
        <v>2200</v>
      </c>
    </row>
    <row r="2211" spans="2:9" hidden="1" x14ac:dyDescent="0.3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12943</v>
      </c>
      <c r="I2211" s="1">
        <f>+Territorio[[#This Row],[id]]</f>
        <v>2201</v>
      </c>
    </row>
    <row r="2212" spans="2:9" hidden="1" x14ac:dyDescent="0.3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12944</v>
      </c>
      <c r="I2212" s="1">
        <f>+Territorio[[#This Row],[id]]</f>
        <v>2202</v>
      </c>
    </row>
    <row r="2213" spans="2:9" hidden="1" x14ac:dyDescent="0.3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12945</v>
      </c>
      <c r="I2213" s="1">
        <f>+Territorio[[#This Row],[id]]</f>
        <v>2203</v>
      </c>
    </row>
    <row r="2214" spans="2:9" hidden="1" x14ac:dyDescent="0.3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12946</v>
      </c>
      <c r="I2214" s="1">
        <f>+Territorio[[#This Row],[id]]</f>
        <v>2204</v>
      </c>
    </row>
    <row r="2215" spans="2:9" hidden="1" x14ac:dyDescent="0.3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12947</v>
      </c>
      <c r="I2215" s="1">
        <f>+Territorio[[#This Row],[id]]</f>
        <v>2205</v>
      </c>
    </row>
    <row r="2216" spans="2:9" hidden="1" x14ac:dyDescent="0.3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12948</v>
      </c>
      <c r="I2216" s="1">
        <f>+Territorio[[#This Row],[id]]</f>
        <v>2206</v>
      </c>
    </row>
    <row r="2217" spans="2:9" hidden="1" x14ac:dyDescent="0.3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12949</v>
      </c>
      <c r="I2217" s="1">
        <f>+Territorio[[#This Row],[id]]</f>
        <v>2207</v>
      </c>
    </row>
    <row r="2218" spans="2:9" hidden="1" x14ac:dyDescent="0.3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12950</v>
      </c>
      <c r="I2218" s="1">
        <f>+Territorio[[#This Row],[id]]</f>
        <v>2208</v>
      </c>
    </row>
    <row r="2219" spans="2:9" hidden="1" x14ac:dyDescent="0.3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12951</v>
      </c>
      <c r="I2219" s="1">
        <f>+Territorio[[#This Row],[id]]</f>
        <v>2209</v>
      </c>
    </row>
    <row r="2220" spans="2:9" hidden="1" x14ac:dyDescent="0.3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12952</v>
      </c>
      <c r="I2220" s="1">
        <f>+Territorio[[#This Row],[id]]</f>
        <v>2210</v>
      </c>
    </row>
    <row r="2221" spans="2:9" hidden="1" x14ac:dyDescent="0.3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12953</v>
      </c>
      <c r="I2221" s="1">
        <f>+Territorio[[#This Row],[id]]</f>
        <v>2211</v>
      </c>
    </row>
    <row r="2222" spans="2:9" hidden="1" x14ac:dyDescent="0.3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12954</v>
      </c>
      <c r="I2222" s="1">
        <f>+Territorio[[#This Row],[id]]</f>
        <v>2212</v>
      </c>
    </row>
    <row r="2223" spans="2:9" hidden="1" x14ac:dyDescent="0.3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12955</v>
      </c>
      <c r="I2223" s="1">
        <f>+Territorio[[#This Row],[id]]</f>
        <v>2213</v>
      </c>
    </row>
    <row r="2224" spans="2:9" hidden="1" x14ac:dyDescent="0.3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12956</v>
      </c>
      <c r="I2224" s="1">
        <f>+Territorio[[#This Row],[id]]</f>
        <v>2214</v>
      </c>
    </row>
    <row r="2225" spans="2:9" hidden="1" x14ac:dyDescent="0.3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12957</v>
      </c>
      <c r="I2225" s="1">
        <f>+Territorio[[#This Row],[id]]</f>
        <v>2215</v>
      </c>
    </row>
    <row r="2226" spans="2:9" hidden="1" x14ac:dyDescent="0.3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12958</v>
      </c>
      <c r="I2226" s="1">
        <f>+Territorio[[#This Row],[id]]</f>
        <v>2216</v>
      </c>
    </row>
    <row r="2227" spans="2:9" hidden="1" x14ac:dyDescent="0.3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12959</v>
      </c>
      <c r="I2227" s="1">
        <f>+Territorio[[#This Row],[id]]</f>
        <v>2217</v>
      </c>
    </row>
    <row r="2228" spans="2:9" hidden="1" x14ac:dyDescent="0.3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12960</v>
      </c>
      <c r="I2228" s="1">
        <f>+Territorio[[#This Row],[id]]</f>
        <v>2218</v>
      </c>
    </row>
    <row r="2229" spans="2:9" hidden="1" x14ac:dyDescent="0.3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12961</v>
      </c>
      <c r="I2229" s="1">
        <f>+Territorio[[#This Row],[id]]</f>
        <v>2219</v>
      </c>
    </row>
    <row r="2230" spans="2:9" hidden="1" x14ac:dyDescent="0.3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12962</v>
      </c>
      <c r="I2230" s="1">
        <f>+Territorio[[#This Row],[id]]</f>
        <v>2220</v>
      </c>
    </row>
    <row r="2231" spans="2:9" hidden="1" x14ac:dyDescent="0.3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12963</v>
      </c>
      <c r="I2231" s="1">
        <f>+Territorio[[#This Row],[id]]</f>
        <v>2221</v>
      </c>
    </row>
    <row r="2232" spans="2:9" hidden="1" x14ac:dyDescent="0.3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12964</v>
      </c>
      <c r="I2232" s="1">
        <f>+Territorio[[#This Row],[id]]</f>
        <v>2222</v>
      </c>
    </row>
    <row r="2233" spans="2:9" hidden="1" x14ac:dyDescent="0.3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12965</v>
      </c>
      <c r="I2233" s="1">
        <f>+Territorio[[#This Row],[id]]</f>
        <v>2223</v>
      </c>
    </row>
    <row r="2234" spans="2:9" hidden="1" x14ac:dyDescent="0.3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12966</v>
      </c>
      <c r="I2234" s="1">
        <f>+Territorio[[#This Row],[id]]</f>
        <v>2224</v>
      </c>
    </row>
    <row r="2235" spans="2:9" hidden="1" x14ac:dyDescent="0.3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12967</v>
      </c>
      <c r="I2235" s="1">
        <f>+Territorio[[#This Row],[id]]</f>
        <v>2225</v>
      </c>
    </row>
    <row r="2236" spans="2:9" hidden="1" x14ac:dyDescent="0.3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12968</v>
      </c>
      <c r="I2236" s="1">
        <f>+Territorio[[#This Row],[id]]</f>
        <v>2226</v>
      </c>
    </row>
    <row r="2237" spans="2:9" hidden="1" x14ac:dyDescent="0.3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12969</v>
      </c>
      <c r="I2237" s="1">
        <f>+Territorio[[#This Row],[id]]</f>
        <v>2227</v>
      </c>
    </row>
    <row r="2238" spans="2:9" hidden="1" x14ac:dyDescent="0.3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12970</v>
      </c>
      <c r="I2238" s="1">
        <f>+Territorio[[#This Row],[id]]</f>
        <v>2228</v>
      </c>
    </row>
    <row r="2239" spans="2:9" hidden="1" x14ac:dyDescent="0.3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12971</v>
      </c>
      <c r="I2239" s="1">
        <f>+Territorio[[#This Row],[id]]</f>
        <v>2229</v>
      </c>
    </row>
    <row r="2240" spans="2:9" hidden="1" x14ac:dyDescent="0.3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12972</v>
      </c>
      <c r="I2240" s="1">
        <f>+Territorio[[#This Row],[id]]</f>
        <v>2230</v>
      </c>
    </row>
    <row r="2241" spans="2:9" hidden="1" x14ac:dyDescent="0.3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12973</v>
      </c>
      <c r="I2241" s="1">
        <f>+Territorio[[#This Row],[id]]</f>
        <v>2231</v>
      </c>
    </row>
    <row r="2242" spans="2:9" hidden="1" x14ac:dyDescent="0.3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12974</v>
      </c>
      <c r="I2242" s="1">
        <f>+Territorio[[#This Row],[id]]</f>
        <v>2232</v>
      </c>
    </row>
    <row r="2243" spans="2:9" hidden="1" x14ac:dyDescent="0.3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12975</v>
      </c>
      <c r="I2243" s="1">
        <f>+Territorio[[#This Row],[id]]</f>
        <v>2233</v>
      </c>
    </row>
    <row r="2244" spans="2:9" hidden="1" x14ac:dyDescent="0.3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12976</v>
      </c>
      <c r="I2244" s="1">
        <f>+Territorio[[#This Row],[id]]</f>
        <v>2234</v>
      </c>
    </row>
    <row r="2245" spans="2:9" hidden="1" x14ac:dyDescent="0.3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12977</v>
      </c>
      <c r="I2245" s="1">
        <f>+Territorio[[#This Row],[id]]</f>
        <v>2235</v>
      </c>
    </row>
    <row r="2246" spans="2:9" hidden="1" x14ac:dyDescent="0.3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12978</v>
      </c>
      <c r="I2246" s="1">
        <f>+Territorio[[#This Row],[id]]</f>
        <v>2236</v>
      </c>
    </row>
    <row r="2247" spans="2:9" hidden="1" x14ac:dyDescent="0.3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12979</v>
      </c>
      <c r="I2247" s="1">
        <f>+Territorio[[#This Row],[id]]</f>
        <v>2237</v>
      </c>
    </row>
    <row r="2248" spans="2:9" hidden="1" x14ac:dyDescent="0.3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12980</v>
      </c>
      <c r="I2248" s="1">
        <f>+Territorio[[#This Row],[id]]</f>
        <v>2238</v>
      </c>
    </row>
    <row r="2249" spans="2:9" hidden="1" x14ac:dyDescent="0.3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12981</v>
      </c>
      <c r="I2249" s="1">
        <f>+Territorio[[#This Row],[id]]</f>
        <v>2239</v>
      </c>
    </row>
    <row r="2250" spans="2:9" hidden="1" x14ac:dyDescent="0.3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12982</v>
      </c>
      <c r="I2250" s="1">
        <f>+Territorio[[#This Row],[id]]</f>
        <v>2240</v>
      </c>
    </row>
    <row r="2251" spans="2:9" hidden="1" x14ac:dyDescent="0.3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12983</v>
      </c>
      <c r="I2251" s="1">
        <f>+Territorio[[#This Row],[id]]</f>
        <v>2241</v>
      </c>
    </row>
    <row r="2252" spans="2:9" hidden="1" x14ac:dyDescent="0.3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12984</v>
      </c>
      <c r="I2252" s="1">
        <f>+Territorio[[#This Row],[id]]</f>
        <v>2242</v>
      </c>
    </row>
    <row r="2253" spans="2:9" hidden="1" x14ac:dyDescent="0.3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12985</v>
      </c>
      <c r="I2253" s="1">
        <f>+Territorio[[#This Row],[id]]</f>
        <v>2243</v>
      </c>
    </row>
    <row r="2254" spans="2:9" hidden="1" x14ac:dyDescent="0.3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12986</v>
      </c>
      <c r="I2254" s="1">
        <f>+Territorio[[#This Row],[id]]</f>
        <v>2244</v>
      </c>
    </row>
    <row r="2255" spans="2:9" hidden="1" x14ac:dyDescent="0.3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12987</v>
      </c>
      <c r="I2255" s="1">
        <f>+Territorio[[#This Row],[id]]</f>
        <v>2245</v>
      </c>
    </row>
    <row r="2256" spans="2:9" hidden="1" x14ac:dyDescent="0.3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12988</v>
      </c>
      <c r="I2256" s="1">
        <f>+Territorio[[#This Row],[id]]</f>
        <v>2246</v>
      </c>
    </row>
    <row r="2257" spans="2:9" hidden="1" x14ac:dyDescent="0.3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12989</v>
      </c>
      <c r="I2257" s="1">
        <f>+Territorio[[#This Row],[id]]</f>
        <v>2247</v>
      </c>
    </row>
    <row r="2258" spans="2:9" hidden="1" x14ac:dyDescent="0.3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12990</v>
      </c>
      <c r="I2258" s="1">
        <f>+Territorio[[#This Row],[id]]</f>
        <v>2248</v>
      </c>
    </row>
    <row r="2259" spans="2:9" hidden="1" x14ac:dyDescent="0.3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12991</v>
      </c>
      <c r="I2259" s="1">
        <f>+Territorio[[#This Row],[id]]</f>
        <v>2249</v>
      </c>
    </row>
    <row r="2260" spans="2:9" hidden="1" x14ac:dyDescent="0.3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12992</v>
      </c>
      <c r="I2260" s="1">
        <f>+Territorio[[#This Row],[id]]</f>
        <v>2250</v>
      </c>
    </row>
    <row r="2261" spans="2:9" hidden="1" x14ac:dyDescent="0.3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12993</v>
      </c>
      <c r="I2261" s="1">
        <f>+Territorio[[#This Row],[id]]</f>
        <v>2251</v>
      </c>
    </row>
    <row r="2262" spans="2:9" hidden="1" x14ac:dyDescent="0.3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12994</v>
      </c>
      <c r="I2262" s="1">
        <f>+Territorio[[#This Row],[id]]</f>
        <v>2252</v>
      </c>
    </row>
    <row r="2263" spans="2:9" hidden="1" x14ac:dyDescent="0.3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12995</v>
      </c>
      <c r="I2263" s="1">
        <f>+Territorio[[#This Row],[id]]</f>
        <v>2253</v>
      </c>
    </row>
    <row r="2264" spans="2:9" hidden="1" x14ac:dyDescent="0.3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12996</v>
      </c>
      <c r="I2264" s="1">
        <f>+Territorio[[#This Row],[id]]</f>
        <v>2254</v>
      </c>
    </row>
    <row r="2265" spans="2:9" hidden="1" x14ac:dyDescent="0.3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12997</v>
      </c>
      <c r="I2265" s="1">
        <f>+Territorio[[#This Row],[id]]</f>
        <v>2255</v>
      </c>
    </row>
    <row r="2266" spans="2:9" hidden="1" x14ac:dyDescent="0.3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12998</v>
      </c>
      <c r="I2266" s="1">
        <f>+Territorio[[#This Row],[id]]</f>
        <v>2256</v>
      </c>
    </row>
    <row r="2267" spans="2:9" hidden="1" x14ac:dyDescent="0.3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12999</v>
      </c>
      <c r="I2267" s="1">
        <f>+Territorio[[#This Row],[id]]</f>
        <v>2257</v>
      </c>
    </row>
    <row r="2268" spans="2:9" hidden="1" x14ac:dyDescent="0.3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13000</v>
      </c>
      <c r="I2268" s="1">
        <f>+Territorio[[#This Row],[id]]</f>
        <v>2258</v>
      </c>
    </row>
    <row r="2269" spans="2:9" hidden="1" x14ac:dyDescent="0.3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13001</v>
      </c>
      <c r="I2269" s="1">
        <f>+Territorio[[#This Row],[id]]</f>
        <v>2259</v>
      </c>
    </row>
    <row r="2270" spans="2:9" hidden="1" x14ac:dyDescent="0.3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13002</v>
      </c>
      <c r="I2270" s="1">
        <f>+Territorio[[#This Row],[id]]</f>
        <v>2260</v>
      </c>
    </row>
    <row r="2271" spans="2:9" hidden="1" x14ac:dyDescent="0.3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13003</v>
      </c>
      <c r="I2271" s="1">
        <f>+Territorio[[#This Row],[id]]</f>
        <v>2261</v>
      </c>
    </row>
    <row r="2272" spans="2:9" hidden="1" x14ac:dyDescent="0.3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13004</v>
      </c>
      <c r="I2272" s="1">
        <f>+Territorio[[#This Row],[id]]</f>
        <v>2262</v>
      </c>
    </row>
    <row r="2273" spans="2:9" hidden="1" x14ac:dyDescent="0.3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13005</v>
      </c>
      <c r="I2273" s="1">
        <f>+Territorio[[#This Row],[id]]</f>
        <v>2263</v>
      </c>
    </row>
    <row r="2274" spans="2:9" hidden="1" x14ac:dyDescent="0.3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13006</v>
      </c>
      <c r="I2274" s="1">
        <f>+Territorio[[#This Row],[id]]</f>
        <v>2264</v>
      </c>
    </row>
    <row r="2275" spans="2:9" hidden="1" x14ac:dyDescent="0.3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13007</v>
      </c>
      <c r="I2275" s="1">
        <f>+Territorio[[#This Row],[id]]</f>
        <v>2265</v>
      </c>
    </row>
    <row r="2276" spans="2:9" hidden="1" x14ac:dyDescent="0.3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13008</v>
      </c>
      <c r="I2276" s="1">
        <f>+Territorio[[#This Row],[id]]</f>
        <v>2266</v>
      </c>
    </row>
    <row r="2277" spans="2:9" hidden="1" x14ac:dyDescent="0.3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13009</v>
      </c>
      <c r="I2277" s="1">
        <f>+Territorio[[#This Row],[id]]</f>
        <v>2267</v>
      </c>
    </row>
    <row r="2278" spans="2:9" hidden="1" x14ac:dyDescent="0.3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13010</v>
      </c>
      <c r="I2278" s="1">
        <f>+Territorio[[#This Row],[id]]</f>
        <v>2268</v>
      </c>
    </row>
    <row r="2279" spans="2:9" hidden="1" x14ac:dyDescent="0.3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13011</v>
      </c>
      <c r="I2279" s="1">
        <f>+Territorio[[#This Row],[id]]</f>
        <v>2269</v>
      </c>
    </row>
    <row r="2280" spans="2:9" hidden="1" x14ac:dyDescent="0.3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13012</v>
      </c>
      <c r="I2280" s="1">
        <f>+Territorio[[#This Row],[id]]</f>
        <v>2270</v>
      </c>
    </row>
    <row r="2281" spans="2:9" hidden="1" x14ac:dyDescent="0.3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13013</v>
      </c>
      <c r="I2281" s="1">
        <f>+Territorio[[#This Row],[id]]</f>
        <v>2271</v>
      </c>
    </row>
    <row r="2282" spans="2:9" hidden="1" x14ac:dyDescent="0.3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13014</v>
      </c>
      <c r="I2282" s="1">
        <f>+Territorio[[#This Row],[id]]</f>
        <v>2272</v>
      </c>
    </row>
    <row r="2283" spans="2:9" hidden="1" x14ac:dyDescent="0.3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13015</v>
      </c>
      <c r="I2283" s="1">
        <f>+Territorio[[#This Row],[id]]</f>
        <v>2273</v>
      </c>
    </row>
    <row r="2284" spans="2:9" hidden="1" x14ac:dyDescent="0.3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13016</v>
      </c>
      <c r="I2284" s="1">
        <f>+Territorio[[#This Row],[id]]</f>
        <v>2274</v>
      </c>
    </row>
    <row r="2285" spans="2:9" hidden="1" x14ac:dyDescent="0.3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13017</v>
      </c>
      <c r="I2285" s="1">
        <f>+Territorio[[#This Row],[id]]</f>
        <v>2275</v>
      </c>
    </row>
    <row r="2286" spans="2:9" hidden="1" x14ac:dyDescent="0.3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13018</v>
      </c>
      <c r="I2286" s="1">
        <f>+Territorio[[#This Row],[id]]</f>
        <v>2276</v>
      </c>
    </row>
    <row r="2287" spans="2:9" hidden="1" x14ac:dyDescent="0.3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13019</v>
      </c>
      <c r="I2287" s="1">
        <f>+Territorio[[#This Row],[id]]</f>
        <v>2277</v>
      </c>
    </row>
    <row r="2288" spans="2:9" hidden="1" x14ac:dyDescent="0.3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13020</v>
      </c>
      <c r="I2288" s="1">
        <f>+Territorio[[#This Row],[id]]</f>
        <v>2278</v>
      </c>
    </row>
    <row r="2289" spans="2:9" hidden="1" x14ac:dyDescent="0.3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13021</v>
      </c>
      <c r="I2289" s="1">
        <f>+Territorio[[#This Row],[id]]</f>
        <v>2279</v>
      </c>
    </row>
    <row r="2290" spans="2:9" hidden="1" x14ac:dyDescent="0.3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13022</v>
      </c>
      <c r="I2290" s="1">
        <f>+Territorio[[#This Row],[id]]</f>
        <v>2280</v>
      </c>
    </row>
    <row r="2291" spans="2:9" hidden="1" x14ac:dyDescent="0.3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13023</v>
      </c>
      <c r="I2291" s="1">
        <f>+Territorio[[#This Row],[id]]</f>
        <v>2281</v>
      </c>
    </row>
    <row r="2292" spans="2:9" hidden="1" x14ac:dyDescent="0.3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13024</v>
      </c>
      <c r="I2292" s="1">
        <f>+Territorio[[#This Row],[id]]</f>
        <v>2282</v>
      </c>
    </row>
    <row r="2293" spans="2:9" hidden="1" x14ac:dyDescent="0.3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13025</v>
      </c>
      <c r="I2293" s="1">
        <f>+Territorio[[#This Row],[id]]</f>
        <v>2283</v>
      </c>
    </row>
    <row r="2294" spans="2:9" hidden="1" x14ac:dyDescent="0.3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13026</v>
      </c>
      <c r="I2294" s="1">
        <f>+Territorio[[#This Row],[id]]</f>
        <v>2284</v>
      </c>
    </row>
    <row r="2295" spans="2:9" hidden="1" x14ac:dyDescent="0.3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13027</v>
      </c>
      <c r="I2295" s="1">
        <f>+Territorio[[#This Row],[id]]</f>
        <v>2285</v>
      </c>
    </row>
    <row r="2296" spans="2:9" hidden="1" x14ac:dyDescent="0.3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13028</v>
      </c>
      <c r="I2296" s="1">
        <f>+Territorio[[#This Row],[id]]</f>
        <v>2286</v>
      </c>
    </row>
    <row r="2297" spans="2:9" hidden="1" x14ac:dyDescent="0.3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13029</v>
      </c>
      <c r="I2297" s="1">
        <f>+Territorio[[#This Row],[id]]</f>
        <v>2287</v>
      </c>
    </row>
    <row r="2298" spans="2:9" hidden="1" x14ac:dyDescent="0.3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13030</v>
      </c>
      <c r="I2298" s="1">
        <f>+Territorio[[#This Row],[id]]</f>
        <v>2288</v>
      </c>
    </row>
    <row r="2299" spans="2:9" hidden="1" x14ac:dyDescent="0.3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13031</v>
      </c>
      <c r="I2299" s="1">
        <f>+Territorio[[#This Row],[id]]</f>
        <v>2289</v>
      </c>
    </row>
    <row r="2300" spans="2:9" hidden="1" x14ac:dyDescent="0.3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13032</v>
      </c>
      <c r="I2300" s="1">
        <f>+Territorio[[#This Row],[id]]</f>
        <v>2290</v>
      </c>
    </row>
    <row r="2301" spans="2:9" hidden="1" x14ac:dyDescent="0.3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13033</v>
      </c>
      <c r="I2301" s="1">
        <f>+Territorio[[#This Row],[id]]</f>
        <v>2291</v>
      </c>
    </row>
    <row r="2302" spans="2:9" hidden="1" x14ac:dyDescent="0.3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13034</v>
      </c>
      <c r="I2302" s="1">
        <f>+Territorio[[#This Row],[id]]</f>
        <v>2292</v>
      </c>
    </row>
    <row r="2303" spans="2:9" hidden="1" x14ac:dyDescent="0.3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13035</v>
      </c>
      <c r="I2303" s="1">
        <f>+Territorio[[#This Row],[id]]</f>
        <v>2293</v>
      </c>
    </row>
    <row r="2304" spans="2:9" hidden="1" x14ac:dyDescent="0.3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13036</v>
      </c>
      <c r="I2304" s="1">
        <f>+Territorio[[#This Row],[id]]</f>
        <v>2294</v>
      </c>
    </row>
    <row r="2305" spans="2:9" hidden="1" x14ac:dyDescent="0.3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13037</v>
      </c>
      <c r="I2305" s="1">
        <f>+Territorio[[#This Row],[id]]</f>
        <v>2295</v>
      </c>
    </row>
    <row r="2306" spans="2:9" hidden="1" x14ac:dyDescent="0.3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13038</v>
      </c>
      <c r="I2306" s="1">
        <f>+Territorio[[#This Row],[id]]</f>
        <v>2296</v>
      </c>
    </row>
    <row r="2307" spans="2:9" hidden="1" x14ac:dyDescent="0.3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13039</v>
      </c>
      <c r="I2307" s="1">
        <f>+Territorio[[#This Row],[id]]</f>
        <v>2297</v>
      </c>
    </row>
    <row r="2308" spans="2:9" hidden="1" x14ac:dyDescent="0.3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13040</v>
      </c>
      <c r="I2308" s="1">
        <f>+Territorio[[#This Row],[id]]</f>
        <v>2298</v>
      </c>
    </row>
    <row r="2309" spans="2:9" hidden="1" x14ac:dyDescent="0.3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13041</v>
      </c>
      <c r="I2309" s="1">
        <f>+Territorio[[#This Row],[id]]</f>
        <v>2299</v>
      </c>
    </row>
    <row r="2310" spans="2:9" hidden="1" x14ac:dyDescent="0.3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13042</v>
      </c>
      <c r="I2310" s="1">
        <f>+Territorio[[#This Row],[id]]</f>
        <v>2300</v>
      </c>
    </row>
    <row r="2311" spans="2:9" hidden="1" x14ac:dyDescent="0.3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13043</v>
      </c>
      <c r="I2311" s="1">
        <f>+Territorio[[#This Row],[id]]</f>
        <v>2301</v>
      </c>
    </row>
    <row r="2312" spans="2:9" hidden="1" x14ac:dyDescent="0.3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13044</v>
      </c>
      <c r="I2312" s="1">
        <f>+Territorio[[#This Row],[id]]</f>
        <v>2302</v>
      </c>
    </row>
    <row r="2313" spans="2:9" hidden="1" x14ac:dyDescent="0.3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13045</v>
      </c>
      <c r="I2313" s="1">
        <f>+Territorio[[#This Row],[id]]</f>
        <v>2303</v>
      </c>
    </row>
    <row r="2314" spans="2:9" hidden="1" x14ac:dyDescent="0.3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13046</v>
      </c>
      <c r="I2314" s="1">
        <f>+Territorio[[#This Row],[id]]</f>
        <v>2304</v>
      </c>
    </row>
    <row r="2315" spans="2:9" hidden="1" x14ac:dyDescent="0.3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13047</v>
      </c>
      <c r="I2315" s="1">
        <f>+Territorio[[#This Row],[id]]</f>
        <v>2305</v>
      </c>
    </row>
    <row r="2316" spans="2:9" hidden="1" x14ac:dyDescent="0.3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13048</v>
      </c>
      <c r="I2316" s="1">
        <f>+Territorio[[#This Row],[id]]</f>
        <v>2306</v>
      </c>
    </row>
    <row r="2317" spans="2:9" hidden="1" x14ac:dyDescent="0.3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13049</v>
      </c>
      <c r="I2317" s="1">
        <f>+Territorio[[#This Row],[id]]</f>
        <v>2307</v>
      </c>
    </row>
    <row r="2318" spans="2:9" hidden="1" x14ac:dyDescent="0.3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13050</v>
      </c>
      <c r="I2318" s="1">
        <f>+Territorio[[#This Row],[id]]</f>
        <v>2308</v>
      </c>
    </row>
    <row r="2319" spans="2:9" hidden="1" x14ac:dyDescent="0.3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13051</v>
      </c>
      <c r="I2319" s="1">
        <f>+Territorio[[#This Row],[id]]</f>
        <v>2309</v>
      </c>
    </row>
    <row r="2320" spans="2:9" hidden="1" x14ac:dyDescent="0.3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13052</v>
      </c>
      <c r="I2320" s="1">
        <f>+Territorio[[#This Row],[id]]</f>
        <v>2310</v>
      </c>
    </row>
    <row r="2321" spans="2:9" hidden="1" x14ac:dyDescent="0.3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13053</v>
      </c>
      <c r="I2321" s="1">
        <f>+Territorio[[#This Row],[id]]</f>
        <v>2311</v>
      </c>
    </row>
    <row r="2322" spans="2:9" hidden="1" x14ac:dyDescent="0.3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13054</v>
      </c>
      <c r="I2322" s="1">
        <f>+Territorio[[#This Row],[id]]</f>
        <v>2312</v>
      </c>
    </row>
    <row r="2323" spans="2:9" hidden="1" x14ac:dyDescent="0.3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13055</v>
      </c>
      <c r="I2323" s="1">
        <f>+Territorio[[#This Row],[id]]</f>
        <v>2313</v>
      </c>
    </row>
    <row r="2324" spans="2:9" hidden="1" x14ac:dyDescent="0.3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13056</v>
      </c>
      <c r="I2324" s="1">
        <f>+Territorio[[#This Row],[id]]</f>
        <v>2314</v>
      </c>
    </row>
    <row r="2325" spans="2:9" hidden="1" x14ac:dyDescent="0.3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13057</v>
      </c>
      <c r="I2325" s="1">
        <f>+Territorio[[#This Row],[id]]</f>
        <v>2315</v>
      </c>
    </row>
    <row r="2326" spans="2:9" hidden="1" x14ac:dyDescent="0.3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13058</v>
      </c>
      <c r="I2326" s="1">
        <f>+Territorio[[#This Row],[id]]</f>
        <v>2316</v>
      </c>
    </row>
    <row r="2327" spans="2:9" hidden="1" x14ac:dyDescent="0.3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13059</v>
      </c>
      <c r="I2327" s="1">
        <f>+Territorio[[#This Row],[id]]</f>
        <v>2317</v>
      </c>
    </row>
    <row r="2328" spans="2:9" hidden="1" x14ac:dyDescent="0.3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13060</v>
      </c>
      <c r="I2328" s="1">
        <f>+Territorio[[#This Row],[id]]</f>
        <v>2318</v>
      </c>
    </row>
    <row r="2329" spans="2:9" hidden="1" x14ac:dyDescent="0.3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13061</v>
      </c>
      <c r="I2329" s="1">
        <f>+Territorio[[#This Row],[id]]</f>
        <v>2319</v>
      </c>
    </row>
    <row r="2330" spans="2:9" hidden="1" x14ac:dyDescent="0.3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13062</v>
      </c>
      <c r="I2330" s="1">
        <f>+Territorio[[#This Row],[id]]</f>
        <v>2320</v>
      </c>
    </row>
    <row r="2331" spans="2:9" hidden="1" x14ac:dyDescent="0.3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13063</v>
      </c>
      <c r="I2331" s="1">
        <f>+Territorio[[#This Row],[id]]</f>
        <v>2321</v>
      </c>
    </row>
    <row r="2332" spans="2:9" hidden="1" x14ac:dyDescent="0.3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13064</v>
      </c>
      <c r="I2332" s="1">
        <f>+Territorio[[#This Row],[id]]</f>
        <v>2322</v>
      </c>
    </row>
    <row r="2333" spans="2:9" hidden="1" x14ac:dyDescent="0.3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13065</v>
      </c>
      <c r="I2333" s="1">
        <f>+Territorio[[#This Row],[id]]</f>
        <v>2323</v>
      </c>
    </row>
    <row r="2334" spans="2:9" hidden="1" x14ac:dyDescent="0.3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13066</v>
      </c>
      <c r="I2334" s="1">
        <f>+Territorio[[#This Row],[id]]</f>
        <v>2324</v>
      </c>
    </row>
    <row r="2335" spans="2:9" hidden="1" x14ac:dyDescent="0.3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13067</v>
      </c>
      <c r="I2335" s="1">
        <f>+Territorio[[#This Row],[id]]</f>
        <v>2325</v>
      </c>
    </row>
    <row r="2336" spans="2:9" hidden="1" x14ac:dyDescent="0.3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13068</v>
      </c>
      <c r="I2336" s="1">
        <f>+Territorio[[#This Row],[id]]</f>
        <v>2326</v>
      </c>
    </row>
    <row r="2337" spans="2:9" hidden="1" x14ac:dyDescent="0.3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13069</v>
      </c>
      <c r="I2337" s="1">
        <f>+Territorio[[#This Row],[id]]</f>
        <v>2327</v>
      </c>
    </row>
    <row r="2338" spans="2:9" hidden="1" x14ac:dyDescent="0.3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13070</v>
      </c>
      <c r="I2338" s="1">
        <f>+Territorio[[#This Row],[id]]</f>
        <v>2328</v>
      </c>
    </row>
    <row r="2339" spans="2:9" hidden="1" x14ac:dyDescent="0.3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13071</v>
      </c>
      <c r="I2339" s="1">
        <f>+Territorio[[#This Row],[id]]</f>
        <v>2329</v>
      </c>
    </row>
    <row r="2340" spans="2:9" hidden="1" x14ac:dyDescent="0.3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13072</v>
      </c>
      <c r="I2340" s="1">
        <f>+Territorio[[#This Row],[id]]</f>
        <v>2330</v>
      </c>
    </row>
    <row r="2341" spans="2:9" hidden="1" x14ac:dyDescent="0.3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13073</v>
      </c>
      <c r="I2341" s="1">
        <f>+Territorio[[#This Row],[id]]</f>
        <v>2331</v>
      </c>
    </row>
    <row r="2342" spans="2:9" hidden="1" x14ac:dyDescent="0.3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13074</v>
      </c>
      <c r="I2342" s="1">
        <f>+Territorio[[#This Row],[id]]</f>
        <v>2332</v>
      </c>
    </row>
    <row r="2343" spans="2:9" hidden="1" x14ac:dyDescent="0.3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13075</v>
      </c>
      <c r="I2343" s="1">
        <f>+Territorio[[#This Row],[id]]</f>
        <v>2333</v>
      </c>
    </row>
    <row r="2344" spans="2:9" hidden="1" x14ac:dyDescent="0.3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13076</v>
      </c>
      <c r="I2344" s="1">
        <f>+Territorio[[#This Row],[id]]</f>
        <v>2334</v>
      </c>
    </row>
    <row r="2345" spans="2:9" hidden="1" x14ac:dyDescent="0.3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13077</v>
      </c>
      <c r="I2345" s="1">
        <f>+Territorio[[#This Row],[id]]</f>
        <v>2335</v>
      </c>
    </row>
    <row r="2346" spans="2:9" hidden="1" x14ac:dyDescent="0.3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13078</v>
      </c>
      <c r="I2346" s="1">
        <f>+Territorio[[#This Row],[id]]</f>
        <v>2336</v>
      </c>
    </row>
    <row r="2347" spans="2:9" hidden="1" x14ac:dyDescent="0.3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13079</v>
      </c>
      <c r="I2347" s="1">
        <f>+Territorio[[#This Row],[id]]</f>
        <v>2337</v>
      </c>
    </row>
    <row r="2348" spans="2:9" hidden="1" x14ac:dyDescent="0.3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13080</v>
      </c>
      <c r="I2348" s="1">
        <f>+Territorio[[#This Row],[id]]</f>
        <v>2338</v>
      </c>
    </row>
    <row r="2349" spans="2:9" hidden="1" x14ac:dyDescent="0.3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13081</v>
      </c>
      <c r="I2349" s="1">
        <f>+Territorio[[#This Row],[id]]</f>
        <v>2339</v>
      </c>
    </row>
    <row r="2350" spans="2:9" hidden="1" x14ac:dyDescent="0.3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13082</v>
      </c>
      <c r="I2350" s="1">
        <f>+Territorio[[#This Row],[id]]</f>
        <v>2340</v>
      </c>
    </row>
    <row r="2351" spans="2:9" hidden="1" x14ac:dyDescent="0.3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13083</v>
      </c>
      <c r="I2351" s="1">
        <f>+Territorio[[#This Row],[id]]</f>
        <v>2341</v>
      </c>
    </row>
    <row r="2352" spans="2:9" hidden="1" x14ac:dyDescent="0.3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13084</v>
      </c>
      <c r="I2352" s="1">
        <f>+Territorio[[#This Row],[id]]</f>
        <v>2342</v>
      </c>
    </row>
    <row r="2353" spans="2:9" hidden="1" x14ac:dyDescent="0.3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13085</v>
      </c>
      <c r="I2353" s="1">
        <f>+Territorio[[#This Row],[id]]</f>
        <v>2343</v>
      </c>
    </row>
    <row r="2354" spans="2:9" hidden="1" x14ac:dyDescent="0.3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13086</v>
      </c>
      <c r="I2354" s="1">
        <f>+Territorio[[#This Row],[id]]</f>
        <v>2344</v>
      </c>
    </row>
    <row r="2355" spans="2:9" hidden="1" x14ac:dyDescent="0.3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13087</v>
      </c>
      <c r="I2355" s="1">
        <f>+Territorio[[#This Row],[id]]</f>
        <v>2345</v>
      </c>
    </row>
    <row r="2356" spans="2:9" hidden="1" x14ac:dyDescent="0.3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13088</v>
      </c>
      <c r="I2356" s="1">
        <f>+Territorio[[#This Row],[id]]</f>
        <v>2346</v>
      </c>
    </row>
    <row r="2357" spans="2:9" hidden="1" x14ac:dyDescent="0.3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13089</v>
      </c>
      <c r="I2357" s="1">
        <f>+Territorio[[#This Row],[id]]</f>
        <v>2347</v>
      </c>
    </row>
    <row r="2358" spans="2:9" hidden="1" x14ac:dyDescent="0.3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13090</v>
      </c>
      <c r="I2358" s="1">
        <f>+Territorio[[#This Row],[id]]</f>
        <v>2348</v>
      </c>
    </row>
    <row r="2359" spans="2:9" hidden="1" x14ac:dyDescent="0.3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13091</v>
      </c>
      <c r="I2359" s="1">
        <f>+Territorio[[#This Row],[id]]</f>
        <v>2349</v>
      </c>
    </row>
    <row r="2360" spans="2:9" hidden="1" x14ac:dyDescent="0.3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13092</v>
      </c>
      <c r="I2360" s="1">
        <f>+Territorio[[#This Row],[id]]</f>
        <v>2350</v>
      </c>
    </row>
    <row r="2361" spans="2:9" hidden="1" x14ac:dyDescent="0.3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13093</v>
      </c>
      <c r="I2361" s="1">
        <f>+Territorio[[#This Row],[id]]</f>
        <v>2351</v>
      </c>
    </row>
    <row r="2362" spans="2:9" hidden="1" x14ac:dyDescent="0.3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13094</v>
      </c>
      <c r="I2362" s="1">
        <f>+Territorio[[#This Row],[id]]</f>
        <v>2352</v>
      </c>
    </row>
    <row r="2363" spans="2:9" hidden="1" x14ac:dyDescent="0.3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13095</v>
      </c>
      <c r="I2363" s="1">
        <f>+Territorio[[#This Row],[id]]</f>
        <v>2353</v>
      </c>
    </row>
    <row r="2364" spans="2:9" hidden="1" x14ac:dyDescent="0.3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13096</v>
      </c>
      <c r="I2364" s="1">
        <f>+Territorio[[#This Row],[id]]</f>
        <v>2354</v>
      </c>
    </row>
    <row r="2365" spans="2:9" hidden="1" x14ac:dyDescent="0.3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13097</v>
      </c>
      <c r="I2365" s="1">
        <f>+Territorio[[#This Row],[id]]</f>
        <v>2355</v>
      </c>
    </row>
    <row r="2366" spans="2:9" hidden="1" x14ac:dyDescent="0.3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13098</v>
      </c>
      <c r="I2366" s="1">
        <f>+Territorio[[#This Row],[id]]</f>
        <v>2356</v>
      </c>
    </row>
    <row r="2367" spans="2:9" hidden="1" x14ac:dyDescent="0.3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13099</v>
      </c>
      <c r="I2367" s="1">
        <f>+Territorio[[#This Row],[id]]</f>
        <v>2357</v>
      </c>
    </row>
    <row r="2368" spans="2:9" hidden="1" x14ac:dyDescent="0.3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13100</v>
      </c>
      <c r="I2368" s="1">
        <f>+Territorio[[#This Row],[id]]</f>
        <v>2358</v>
      </c>
    </row>
    <row r="2369" spans="2:9" hidden="1" x14ac:dyDescent="0.3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13101</v>
      </c>
      <c r="I2369" s="1">
        <f>+Territorio[[#This Row],[id]]</f>
        <v>2359</v>
      </c>
    </row>
    <row r="2370" spans="2:9" hidden="1" x14ac:dyDescent="0.3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13102</v>
      </c>
      <c r="I2370" s="1">
        <f>+Territorio[[#This Row],[id]]</f>
        <v>2360</v>
      </c>
    </row>
    <row r="2371" spans="2:9" hidden="1" x14ac:dyDescent="0.3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13103</v>
      </c>
      <c r="I2371" s="1">
        <f>+Territorio[[#This Row],[id]]</f>
        <v>2361</v>
      </c>
    </row>
    <row r="2372" spans="2:9" hidden="1" x14ac:dyDescent="0.3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13104</v>
      </c>
      <c r="I2372" s="1">
        <f>+Territorio[[#This Row],[id]]</f>
        <v>2362</v>
      </c>
    </row>
    <row r="2373" spans="2:9" hidden="1" x14ac:dyDescent="0.3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13105</v>
      </c>
      <c r="I2373" s="1">
        <f>+Territorio[[#This Row],[id]]</f>
        <v>2363</v>
      </c>
    </row>
    <row r="2374" spans="2:9" hidden="1" x14ac:dyDescent="0.3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13106</v>
      </c>
      <c r="I2374" s="1">
        <f>+Territorio[[#This Row],[id]]</f>
        <v>2364</v>
      </c>
    </row>
    <row r="2375" spans="2:9" hidden="1" x14ac:dyDescent="0.3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13107</v>
      </c>
      <c r="I2375" s="1">
        <f>+Territorio[[#This Row],[id]]</f>
        <v>2365</v>
      </c>
    </row>
    <row r="2376" spans="2:9" hidden="1" x14ac:dyDescent="0.3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13108</v>
      </c>
      <c r="I2376" s="1">
        <f>+Territorio[[#This Row],[id]]</f>
        <v>2366</v>
      </c>
    </row>
    <row r="2377" spans="2:9" hidden="1" x14ac:dyDescent="0.3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13109</v>
      </c>
      <c r="I2377" s="1">
        <f>+Territorio[[#This Row],[id]]</f>
        <v>2367</v>
      </c>
    </row>
    <row r="2378" spans="2:9" hidden="1" x14ac:dyDescent="0.3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13110</v>
      </c>
      <c r="I2378" s="1">
        <f>+Territorio[[#This Row],[id]]</f>
        <v>2368</v>
      </c>
    </row>
    <row r="2379" spans="2:9" hidden="1" x14ac:dyDescent="0.3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13111</v>
      </c>
      <c r="I2379" s="1">
        <f>+Territorio[[#This Row],[id]]</f>
        <v>2369</v>
      </c>
    </row>
    <row r="2380" spans="2:9" hidden="1" x14ac:dyDescent="0.3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13112</v>
      </c>
      <c r="I2380" s="1">
        <f>+Territorio[[#This Row],[id]]</f>
        <v>2370</v>
      </c>
    </row>
    <row r="2381" spans="2:9" hidden="1" x14ac:dyDescent="0.3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13113</v>
      </c>
      <c r="I2381" s="1">
        <f>+Territorio[[#This Row],[id]]</f>
        <v>2371</v>
      </c>
    </row>
    <row r="2382" spans="2:9" hidden="1" x14ac:dyDescent="0.3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13114</v>
      </c>
      <c r="I2382" s="1">
        <f>+Territorio[[#This Row],[id]]</f>
        <v>2372</v>
      </c>
    </row>
    <row r="2383" spans="2:9" hidden="1" x14ac:dyDescent="0.3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13115</v>
      </c>
      <c r="I2383" s="1">
        <f>+Territorio[[#This Row],[id]]</f>
        <v>2373</v>
      </c>
    </row>
    <row r="2384" spans="2:9" hidden="1" x14ac:dyDescent="0.3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13116</v>
      </c>
      <c r="I2384" s="1">
        <f>+Territorio[[#This Row],[id]]</f>
        <v>2374</v>
      </c>
    </row>
    <row r="2385" spans="2:9" hidden="1" x14ac:dyDescent="0.3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13117</v>
      </c>
      <c r="I2385" s="1">
        <f>+Territorio[[#This Row],[id]]</f>
        <v>2375</v>
      </c>
    </row>
    <row r="2386" spans="2:9" hidden="1" x14ac:dyDescent="0.3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13118</v>
      </c>
      <c r="I2386" s="1">
        <f>+Territorio[[#This Row],[id]]</f>
        <v>2376</v>
      </c>
    </row>
    <row r="2387" spans="2:9" hidden="1" x14ac:dyDescent="0.3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13119</v>
      </c>
      <c r="I2387" s="1">
        <f>+Territorio[[#This Row],[id]]</f>
        <v>2377</v>
      </c>
    </row>
    <row r="2388" spans="2:9" hidden="1" x14ac:dyDescent="0.3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13120</v>
      </c>
      <c r="I2388" s="1">
        <f>+Territorio[[#This Row],[id]]</f>
        <v>2378</v>
      </c>
    </row>
    <row r="2389" spans="2:9" hidden="1" x14ac:dyDescent="0.3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13121</v>
      </c>
      <c r="I2389" s="1">
        <f>+Territorio[[#This Row],[id]]</f>
        <v>2379</v>
      </c>
    </row>
    <row r="2390" spans="2:9" hidden="1" x14ac:dyDescent="0.3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13122</v>
      </c>
      <c r="I2390" s="1">
        <f>+Territorio[[#This Row],[id]]</f>
        <v>2380</v>
      </c>
    </row>
    <row r="2391" spans="2:9" hidden="1" x14ac:dyDescent="0.3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13123</v>
      </c>
      <c r="I2391" s="1">
        <f>+Territorio[[#This Row],[id]]</f>
        <v>2381</v>
      </c>
    </row>
    <row r="2392" spans="2:9" hidden="1" x14ac:dyDescent="0.3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13124</v>
      </c>
      <c r="I2392" s="1">
        <f>+Territorio[[#This Row],[id]]</f>
        <v>2382</v>
      </c>
    </row>
    <row r="2393" spans="2:9" hidden="1" x14ac:dyDescent="0.3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13125</v>
      </c>
      <c r="I2393" s="1">
        <f>+Territorio[[#This Row],[id]]</f>
        <v>2383</v>
      </c>
    </row>
    <row r="2394" spans="2:9" hidden="1" x14ac:dyDescent="0.3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13126</v>
      </c>
      <c r="I2394" s="1">
        <f>+Territorio[[#This Row],[id]]</f>
        <v>2384</v>
      </c>
    </row>
    <row r="2395" spans="2:9" hidden="1" x14ac:dyDescent="0.3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13127</v>
      </c>
      <c r="I2395" s="1">
        <f>+Territorio[[#This Row],[id]]</f>
        <v>2385</v>
      </c>
    </row>
    <row r="2396" spans="2:9" hidden="1" x14ac:dyDescent="0.3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13128</v>
      </c>
      <c r="I2396" s="1">
        <f>+Territorio[[#This Row],[id]]</f>
        <v>2386</v>
      </c>
    </row>
    <row r="2397" spans="2:9" hidden="1" x14ac:dyDescent="0.3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13129</v>
      </c>
      <c r="I2397" s="1">
        <f>+Territorio[[#This Row],[id]]</f>
        <v>2387</v>
      </c>
    </row>
    <row r="2398" spans="2:9" hidden="1" x14ac:dyDescent="0.3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13130</v>
      </c>
      <c r="I2398" s="1">
        <f>+Territorio[[#This Row],[id]]</f>
        <v>2388</v>
      </c>
    </row>
    <row r="2399" spans="2:9" hidden="1" x14ac:dyDescent="0.3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13131</v>
      </c>
      <c r="I2399" s="1">
        <f>+Territorio[[#This Row],[id]]</f>
        <v>2389</v>
      </c>
    </row>
    <row r="2400" spans="2:9" hidden="1" x14ac:dyDescent="0.3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13132</v>
      </c>
      <c r="I2400" s="1">
        <f>+Territorio[[#This Row],[id]]</f>
        <v>2390</v>
      </c>
    </row>
    <row r="2401" spans="2:9" hidden="1" x14ac:dyDescent="0.3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13133</v>
      </c>
      <c r="I2401" s="1">
        <f>+Territorio[[#This Row],[id]]</f>
        <v>2391</v>
      </c>
    </row>
    <row r="2402" spans="2:9" hidden="1" x14ac:dyDescent="0.3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13134</v>
      </c>
      <c r="I2402" s="1">
        <f>+Territorio[[#This Row],[id]]</f>
        <v>2392</v>
      </c>
    </row>
    <row r="2403" spans="2:9" hidden="1" x14ac:dyDescent="0.3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13135</v>
      </c>
      <c r="I2403" s="1">
        <f>+Territorio[[#This Row],[id]]</f>
        <v>2393</v>
      </c>
    </row>
    <row r="2404" spans="2:9" hidden="1" x14ac:dyDescent="0.3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13136</v>
      </c>
      <c r="I2404" s="1">
        <f>+Territorio[[#This Row],[id]]</f>
        <v>2394</v>
      </c>
    </row>
    <row r="2405" spans="2:9" hidden="1" x14ac:dyDescent="0.3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13137</v>
      </c>
      <c r="I2405" s="1">
        <f>+Territorio[[#This Row],[id]]</f>
        <v>2395</v>
      </c>
    </row>
    <row r="2406" spans="2:9" hidden="1" x14ac:dyDescent="0.3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13138</v>
      </c>
      <c r="I2406" s="1">
        <f>+Territorio[[#This Row],[id]]</f>
        <v>2396</v>
      </c>
    </row>
    <row r="2407" spans="2:9" hidden="1" x14ac:dyDescent="0.3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13139</v>
      </c>
      <c r="I2407" s="1">
        <f>+Territorio[[#This Row],[id]]</f>
        <v>2397</v>
      </c>
    </row>
    <row r="2408" spans="2:9" hidden="1" x14ac:dyDescent="0.3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13140</v>
      </c>
      <c r="I2408" s="1">
        <f>+Territorio[[#This Row],[id]]</f>
        <v>2398</v>
      </c>
    </row>
    <row r="2409" spans="2:9" hidden="1" x14ac:dyDescent="0.3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13141</v>
      </c>
      <c r="I2409" s="1">
        <f>+Territorio[[#This Row],[id]]</f>
        <v>2399</v>
      </c>
    </row>
    <row r="2410" spans="2:9" hidden="1" x14ac:dyDescent="0.3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13142</v>
      </c>
      <c r="I2410" s="1">
        <f>+Territorio[[#This Row],[id]]</f>
        <v>2400</v>
      </c>
    </row>
    <row r="2411" spans="2:9" hidden="1" x14ac:dyDescent="0.3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13143</v>
      </c>
      <c r="I2411" s="1">
        <f>+Territorio[[#This Row],[id]]</f>
        <v>2401</v>
      </c>
    </row>
    <row r="2412" spans="2:9" hidden="1" x14ac:dyDescent="0.3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13144</v>
      </c>
      <c r="I2412" s="1">
        <f>+Territorio[[#This Row],[id]]</f>
        <v>2402</v>
      </c>
    </row>
    <row r="2413" spans="2:9" hidden="1" x14ac:dyDescent="0.3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13145</v>
      </c>
      <c r="I2413" s="1">
        <f>+Territorio[[#This Row],[id]]</f>
        <v>2403</v>
      </c>
    </row>
    <row r="2414" spans="2:9" hidden="1" x14ac:dyDescent="0.3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13146</v>
      </c>
      <c r="I2414" s="1">
        <f>+Territorio[[#This Row],[id]]</f>
        <v>2404</v>
      </c>
    </row>
    <row r="2415" spans="2:9" hidden="1" x14ac:dyDescent="0.3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13147</v>
      </c>
      <c r="I2415" s="1">
        <f>+Territorio[[#This Row],[id]]</f>
        <v>2405</v>
      </c>
    </row>
    <row r="2416" spans="2:9" hidden="1" x14ac:dyDescent="0.3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13148</v>
      </c>
      <c r="I2416" s="1">
        <f>+Territorio[[#This Row],[id]]</f>
        <v>2406</v>
      </c>
    </row>
    <row r="2417" spans="2:9" hidden="1" x14ac:dyDescent="0.3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13149</v>
      </c>
      <c r="I2417" s="1">
        <f>+Territorio[[#This Row],[id]]</f>
        <v>2407</v>
      </c>
    </row>
    <row r="2418" spans="2:9" hidden="1" x14ac:dyDescent="0.3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13150</v>
      </c>
      <c r="I2418" s="1">
        <f>+Territorio[[#This Row],[id]]</f>
        <v>2408</v>
      </c>
    </row>
    <row r="2419" spans="2:9" hidden="1" x14ac:dyDescent="0.3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13151</v>
      </c>
      <c r="I2419" s="1">
        <f>+Territorio[[#This Row],[id]]</f>
        <v>2409</v>
      </c>
    </row>
    <row r="2420" spans="2:9" hidden="1" x14ac:dyDescent="0.3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13152</v>
      </c>
      <c r="I2420" s="1">
        <f>+Territorio[[#This Row],[id]]</f>
        <v>2410</v>
      </c>
    </row>
    <row r="2421" spans="2:9" hidden="1" x14ac:dyDescent="0.3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13153</v>
      </c>
      <c r="I2421" s="1">
        <f>+Territorio[[#This Row],[id]]</f>
        <v>2411</v>
      </c>
    </row>
    <row r="2422" spans="2:9" hidden="1" x14ac:dyDescent="0.3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13154</v>
      </c>
      <c r="I2422" s="1">
        <f>+Territorio[[#This Row],[id]]</f>
        <v>2412</v>
      </c>
    </row>
    <row r="2423" spans="2:9" hidden="1" x14ac:dyDescent="0.3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13155</v>
      </c>
      <c r="I2423" s="1">
        <f>+Territorio[[#This Row],[id]]</f>
        <v>2413</v>
      </c>
    </row>
    <row r="2424" spans="2:9" hidden="1" x14ac:dyDescent="0.3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13156</v>
      </c>
      <c r="I2424" s="1">
        <f>+Territorio[[#This Row],[id]]</f>
        <v>2414</v>
      </c>
    </row>
    <row r="2425" spans="2:9" hidden="1" x14ac:dyDescent="0.3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13157</v>
      </c>
      <c r="I2425" s="1">
        <f>+Territorio[[#This Row],[id]]</f>
        <v>2415</v>
      </c>
    </row>
    <row r="2426" spans="2:9" hidden="1" x14ac:dyDescent="0.3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13158</v>
      </c>
      <c r="I2426" s="1">
        <f>+Territorio[[#This Row],[id]]</f>
        <v>2416</v>
      </c>
    </row>
    <row r="2427" spans="2:9" hidden="1" x14ac:dyDescent="0.3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13159</v>
      </c>
      <c r="I2427" s="1">
        <f>+Territorio[[#This Row],[id]]</f>
        <v>2417</v>
      </c>
    </row>
    <row r="2428" spans="2:9" hidden="1" x14ac:dyDescent="0.3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13160</v>
      </c>
      <c r="I2428" s="1">
        <f>+Territorio[[#This Row],[id]]</f>
        <v>2418</v>
      </c>
    </row>
    <row r="2429" spans="2:9" hidden="1" x14ac:dyDescent="0.3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13161</v>
      </c>
      <c r="I2429" s="1">
        <f>+Territorio[[#This Row],[id]]</f>
        <v>2419</v>
      </c>
    </row>
    <row r="2430" spans="2:9" hidden="1" x14ac:dyDescent="0.3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13162</v>
      </c>
      <c r="I2430" s="1">
        <f>+Territorio[[#This Row],[id]]</f>
        <v>2420</v>
      </c>
    </row>
    <row r="2431" spans="2:9" hidden="1" x14ac:dyDescent="0.3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13163</v>
      </c>
      <c r="I2431" s="1">
        <f>+Territorio[[#This Row],[id]]</f>
        <v>2421</v>
      </c>
    </row>
    <row r="2432" spans="2:9" hidden="1" x14ac:dyDescent="0.3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13164</v>
      </c>
      <c r="I2432" s="1">
        <f>+Territorio[[#This Row],[id]]</f>
        <v>2422</v>
      </c>
    </row>
    <row r="2433" spans="2:9" hidden="1" x14ac:dyDescent="0.3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13165</v>
      </c>
      <c r="I2433" s="1">
        <f>+Territorio[[#This Row],[id]]</f>
        <v>2423</v>
      </c>
    </row>
    <row r="2434" spans="2:9" hidden="1" x14ac:dyDescent="0.3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13166</v>
      </c>
      <c r="I2434" s="1">
        <f>+Territorio[[#This Row],[id]]</f>
        <v>2424</v>
      </c>
    </row>
    <row r="2435" spans="2:9" hidden="1" x14ac:dyDescent="0.3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13167</v>
      </c>
      <c r="I2435" s="1">
        <f>+Territorio[[#This Row],[id]]</f>
        <v>2425</v>
      </c>
    </row>
    <row r="2436" spans="2:9" hidden="1" x14ac:dyDescent="0.3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13168</v>
      </c>
      <c r="I2436" s="1">
        <f>+Territorio[[#This Row],[id]]</f>
        <v>2426</v>
      </c>
    </row>
    <row r="2437" spans="2:9" hidden="1" x14ac:dyDescent="0.3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13169</v>
      </c>
      <c r="I2437" s="1">
        <f>+Territorio[[#This Row],[id]]</f>
        <v>2427</v>
      </c>
    </row>
    <row r="2438" spans="2:9" hidden="1" x14ac:dyDescent="0.3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13170</v>
      </c>
      <c r="I2438" s="1">
        <f>+Territorio[[#This Row],[id]]</f>
        <v>2428</v>
      </c>
    </row>
    <row r="2439" spans="2:9" hidden="1" x14ac:dyDescent="0.3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13171</v>
      </c>
      <c r="I2439" s="1">
        <f>+Territorio[[#This Row],[id]]</f>
        <v>2429</v>
      </c>
    </row>
    <row r="2440" spans="2:9" hidden="1" x14ac:dyDescent="0.3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13172</v>
      </c>
      <c r="I2440" s="1">
        <f>+Territorio[[#This Row],[id]]</f>
        <v>2430</v>
      </c>
    </row>
    <row r="2441" spans="2:9" hidden="1" x14ac:dyDescent="0.3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13173</v>
      </c>
      <c r="I2441" s="1">
        <f>+Territorio[[#This Row],[id]]</f>
        <v>2431</v>
      </c>
    </row>
    <row r="2442" spans="2:9" hidden="1" x14ac:dyDescent="0.3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13174</v>
      </c>
      <c r="I2442" s="1">
        <f>+Territorio[[#This Row],[id]]</f>
        <v>2432</v>
      </c>
    </row>
    <row r="2443" spans="2:9" hidden="1" x14ac:dyDescent="0.3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13175</v>
      </c>
      <c r="I2443" s="1">
        <f>+Territorio[[#This Row],[id]]</f>
        <v>2433</v>
      </c>
    </row>
    <row r="2444" spans="2:9" hidden="1" x14ac:dyDescent="0.3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13176</v>
      </c>
      <c r="I2444" s="1">
        <f>+Territorio[[#This Row],[id]]</f>
        <v>2434</v>
      </c>
    </row>
    <row r="2445" spans="2:9" hidden="1" x14ac:dyDescent="0.3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13177</v>
      </c>
      <c r="I2445" s="1">
        <f>+Territorio[[#This Row],[id]]</f>
        <v>2435</v>
      </c>
    </row>
    <row r="2446" spans="2:9" hidden="1" x14ac:dyDescent="0.3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13178</v>
      </c>
      <c r="I2446" s="1">
        <f>+Territorio[[#This Row],[id]]</f>
        <v>2436</v>
      </c>
    </row>
    <row r="2447" spans="2:9" hidden="1" x14ac:dyDescent="0.3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13179</v>
      </c>
      <c r="I2447" s="1">
        <f>+Territorio[[#This Row],[id]]</f>
        <v>2437</v>
      </c>
    </row>
    <row r="2448" spans="2:9" hidden="1" x14ac:dyDescent="0.3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13180</v>
      </c>
      <c r="I2448" s="1">
        <f>+Territorio[[#This Row],[id]]</f>
        <v>2438</v>
      </c>
    </row>
    <row r="2449" spans="2:9" hidden="1" x14ac:dyDescent="0.3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13181</v>
      </c>
      <c r="I2449" s="1">
        <f>+Territorio[[#This Row],[id]]</f>
        <v>2439</v>
      </c>
    </row>
    <row r="2450" spans="2:9" hidden="1" x14ac:dyDescent="0.3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13182</v>
      </c>
      <c r="I2450" s="1">
        <f>+Territorio[[#This Row],[id]]</f>
        <v>2440</v>
      </c>
    </row>
    <row r="2451" spans="2:9" hidden="1" x14ac:dyDescent="0.3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13183</v>
      </c>
      <c r="I2451" s="1">
        <f>+Territorio[[#This Row],[id]]</f>
        <v>2441</v>
      </c>
    </row>
    <row r="2452" spans="2:9" hidden="1" x14ac:dyDescent="0.3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13184</v>
      </c>
      <c r="I2452" s="1">
        <f>+Territorio[[#This Row],[id]]</f>
        <v>2442</v>
      </c>
    </row>
    <row r="2453" spans="2:9" hidden="1" x14ac:dyDescent="0.3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13185</v>
      </c>
      <c r="I2453" s="1">
        <f>+Territorio[[#This Row],[id]]</f>
        <v>2443</v>
      </c>
    </row>
    <row r="2454" spans="2:9" hidden="1" x14ac:dyDescent="0.3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13186</v>
      </c>
      <c r="I2454" s="1">
        <f>+Territorio[[#This Row],[id]]</f>
        <v>2444</v>
      </c>
    </row>
    <row r="2455" spans="2:9" hidden="1" x14ac:dyDescent="0.3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13187</v>
      </c>
      <c r="I2455" s="1">
        <f>+Territorio[[#This Row],[id]]</f>
        <v>2445</v>
      </c>
    </row>
    <row r="2456" spans="2:9" hidden="1" x14ac:dyDescent="0.3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13188</v>
      </c>
      <c r="I2456" s="1">
        <f>+Territorio[[#This Row],[id]]</f>
        <v>2446</v>
      </c>
    </row>
    <row r="2457" spans="2:9" hidden="1" x14ac:dyDescent="0.3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13189</v>
      </c>
      <c r="I2457" s="1">
        <f>+Territorio[[#This Row],[id]]</f>
        <v>2447</v>
      </c>
    </row>
    <row r="2458" spans="2:9" hidden="1" x14ac:dyDescent="0.3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13190</v>
      </c>
      <c r="I2458" s="1">
        <f>+Territorio[[#This Row],[id]]</f>
        <v>2448</v>
      </c>
    </row>
    <row r="2459" spans="2:9" hidden="1" x14ac:dyDescent="0.3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13191</v>
      </c>
      <c r="I2459" s="1">
        <f>+Territorio[[#This Row],[id]]</f>
        <v>2449</v>
      </c>
    </row>
    <row r="2460" spans="2:9" hidden="1" x14ac:dyDescent="0.3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13192</v>
      </c>
      <c r="I2460" s="1">
        <f>+Territorio[[#This Row],[id]]</f>
        <v>2450</v>
      </c>
    </row>
    <row r="2461" spans="2:9" hidden="1" x14ac:dyDescent="0.3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13193</v>
      </c>
      <c r="I2461" s="1">
        <f>+Territorio[[#This Row],[id]]</f>
        <v>2451</v>
      </c>
    </row>
    <row r="2462" spans="2:9" hidden="1" x14ac:dyDescent="0.3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13194</v>
      </c>
      <c r="I2462" s="1">
        <f>+Territorio[[#This Row],[id]]</f>
        <v>2452</v>
      </c>
    </row>
    <row r="2463" spans="2:9" hidden="1" x14ac:dyDescent="0.3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13195</v>
      </c>
      <c r="I2463" s="1">
        <f>+Territorio[[#This Row],[id]]</f>
        <v>2453</v>
      </c>
    </row>
    <row r="2464" spans="2:9" hidden="1" x14ac:dyDescent="0.3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13196</v>
      </c>
      <c r="I2464" s="1">
        <f>+Territorio[[#This Row],[id]]</f>
        <v>2454</v>
      </c>
    </row>
    <row r="2465" spans="2:9" hidden="1" x14ac:dyDescent="0.3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13197</v>
      </c>
      <c r="I2465" s="1">
        <f>+Territorio[[#This Row],[id]]</f>
        <v>2455</v>
      </c>
    </row>
    <row r="2466" spans="2:9" hidden="1" x14ac:dyDescent="0.3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13198</v>
      </c>
      <c r="I2466" s="1">
        <f>+Territorio[[#This Row],[id]]</f>
        <v>2456</v>
      </c>
    </row>
    <row r="2467" spans="2:9" hidden="1" x14ac:dyDescent="0.3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13199</v>
      </c>
      <c r="I2467" s="1">
        <f>+Territorio[[#This Row],[id]]</f>
        <v>2457</v>
      </c>
    </row>
    <row r="2468" spans="2:9" hidden="1" x14ac:dyDescent="0.3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13200</v>
      </c>
      <c r="I2468" s="1">
        <f>+Territorio[[#This Row],[id]]</f>
        <v>2458</v>
      </c>
    </row>
    <row r="2469" spans="2:9" hidden="1" x14ac:dyDescent="0.3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13201</v>
      </c>
      <c r="I2469" s="1">
        <f>+Territorio[[#This Row],[id]]</f>
        <v>2459</v>
      </c>
    </row>
    <row r="2470" spans="2:9" hidden="1" x14ac:dyDescent="0.3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13202</v>
      </c>
      <c r="I2470" s="1">
        <f>+Territorio[[#This Row],[id]]</f>
        <v>2460</v>
      </c>
    </row>
    <row r="2471" spans="2:9" hidden="1" x14ac:dyDescent="0.3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13203</v>
      </c>
      <c r="I2471" s="1">
        <f>+Territorio[[#This Row],[id]]</f>
        <v>2461</v>
      </c>
    </row>
    <row r="2472" spans="2:9" hidden="1" x14ac:dyDescent="0.3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13204</v>
      </c>
      <c r="I2472" s="1">
        <f>+Territorio[[#This Row],[id]]</f>
        <v>2462</v>
      </c>
    </row>
    <row r="2473" spans="2:9" hidden="1" x14ac:dyDescent="0.3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13205</v>
      </c>
      <c r="I2473" s="1">
        <f>+Territorio[[#This Row],[id]]</f>
        <v>2463</v>
      </c>
    </row>
    <row r="2474" spans="2:9" hidden="1" x14ac:dyDescent="0.3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13206</v>
      </c>
      <c r="I2474" s="1">
        <f>+Territorio[[#This Row],[id]]</f>
        <v>2464</v>
      </c>
    </row>
    <row r="2475" spans="2:9" hidden="1" x14ac:dyDescent="0.3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13207</v>
      </c>
      <c r="I2475" s="1">
        <f>+Territorio[[#This Row],[id]]</f>
        <v>2465</v>
      </c>
    </row>
    <row r="2476" spans="2:9" hidden="1" x14ac:dyDescent="0.3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13208</v>
      </c>
      <c r="I2476" s="1">
        <f>+Territorio[[#This Row],[id]]</f>
        <v>2466</v>
      </c>
    </row>
    <row r="2477" spans="2:9" hidden="1" x14ac:dyDescent="0.3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13209</v>
      </c>
      <c r="I2477" s="1">
        <f>+Territorio[[#This Row],[id]]</f>
        <v>2467</v>
      </c>
    </row>
    <row r="2478" spans="2:9" hidden="1" x14ac:dyDescent="0.3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13210</v>
      </c>
      <c r="I2478" s="1">
        <f>+Territorio[[#This Row],[id]]</f>
        <v>2468</v>
      </c>
    </row>
    <row r="2479" spans="2:9" hidden="1" x14ac:dyDescent="0.3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13211</v>
      </c>
      <c r="I2479" s="1">
        <f>+Territorio[[#This Row],[id]]</f>
        <v>2469</v>
      </c>
    </row>
    <row r="2480" spans="2:9" hidden="1" x14ac:dyDescent="0.3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13212</v>
      </c>
      <c r="I2480" s="1">
        <f>+Territorio[[#This Row],[id]]</f>
        <v>2470</v>
      </c>
    </row>
    <row r="2481" spans="2:9" hidden="1" x14ac:dyDescent="0.3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13213</v>
      </c>
      <c r="I2481" s="1">
        <f>+Territorio[[#This Row],[id]]</f>
        <v>2471</v>
      </c>
    </row>
    <row r="2482" spans="2:9" hidden="1" x14ac:dyDescent="0.3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13214</v>
      </c>
      <c r="I2482" s="1">
        <f>+Territorio[[#This Row],[id]]</f>
        <v>2472</v>
      </c>
    </row>
    <row r="2483" spans="2:9" hidden="1" x14ac:dyDescent="0.3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13215</v>
      </c>
      <c r="I2483" s="1">
        <f>+Territorio[[#This Row],[id]]</f>
        <v>2473</v>
      </c>
    </row>
    <row r="2484" spans="2:9" hidden="1" x14ac:dyDescent="0.3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13216</v>
      </c>
      <c r="I2484" s="1">
        <f>+Territorio[[#This Row],[id]]</f>
        <v>2474</v>
      </c>
    </row>
    <row r="2485" spans="2:9" hidden="1" x14ac:dyDescent="0.3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13217</v>
      </c>
      <c r="I2485" s="1">
        <f>+Territorio[[#This Row],[id]]</f>
        <v>2475</v>
      </c>
    </row>
    <row r="2486" spans="2:9" hidden="1" x14ac:dyDescent="0.3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13218</v>
      </c>
      <c r="I2486" s="1">
        <f>+Territorio[[#This Row],[id]]</f>
        <v>2476</v>
      </c>
    </row>
    <row r="2487" spans="2:9" hidden="1" x14ac:dyDescent="0.3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13219</v>
      </c>
      <c r="I2487" s="1">
        <f>+Territorio[[#This Row],[id]]</f>
        <v>2477</v>
      </c>
    </row>
    <row r="2488" spans="2:9" hidden="1" x14ac:dyDescent="0.3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13220</v>
      </c>
      <c r="I2488" s="1">
        <f>+Territorio[[#This Row],[id]]</f>
        <v>2478</v>
      </c>
    </row>
    <row r="2489" spans="2:9" hidden="1" x14ac:dyDescent="0.3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13221</v>
      </c>
      <c r="I2489" s="1">
        <f>+Territorio[[#This Row],[id]]</f>
        <v>2479</v>
      </c>
    </row>
    <row r="2490" spans="2:9" hidden="1" x14ac:dyDescent="0.3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13222</v>
      </c>
      <c r="I2490" s="1">
        <f>+Territorio[[#This Row],[id]]</f>
        <v>2480</v>
      </c>
    </row>
    <row r="2491" spans="2:9" hidden="1" x14ac:dyDescent="0.3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13223</v>
      </c>
      <c r="I2491" s="1">
        <f>+Territorio[[#This Row],[id]]</f>
        <v>2481</v>
      </c>
    </row>
    <row r="2492" spans="2:9" hidden="1" x14ac:dyDescent="0.3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13224</v>
      </c>
      <c r="I2492" s="1">
        <f>+Territorio[[#This Row],[id]]</f>
        <v>2482</v>
      </c>
    </row>
    <row r="2493" spans="2:9" hidden="1" x14ac:dyDescent="0.3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13225</v>
      </c>
      <c r="I2493" s="1">
        <f>+Territorio[[#This Row],[id]]</f>
        <v>2483</v>
      </c>
    </row>
    <row r="2494" spans="2:9" hidden="1" x14ac:dyDescent="0.3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13226</v>
      </c>
      <c r="I2494" s="1">
        <f>+Territorio[[#This Row],[id]]</f>
        <v>2484</v>
      </c>
    </row>
    <row r="2495" spans="2:9" hidden="1" x14ac:dyDescent="0.3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13227</v>
      </c>
      <c r="I2495" s="1">
        <f>+Territorio[[#This Row],[id]]</f>
        <v>2485</v>
      </c>
    </row>
    <row r="2496" spans="2:9" hidden="1" x14ac:dyDescent="0.3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13228</v>
      </c>
      <c r="I2496" s="1">
        <f>+Territorio[[#This Row],[id]]</f>
        <v>2486</v>
      </c>
    </row>
    <row r="2497" spans="2:9" hidden="1" x14ac:dyDescent="0.3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13229</v>
      </c>
      <c r="I2497" s="1">
        <f>+Territorio[[#This Row],[id]]</f>
        <v>2487</v>
      </c>
    </row>
    <row r="2498" spans="2:9" hidden="1" x14ac:dyDescent="0.3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13230</v>
      </c>
      <c r="I2498" s="1">
        <f>+Territorio[[#This Row],[id]]</f>
        <v>2488</v>
      </c>
    </row>
    <row r="2499" spans="2:9" hidden="1" x14ac:dyDescent="0.3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13231</v>
      </c>
      <c r="I2499" s="1">
        <f>+Territorio[[#This Row],[id]]</f>
        <v>2489</v>
      </c>
    </row>
    <row r="2500" spans="2:9" hidden="1" x14ac:dyDescent="0.3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13232</v>
      </c>
      <c r="I2500" s="1">
        <f>+Territorio[[#This Row],[id]]</f>
        <v>2490</v>
      </c>
    </row>
    <row r="2501" spans="2:9" hidden="1" x14ac:dyDescent="0.3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13233</v>
      </c>
      <c r="I2501" s="1">
        <f>+Territorio[[#This Row],[id]]</f>
        <v>2491</v>
      </c>
    </row>
    <row r="2502" spans="2:9" hidden="1" x14ac:dyDescent="0.3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13234</v>
      </c>
      <c r="I2502" s="1">
        <f>+Territorio[[#This Row],[id]]</f>
        <v>2492</v>
      </c>
    </row>
    <row r="2503" spans="2:9" hidden="1" x14ac:dyDescent="0.3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13235</v>
      </c>
      <c r="I2503" s="1">
        <f>+Territorio[[#This Row],[id]]</f>
        <v>2493</v>
      </c>
    </row>
    <row r="2504" spans="2:9" hidden="1" x14ac:dyDescent="0.3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13236</v>
      </c>
      <c r="I2504" s="1">
        <f>+Territorio[[#This Row],[id]]</f>
        <v>2494</v>
      </c>
    </row>
    <row r="2505" spans="2:9" hidden="1" x14ac:dyDescent="0.3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13237</v>
      </c>
      <c r="I2505" s="1">
        <f>+Territorio[[#This Row],[id]]</f>
        <v>2495</v>
      </c>
    </row>
    <row r="2506" spans="2:9" hidden="1" x14ac:dyDescent="0.3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13238</v>
      </c>
      <c r="I2506" s="1">
        <f>+Territorio[[#This Row],[id]]</f>
        <v>2496</v>
      </c>
    </row>
    <row r="2507" spans="2:9" hidden="1" x14ac:dyDescent="0.3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13239</v>
      </c>
      <c r="I2507" s="1">
        <f>+Territorio[[#This Row],[id]]</f>
        <v>2497</v>
      </c>
    </row>
    <row r="2508" spans="2:9" hidden="1" x14ac:dyDescent="0.3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13240</v>
      </c>
      <c r="I2508" s="1">
        <f>+Territorio[[#This Row],[id]]</f>
        <v>2498</v>
      </c>
    </row>
    <row r="2509" spans="2:9" hidden="1" x14ac:dyDescent="0.3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13241</v>
      </c>
      <c r="I2509" s="1">
        <f>+Territorio[[#This Row],[id]]</f>
        <v>2499</v>
      </c>
    </row>
    <row r="2510" spans="2:9" hidden="1" x14ac:dyDescent="0.3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13242</v>
      </c>
      <c r="I2510" s="1">
        <f>+Territorio[[#This Row],[id]]</f>
        <v>2500</v>
      </c>
    </row>
    <row r="2511" spans="2:9" hidden="1" x14ac:dyDescent="0.3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13243</v>
      </c>
      <c r="I2511" s="1">
        <f>+Territorio[[#This Row],[id]]</f>
        <v>2501</v>
      </c>
    </row>
    <row r="2512" spans="2:9" hidden="1" x14ac:dyDescent="0.3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13244</v>
      </c>
      <c r="I2512" s="1">
        <f>+Territorio[[#This Row],[id]]</f>
        <v>2502</v>
      </c>
    </row>
    <row r="2513" spans="2:9" hidden="1" x14ac:dyDescent="0.3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13245</v>
      </c>
      <c r="I2513" s="1">
        <f>+Territorio[[#This Row],[id]]</f>
        <v>2503</v>
      </c>
    </row>
    <row r="2514" spans="2:9" hidden="1" x14ac:dyDescent="0.3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13246</v>
      </c>
      <c r="I2514" s="1">
        <f>+Territorio[[#This Row],[id]]</f>
        <v>2504</v>
      </c>
    </row>
    <row r="2515" spans="2:9" hidden="1" x14ac:dyDescent="0.3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13247</v>
      </c>
      <c r="I2515" s="1">
        <f>+Territorio[[#This Row],[id]]</f>
        <v>2505</v>
      </c>
    </row>
    <row r="2516" spans="2:9" hidden="1" x14ac:dyDescent="0.3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13248</v>
      </c>
      <c r="I2516" s="1">
        <f>+Territorio[[#This Row],[id]]</f>
        <v>2506</v>
      </c>
    </row>
    <row r="2517" spans="2:9" hidden="1" x14ac:dyDescent="0.3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13249</v>
      </c>
      <c r="I2517" s="1">
        <f>+Territorio[[#This Row],[id]]</f>
        <v>2507</v>
      </c>
    </row>
    <row r="2518" spans="2:9" hidden="1" x14ac:dyDescent="0.3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13250</v>
      </c>
      <c r="I2518" s="1">
        <f>+Territorio[[#This Row],[id]]</f>
        <v>2508</v>
      </c>
    </row>
    <row r="2519" spans="2:9" hidden="1" x14ac:dyDescent="0.3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13251</v>
      </c>
      <c r="I2519" s="1">
        <f>+Territorio[[#This Row],[id]]</f>
        <v>2509</v>
      </c>
    </row>
    <row r="2520" spans="2:9" hidden="1" x14ac:dyDescent="0.3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13252</v>
      </c>
      <c r="I2520" s="1">
        <f>+Territorio[[#This Row],[id]]</f>
        <v>2510</v>
      </c>
    </row>
    <row r="2521" spans="2:9" hidden="1" x14ac:dyDescent="0.3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13253</v>
      </c>
      <c r="I2521" s="1">
        <f>+Territorio[[#This Row],[id]]</f>
        <v>2511</v>
      </c>
    </row>
    <row r="2522" spans="2:9" hidden="1" x14ac:dyDescent="0.3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13254</v>
      </c>
      <c r="I2522" s="1">
        <f>+Territorio[[#This Row],[id]]</f>
        <v>2512</v>
      </c>
    </row>
    <row r="2523" spans="2:9" hidden="1" x14ac:dyDescent="0.3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13255</v>
      </c>
      <c r="I2523" s="1">
        <f>+Territorio[[#This Row],[id]]</f>
        <v>2513</v>
      </c>
    </row>
    <row r="2524" spans="2:9" hidden="1" x14ac:dyDescent="0.3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13256</v>
      </c>
      <c r="I2524" s="1">
        <f>+Territorio[[#This Row],[id]]</f>
        <v>2514</v>
      </c>
    </row>
    <row r="2525" spans="2:9" hidden="1" x14ac:dyDescent="0.3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13257</v>
      </c>
      <c r="I2525" s="1">
        <f>+Territorio[[#This Row],[id]]</f>
        <v>2515</v>
      </c>
    </row>
    <row r="2526" spans="2:9" hidden="1" x14ac:dyDescent="0.3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13258</v>
      </c>
      <c r="I2526" s="1">
        <f>+Territorio[[#This Row],[id]]</f>
        <v>2516</v>
      </c>
    </row>
    <row r="2527" spans="2:9" hidden="1" x14ac:dyDescent="0.3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13259</v>
      </c>
      <c r="I2527" s="1">
        <f>+Territorio[[#This Row],[id]]</f>
        <v>2517</v>
      </c>
    </row>
    <row r="2528" spans="2:9" hidden="1" x14ac:dyDescent="0.3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13260</v>
      </c>
      <c r="I2528" s="1">
        <f>+Territorio[[#This Row],[id]]</f>
        <v>2518</v>
      </c>
    </row>
    <row r="2529" spans="2:9" hidden="1" x14ac:dyDescent="0.3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13261</v>
      </c>
      <c r="I2529" s="1">
        <f>+Territorio[[#This Row],[id]]</f>
        <v>2519</v>
      </c>
    </row>
    <row r="2530" spans="2:9" hidden="1" x14ac:dyDescent="0.3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13262</v>
      </c>
      <c r="I2530" s="1">
        <f>+Territorio[[#This Row],[id]]</f>
        <v>2520</v>
      </c>
    </row>
    <row r="2531" spans="2:9" hidden="1" x14ac:dyDescent="0.3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13263</v>
      </c>
      <c r="I2531" s="1">
        <f>+Territorio[[#This Row],[id]]</f>
        <v>2521</v>
      </c>
    </row>
    <row r="2532" spans="2:9" hidden="1" x14ac:dyDescent="0.3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13264</v>
      </c>
      <c r="I2532" s="1">
        <f>+Territorio[[#This Row],[id]]</f>
        <v>2522</v>
      </c>
    </row>
    <row r="2533" spans="2:9" hidden="1" x14ac:dyDescent="0.3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13265</v>
      </c>
      <c r="I2533" s="1">
        <f>+Territorio[[#This Row],[id]]</f>
        <v>2523</v>
      </c>
    </row>
    <row r="2534" spans="2:9" hidden="1" x14ac:dyDescent="0.3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13266</v>
      </c>
      <c r="I2534" s="1">
        <f>+Territorio[[#This Row],[id]]</f>
        <v>2524</v>
      </c>
    </row>
    <row r="2535" spans="2:9" hidden="1" x14ac:dyDescent="0.3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13267</v>
      </c>
      <c r="I2535" s="1">
        <f>+Territorio[[#This Row],[id]]</f>
        <v>2525</v>
      </c>
    </row>
    <row r="2536" spans="2:9" hidden="1" x14ac:dyDescent="0.3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13268</v>
      </c>
      <c r="I2536" s="1">
        <f>+Territorio[[#This Row],[id]]</f>
        <v>2526</v>
      </c>
    </row>
    <row r="2537" spans="2:9" hidden="1" x14ac:dyDescent="0.3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13269</v>
      </c>
      <c r="I2537" s="1">
        <f>+Territorio[[#This Row],[id]]</f>
        <v>2527</v>
      </c>
    </row>
    <row r="2538" spans="2:9" hidden="1" x14ac:dyDescent="0.3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13270</v>
      </c>
      <c r="I2538" s="1">
        <f>+Territorio[[#This Row],[id]]</f>
        <v>2528</v>
      </c>
    </row>
    <row r="2539" spans="2:9" hidden="1" x14ac:dyDescent="0.3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13271</v>
      </c>
      <c r="I2539" s="1">
        <f>+Territorio[[#This Row],[id]]</f>
        <v>2529</v>
      </c>
    </row>
    <row r="2540" spans="2:9" hidden="1" x14ac:dyDescent="0.3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13272</v>
      </c>
      <c r="I2540" s="1">
        <f>+Territorio[[#This Row],[id]]</f>
        <v>2530</v>
      </c>
    </row>
    <row r="2541" spans="2:9" hidden="1" x14ac:dyDescent="0.3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13273</v>
      </c>
      <c r="I2541" s="1">
        <f>+Territorio[[#This Row],[id]]</f>
        <v>2531</v>
      </c>
    </row>
    <row r="2542" spans="2:9" hidden="1" x14ac:dyDescent="0.3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13274</v>
      </c>
      <c r="I2542" s="1">
        <f>+Territorio[[#This Row],[id]]</f>
        <v>2532</v>
      </c>
    </row>
    <row r="2543" spans="2:9" hidden="1" x14ac:dyDescent="0.3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13275</v>
      </c>
      <c r="I2543" s="1">
        <f>+Territorio[[#This Row],[id]]</f>
        <v>2533</v>
      </c>
    </row>
    <row r="2544" spans="2:9" hidden="1" x14ac:dyDescent="0.3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13276</v>
      </c>
      <c r="I2544" s="1">
        <f>+Territorio[[#This Row],[id]]</f>
        <v>2534</v>
      </c>
    </row>
    <row r="2545" spans="2:9" hidden="1" x14ac:dyDescent="0.3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13277</v>
      </c>
      <c r="I2545" s="1">
        <f>+Territorio[[#This Row],[id]]</f>
        <v>2535</v>
      </c>
    </row>
    <row r="2546" spans="2:9" hidden="1" x14ac:dyDescent="0.3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13278</v>
      </c>
      <c r="I2546" s="1">
        <f>+Territorio[[#This Row],[id]]</f>
        <v>2536</v>
      </c>
    </row>
    <row r="2547" spans="2:9" hidden="1" x14ac:dyDescent="0.3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13279</v>
      </c>
      <c r="I2547" s="1">
        <f>+Territorio[[#This Row],[id]]</f>
        <v>2537</v>
      </c>
    </row>
    <row r="2548" spans="2:9" hidden="1" x14ac:dyDescent="0.3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13280</v>
      </c>
      <c r="I2548" s="1">
        <f>+Territorio[[#This Row],[id]]</f>
        <v>2538</v>
      </c>
    </row>
    <row r="2549" spans="2:9" hidden="1" x14ac:dyDescent="0.3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13281</v>
      </c>
      <c r="I2549" s="1">
        <f>+Territorio[[#This Row],[id]]</f>
        <v>2539</v>
      </c>
    </row>
    <row r="2550" spans="2:9" hidden="1" x14ac:dyDescent="0.3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13282</v>
      </c>
      <c r="I2550" s="1">
        <f>+Territorio[[#This Row],[id]]</f>
        <v>2540</v>
      </c>
    </row>
    <row r="2551" spans="2:9" hidden="1" x14ac:dyDescent="0.3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13283</v>
      </c>
      <c r="I2551" s="1">
        <f>+Territorio[[#This Row],[id]]</f>
        <v>2541</v>
      </c>
    </row>
    <row r="2552" spans="2:9" hidden="1" x14ac:dyDescent="0.3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13284</v>
      </c>
      <c r="I2552" s="1">
        <f>+Territorio[[#This Row],[id]]</f>
        <v>2542</v>
      </c>
    </row>
    <row r="2553" spans="2:9" hidden="1" x14ac:dyDescent="0.3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13285</v>
      </c>
      <c r="I2553" s="1">
        <f>+Territorio[[#This Row],[id]]</f>
        <v>2543</v>
      </c>
    </row>
    <row r="2554" spans="2:9" hidden="1" x14ac:dyDescent="0.3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13286</v>
      </c>
      <c r="I2554" s="1">
        <f>+Territorio[[#This Row],[id]]</f>
        <v>2544</v>
      </c>
    </row>
    <row r="2555" spans="2:9" hidden="1" x14ac:dyDescent="0.3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13287</v>
      </c>
      <c r="I2555" s="1">
        <f>+Territorio[[#This Row],[id]]</f>
        <v>2545</v>
      </c>
    </row>
    <row r="2556" spans="2:9" hidden="1" x14ac:dyDescent="0.3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13288</v>
      </c>
      <c r="I2556" s="1">
        <f>+Territorio[[#This Row],[id]]</f>
        <v>2546</v>
      </c>
    </row>
    <row r="2557" spans="2:9" hidden="1" x14ac:dyDescent="0.3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13289</v>
      </c>
      <c r="I2557" s="1">
        <f>+Territorio[[#This Row],[id]]</f>
        <v>2547</v>
      </c>
    </row>
    <row r="2558" spans="2:9" hidden="1" x14ac:dyDescent="0.3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13290</v>
      </c>
      <c r="I2558" s="1">
        <f>+Territorio[[#This Row],[id]]</f>
        <v>2548</v>
      </c>
    </row>
    <row r="2559" spans="2:9" hidden="1" x14ac:dyDescent="0.3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13291</v>
      </c>
      <c r="I2559" s="1">
        <f>+Territorio[[#This Row],[id]]</f>
        <v>2549</v>
      </c>
    </row>
    <row r="2560" spans="2:9" hidden="1" x14ac:dyDescent="0.3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13292</v>
      </c>
      <c r="I2560" s="1">
        <f>+Territorio[[#This Row],[id]]</f>
        <v>2550</v>
      </c>
    </row>
    <row r="2561" spans="2:9" hidden="1" x14ac:dyDescent="0.3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13293</v>
      </c>
      <c r="I2561" s="1">
        <f>+Territorio[[#This Row],[id]]</f>
        <v>2551</v>
      </c>
    </row>
    <row r="2562" spans="2:9" hidden="1" x14ac:dyDescent="0.3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13294</v>
      </c>
      <c r="I2562" s="1">
        <f>+Territorio[[#This Row],[id]]</f>
        <v>2552</v>
      </c>
    </row>
    <row r="2563" spans="2:9" hidden="1" x14ac:dyDescent="0.3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13295</v>
      </c>
      <c r="I2563" s="1">
        <f>+Territorio[[#This Row],[id]]</f>
        <v>2553</v>
      </c>
    </row>
    <row r="2564" spans="2:9" hidden="1" x14ac:dyDescent="0.3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13296</v>
      </c>
      <c r="I2564" s="1">
        <f>+Territorio[[#This Row],[id]]</f>
        <v>2554</v>
      </c>
    </row>
    <row r="2565" spans="2:9" hidden="1" x14ac:dyDescent="0.3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13297</v>
      </c>
      <c r="I2565" s="1">
        <f>+Territorio[[#This Row],[id]]</f>
        <v>2555</v>
      </c>
    </row>
    <row r="2566" spans="2:9" hidden="1" x14ac:dyDescent="0.3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13298</v>
      </c>
      <c r="I2566" s="1">
        <f>+Territorio[[#This Row],[id]]</f>
        <v>2556</v>
      </c>
    </row>
    <row r="2567" spans="2:9" hidden="1" x14ac:dyDescent="0.3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13299</v>
      </c>
      <c r="I2567" s="1">
        <f>+Territorio[[#This Row],[id]]</f>
        <v>2557</v>
      </c>
    </row>
    <row r="2568" spans="2:9" hidden="1" x14ac:dyDescent="0.3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13300</v>
      </c>
      <c r="I2568" s="1">
        <f>+Territorio[[#This Row],[id]]</f>
        <v>2558</v>
      </c>
    </row>
    <row r="2569" spans="2:9" hidden="1" x14ac:dyDescent="0.3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13301</v>
      </c>
      <c r="I2569" s="1">
        <f>+Territorio[[#This Row],[id]]</f>
        <v>2559</v>
      </c>
    </row>
    <row r="2570" spans="2:9" hidden="1" x14ac:dyDescent="0.3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13302</v>
      </c>
      <c r="I2570" s="1">
        <f>+Territorio[[#This Row],[id]]</f>
        <v>2560</v>
      </c>
    </row>
    <row r="2571" spans="2:9" hidden="1" x14ac:dyDescent="0.3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13303</v>
      </c>
      <c r="I2571" s="1">
        <f>+Territorio[[#This Row],[id]]</f>
        <v>2561</v>
      </c>
    </row>
    <row r="2572" spans="2:9" hidden="1" x14ac:dyDescent="0.3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13304</v>
      </c>
      <c r="I2572" s="1">
        <f>+Territorio[[#This Row],[id]]</f>
        <v>2562</v>
      </c>
    </row>
    <row r="2573" spans="2:9" hidden="1" x14ac:dyDescent="0.3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13305</v>
      </c>
      <c r="I2573" s="1">
        <f>+Territorio[[#This Row],[id]]</f>
        <v>2563</v>
      </c>
    </row>
    <row r="2574" spans="2:9" hidden="1" x14ac:dyDescent="0.3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13306</v>
      </c>
      <c r="I2574" s="1">
        <f>+Territorio[[#This Row],[id]]</f>
        <v>2564</v>
      </c>
    </row>
    <row r="2575" spans="2:9" hidden="1" x14ac:dyDescent="0.3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13307</v>
      </c>
      <c r="I2575" s="1">
        <f>+Territorio[[#This Row],[id]]</f>
        <v>2565</v>
      </c>
    </row>
    <row r="2576" spans="2:9" hidden="1" x14ac:dyDescent="0.3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13308</v>
      </c>
      <c r="I2576" s="1">
        <f>+Territorio[[#This Row],[id]]</f>
        <v>2566</v>
      </c>
    </row>
    <row r="2577" spans="2:9" hidden="1" x14ac:dyDescent="0.3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13309</v>
      </c>
      <c r="I2577" s="1">
        <f>+Territorio[[#This Row],[id]]</f>
        <v>2567</v>
      </c>
    </row>
    <row r="2578" spans="2:9" hidden="1" x14ac:dyDescent="0.3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13310</v>
      </c>
      <c r="I2578" s="1">
        <f>+Territorio[[#This Row],[id]]</f>
        <v>2568</v>
      </c>
    </row>
    <row r="2579" spans="2:9" hidden="1" x14ac:dyDescent="0.3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13311</v>
      </c>
      <c r="I2579" s="1">
        <f>+Territorio[[#This Row],[id]]</f>
        <v>2569</v>
      </c>
    </row>
    <row r="2580" spans="2:9" hidden="1" x14ac:dyDescent="0.3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13312</v>
      </c>
      <c r="I2580" s="1">
        <f>+Territorio[[#This Row],[id]]</f>
        <v>2570</v>
      </c>
    </row>
    <row r="2581" spans="2:9" hidden="1" x14ac:dyDescent="0.3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13313</v>
      </c>
      <c r="I2581" s="1">
        <f>+Territorio[[#This Row],[id]]</f>
        <v>2571</v>
      </c>
    </row>
    <row r="2582" spans="2:9" hidden="1" x14ac:dyDescent="0.3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13314</v>
      </c>
      <c r="I2582" s="1">
        <f>+Territorio[[#This Row],[id]]</f>
        <v>2572</v>
      </c>
    </row>
    <row r="2583" spans="2:9" hidden="1" x14ac:dyDescent="0.3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13315</v>
      </c>
      <c r="I2583" s="1">
        <f>+Territorio[[#This Row],[id]]</f>
        <v>2573</v>
      </c>
    </row>
    <row r="2584" spans="2:9" hidden="1" x14ac:dyDescent="0.3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13316</v>
      </c>
      <c r="I2584" s="1">
        <f>+Territorio[[#This Row],[id]]</f>
        <v>2574</v>
      </c>
    </row>
    <row r="2585" spans="2:9" hidden="1" x14ac:dyDescent="0.3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13317</v>
      </c>
      <c r="I2585" s="1">
        <f>+Territorio[[#This Row],[id]]</f>
        <v>2575</v>
      </c>
    </row>
    <row r="2586" spans="2:9" hidden="1" x14ac:dyDescent="0.3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13318</v>
      </c>
      <c r="I2586" s="1">
        <f>+Territorio[[#This Row],[id]]</f>
        <v>2576</v>
      </c>
    </row>
    <row r="2587" spans="2:9" hidden="1" x14ac:dyDescent="0.3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13319</v>
      </c>
      <c r="I2587" s="1">
        <f>+Territorio[[#This Row],[id]]</f>
        <v>2577</v>
      </c>
    </row>
    <row r="2588" spans="2:9" hidden="1" x14ac:dyDescent="0.3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13320</v>
      </c>
      <c r="I2588" s="1">
        <f>+Territorio[[#This Row],[id]]</f>
        <v>2578</v>
      </c>
    </row>
    <row r="2589" spans="2:9" hidden="1" x14ac:dyDescent="0.3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13321</v>
      </c>
      <c r="I2589" s="1">
        <f>+Territorio[[#This Row],[id]]</f>
        <v>2579</v>
      </c>
    </row>
    <row r="2590" spans="2:9" hidden="1" x14ac:dyDescent="0.3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13322</v>
      </c>
      <c r="I2590" s="1">
        <f>+Territorio[[#This Row],[id]]</f>
        <v>2580</v>
      </c>
    </row>
    <row r="2591" spans="2:9" hidden="1" x14ac:dyDescent="0.3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13323</v>
      </c>
      <c r="I2591" s="1">
        <f>+Territorio[[#This Row],[id]]</f>
        <v>2581</v>
      </c>
    </row>
    <row r="2592" spans="2:9" hidden="1" x14ac:dyDescent="0.3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13324</v>
      </c>
      <c r="I2592" s="1">
        <f>+Territorio[[#This Row],[id]]</f>
        <v>2582</v>
      </c>
    </row>
    <row r="2593" spans="2:9" hidden="1" x14ac:dyDescent="0.3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13325</v>
      </c>
      <c r="I2593" s="1">
        <f>+Territorio[[#This Row],[id]]</f>
        <v>2583</v>
      </c>
    </row>
    <row r="2594" spans="2:9" hidden="1" x14ac:dyDescent="0.3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13326</v>
      </c>
      <c r="I2594" s="1">
        <f>+Territorio[[#This Row],[id]]</f>
        <v>2584</v>
      </c>
    </row>
    <row r="2595" spans="2:9" hidden="1" x14ac:dyDescent="0.3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13327</v>
      </c>
      <c r="I2595" s="1">
        <f>+Territorio[[#This Row],[id]]</f>
        <v>2585</v>
      </c>
    </row>
    <row r="2596" spans="2:9" hidden="1" x14ac:dyDescent="0.3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13328</v>
      </c>
      <c r="I2596" s="1">
        <f>+Territorio[[#This Row],[id]]</f>
        <v>2586</v>
      </c>
    </row>
    <row r="2597" spans="2:9" hidden="1" x14ac:dyDescent="0.3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13329</v>
      </c>
      <c r="I2597" s="1">
        <f>+Territorio[[#This Row],[id]]</f>
        <v>2587</v>
      </c>
    </row>
    <row r="2598" spans="2:9" hidden="1" x14ac:dyDescent="0.3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13330</v>
      </c>
      <c r="I2598" s="1">
        <f>+Territorio[[#This Row],[id]]</f>
        <v>2588</v>
      </c>
    </row>
    <row r="2599" spans="2:9" hidden="1" x14ac:dyDescent="0.3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13331</v>
      </c>
      <c r="I2599" s="1">
        <f>+Territorio[[#This Row],[id]]</f>
        <v>2589</v>
      </c>
    </row>
    <row r="2600" spans="2:9" hidden="1" x14ac:dyDescent="0.3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13332</v>
      </c>
      <c r="I2600" s="1">
        <f>+Territorio[[#This Row],[id]]</f>
        <v>2590</v>
      </c>
    </row>
    <row r="2601" spans="2:9" hidden="1" x14ac:dyDescent="0.3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13333</v>
      </c>
      <c r="I2601" s="1">
        <f>+Territorio[[#This Row],[id]]</f>
        <v>2591</v>
      </c>
    </row>
    <row r="2602" spans="2:9" hidden="1" x14ac:dyDescent="0.3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13334</v>
      </c>
      <c r="I2602" s="1">
        <f>+Territorio[[#This Row],[id]]</f>
        <v>2592</v>
      </c>
    </row>
    <row r="2603" spans="2:9" hidden="1" x14ac:dyDescent="0.3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13335</v>
      </c>
      <c r="I2603" s="1">
        <f>+Territorio[[#This Row],[id]]</f>
        <v>2593</v>
      </c>
    </row>
    <row r="2604" spans="2:9" hidden="1" x14ac:dyDescent="0.3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13336</v>
      </c>
      <c r="I2604" s="1">
        <f>+Territorio[[#This Row],[id]]</f>
        <v>2594</v>
      </c>
    </row>
    <row r="2605" spans="2:9" hidden="1" x14ac:dyDescent="0.3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13337</v>
      </c>
      <c r="I2605" s="1">
        <f>+Territorio[[#This Row],[id]]</f>
        <v>2595</v>
      </c>
    </row>
    <row r="2606" spans="2:9" hidden="1" x14ac:dyDescent="0.3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13338</v>
      </c>
      <c r="I2606" s="1">
        <f>+Territorio[[#This Row],[id]]</f>
        <v>2596</v>
      </c>
    </row>
    <row r="2607" spans="2:9" hidden="1" x14ac:dyDescent="0.3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13339</v>
      </c>
      <c r="I2607" s="1">
        <f>+Territorio[[#This Row],[id]]</f>
        <v>2597</v>
      </c>
    </row>
    <row r="2608" spans="2:9" hidden="1" x14ac:dyDescent="0.3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13340</v>
      </c>
      <c r="I2608" s="1">
        <f>+Territorio[[#This Row],[id]]</f>
        <v>2598</v>
      </c>
    </row>
    <row r="2609" spans="2:9" hidden="1" x14ac:dyDescent="0.3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13341</v>
      </c>
      <c r="I2609" s="1">
        <f>+Territorio[[#This Row],[id]]</f>
        <v>2599</v>
      </c>
    </row>
    <row r="2610" spans="2:9" hidden="1" x14ac:dyDescent="0.3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13342</v>
      </c>
      <c r="I2610" s="1">
        <f>+Territorio[[#This Row],[id]]</f>
        <v>2600</v>
      </c>
    </row>
    <row r="2611" spans="2:9" hidden="1" x14ac:dyDescent="0.3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13343</v>
      </c>
      <c r="I2611" s="1">
        <f>+Territorio[[#This Row],[id]]</f>
        <v>2601</v>
      </c>
    </row>
    <row r="2612" spans="2:9" hidden="1" x14ac:dyDescent="0.3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13344</v>
      </c>
      <c r="I2612" s="1">
        <f>+Territorio[[#This Row],[id]]</f>
        <v>2602</v>
      </c>
    </row>
    <row r="2613" spans="2:9" hidden="1" x14ac:dyDescent="0.3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13345</v>
      </c>
      <c r="I2613" s="1">
        <f>+Territorio[[#This Row],[id]]</f>
        <v>2603</v>
      </c>
    </row>
    <row r="2614" spans="2:9" hidden="1" x14ac:dyDescent="0.3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13346</v>
      </c>
      <c r="I2614" s="1">
        <f>+Territorio[[#This Row],[id]]</f>
        <v>2604</v>
      </c>
    </row>
    <row r="2615" spans="2:9" hidden="1" x14ac:dyDescent="0.3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13347</v>
      </c>
      <c r="I2615" s="1">
        <f>+Territorio[[#This Row],[id]]</f>
        <v>2605</v>
      </c>
    </row>
    <row r="2616" spans="2:9" hidden="1" x14ac:dyDescent="0.3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13348</v>
      </c>
      <c r="I2616" s="1">
        <f>+Territorio[[#This Row],[id]]</f>
        <v>2606</v>
      </c>
    </row>
    <row r="2617" spans="2:9" hidden="1" x14ac:dyDescent="0.3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13349</v>
      </c>
      <c r="I2617" s="1">
        <f>+Territorio[[#This Row],[id]]</f>
        <v>2607</v>
      </c>
    </row>
    <row r="2618" spans="2:9" hidden="1" x14ac:dyDescent="0.3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13350</v>
      </c>
      <c r="I2618" s="1">
        <f>+Territorio[[#This Row],[id]]</f>
        <v>2608</v>
      </c>
    </row>
    <row r="2619" spans="2:9" hidden="1" x14ac:dyDescent="0.3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13351</v>
      </c>
      <c r="I2619" s="1">
        <f>+Territorio[[#This Row],[id]]</f>
        <v>2609</v>
      </c>
    </row>
    <row r="2620" spans="2:9" hidden="1" x14ac:dyDescent="0.3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13352</v>
      </c>
      <c r="I2620" s="1">
        <f>+Territorio[[#This Row],[id]]</f>
        <v>2610</v>
      </c>
    </row>
    <row r="2621" spans="2:9" hidden="1" x14ac:dyDescent="0.3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13353</v>
      </c>
      <c r="I2621" s="1">
        <f>+Territorio[[#This Row],[id]]</f>
        <v>2611</v>
      </c>
    </row>
    <row r="2622" spans="2:9" hidden="1" x14ac:dyDescent="0.3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13354</v>
      </c>
      <c r="I2622" s="1">
        <f>+Territorio[[#This Row],[id]]</f>
        <v>2612</v>
      </c>
    </row>
    <row r="2623" spans="2:9" hidden="1" x14ac:dyDescent="0.3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13355</v>
      </c>
      <c r="I2623" s="1">
        <f>+Territorio[[#This Row],[id]]</f>
        <v>2613</v>
      </c>
    </row>
    <row r="2624" spans="2:9" hidden="1" x14ac:dyDescent="0.3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13356</v>
      </c>
      <c r="I2624" s="1">
        <f>+Territorio[[#This Row],[id]]</f>
        <v>2614</v>
      </c>
    </row>
    <row r="2625" spans="2:9" hidden="1" x14ac:dyDescent="0.3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13357</v>
      </c>
      <c r="I2625" s="1">
        <f>+Territorio[[#This Row],[id]]</f>
        <v>2615</v>
      </c>
    </row>
    <row r="2626" spans="2:9" hidden="1" x14ac:dyDescent="0.3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13358</v>
      </c>
      <c r="I2626" s="1">
        <f>+Territorio[[#This Row],[id]]</f>
        <v>2616</v>
      </c>
    </row>
    <row r="2627" spans="2:9" hidden="1" x14ac:dyDescent="0.3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13359</v>
      </c>
      <c r="I2627" s="1">
        <f>+Territorio[[#This Row],[id]]</f>
        <v>2617</v>
      </c>
    </row>
    <row r="2628" spans="2:9" hidden="1" x14ac:dyDescent="0.3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13360</v>
      </c>
      <c r="I2628" s="1">
        <f>+Territorio[[#This Row],[id]]</f>
        <v>2618</v>
      </c>
    </row>
    <row r="2629" spans="2:9" hidden="1" x14ac:dyDescent="0.3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13361</v>
      </c>
      <c r="I2629" s="1">
        <f>+Territorio[[#This Row],[id]]</f>
        <v>2619</v>
      </c>
    </row>
    <row r="2630" spans="2:9" hidden="1" x14ac:dyDescent="0.3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13362</v>
      </c>
      <c r="I2630" s="1">
        <f>+Territorio[[#This Row],[id]]</f>
        <v>2620</v>
      </c>
    </row>
    <row r="2631" spans="2:9" hidden="1" x14ac:dyDescent="0.3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13363</v>
      </c>
      <c r="I2631" s="1">
        <f>+Territorio[[#This Row],[id]]</f>
        <v>2621</v>
      </c>
    </row>
    <row r="2632" spans="2:9" hidden="1" x14ac:dyDescent="0.3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13364</v>
      </c>
      <c r="I2632" s="1">
        <f>+Territorio[[#This Row],[id]]</f>
        <v>2622</v>
      </c>
    </row>
    <row r="2633" spans="2:9" hidden="1" x14ac:dyDescent="0.3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13365</v>
      </c>
      <c r="I2633" s="1">
        <f>+Territorio[[#This Row],[id]]</f>
        <v>2623</v>
      </c>
    </row>
    <row r="2634" spans="2:9" hidden="1" x14ac:dyDescent="0.3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13366</v>
      </c>
      <c r="I2634" s="1">
        <f>+Territorio[[#This Row],[id]]</f>
        <v>2624</v>
      </c>
    </row>
    <row r="2635" spans="2:9" hidden="1" x14ac:dyDescent="0.3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13367</v>
      </c>
      <c r="I2635" s="1">
        <f>+Territorio[[#This Row],[id]]</f>
        <v>2625</v>
      </c>
    </row>
    <row r="2636" spans="2:9" hidden="1" x14ac:dyDescent="0.3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13368</v>
      </c>
      <c r="I2636" s="1">
        <f>+Territorio[[#This Row],[id]]</f>
        <v>2626</v>
      </c>
    </row>
    <row r="2637" spans="2:9" hidden="1" x14ac:dyDescent="0.3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13369</v>
      </c>
      <c r="I2637" s="1">
        <f>+Territorio[[#This Row],[id]]</f>
        <v>2627</v>
      </c>
    </row>
    <row r="2638" spans="2:9" hidden="1" x14ac:dyDescent="0.3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13370</v>
      </c>
      <c r="I2638" s="1">
        <f>+Territorio[[#This Row],[id]]</f>
        <v>2628</v>
      </c>
    </row>
    <row r="2639" spans="2:9" hidden="1" x14ac:dyDescent="0.3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13371</v>
      </c>
      <c r="I2639" s="1">
        <f>+Territorio[[#This Row],[id]]</f>
        <v>2629</v>
      </c>
    </row>
    <row r="2640" spans="2:9" hidden="1" x14ac:dyDescent="0.3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13372</v>
      </c>
      <c r="I2640" s="1">
        <f>+Territorio[[#This Row],[id]]</f>
        <v>2630</v>
      </c>
    </row>
    <row r="2641" spans="2:9" hidden="1" x14ac:dyDescent="0.3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13373</v>
      </c>
      <c r="I2641" s="1">
        <f>+Territorio[[#This Row],[id]]</f>
        <v>2631</v>
      </c>
    </row>
    <row r="2642" spans="2:9" hidden="1" x14ac:dyDescent="0.3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13374</v>
      </c>
      <c r="I2642" s="1">
        <f>+Territorio[[#This Row],[id]]</f>
        <v>2632</v>
      </c>
    </row>
    <row r="2643" spans="2:9" hidden="1" x14ac:dyDescent="0.3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13375</v>
      </c>
      <c r="I2643" s="1">
        <f>+Territorio[[#This Row],[id]]</f>
        <v>2633</v>
      </c>
    </row>
    <row r="2644" spans="2:9" hidden="1" x14ac:dyDescent="0.3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13376</v>
      </c>
      <c r="I2644" s="1">
        <f>+Territorio[[#This Row],[id]]</f>
        <v>2634</v>
      </c>
    </row>
    <row r="2645" spans="2:9" hidden="1" x14ac:dyDescent="0.3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13377</v>
      </c>
      <c r="I2645" s="1">
        <f>+Territorio[[#This Row],[id]]</f>
        <v>2635</v>
      </c>
    </row>
    <row r="2646" spans="2:9" hidden="1" x14ac:dyDescent="0.3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13378</v>
      </c>
      <c r="I2646" s="1">
        <f>+Territorio[[#This Row],[id]]</f>
        <v>2636</v>
      </c>
    </row>
    <row r="2647" spans="2:9" hidden="1" x14ac:dyDescent="0.3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13379</v>
      </c>
      <c r="I2647" s="1">
        <f>+Territorio[[#This Row],[id]]</f>
        <v>2637</v>
      </c>
    </row>
    <row r="2648" spans="2:9" hidden="1" x14ac:dyDescent="0.3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13380</v>
      </c>
      <c r="I2648" s="1">
        <f>+Territorio[[#This Row],[id]]</f>
        <v>2638</v>
      </c>
    </row>
    <row r="2649" spans="2:9" hidden="1" x14ac:dyDescent="0.3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13381</v>
      </c>
      <c r="I2649" s="1">
        <f>+Territorio[[#This Row],[id]]</f>
        <v>2639</v>
      </c>
    </row>
    <row r="2650" spans="2:9" hidden="1" x14ac:dyDescent="0.3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13382</v>
      </c>
      <c r="I2650" s="1">
        <f>+Territorio[[#This Row],[id]]</f>
        <v>2640</v>
      </c>
    </row>
    <row r="2651" spans="2:9" hidden="1" x14ac:dyDescent="0.3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13383</v>
      </c>
      <c r="I2651" s="1">
        <f>+Territorio[[#This Row],[id]]</f>
        <v>2641</v>
      </c>
    </row>
    <row r="2652" spans="2:9" hidden="1" x14ac:dyDescent="0.3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13384</v>
      </c>
      <c r="I2652" s="1">
        <f>+Territorio[[#This Row],[id]]</f>
        <v>2642</v>
      </c>
    </row>
    <row r="2653" spans="2:9" hidden="1" x14ac:dyDescent="0.3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13385</v>
      </c>
      <c r="I2653" s="1">
        <f>+Territorio[[#This Row],[id]]</f>
        <v>2643</v>
      </c>
    </row>
    <row r="2654" spans="2:9" hidden="1" x14ac:dyDescent="0.3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13386</v>
      </c>
      <c r="I2654" s="1">
        <f>+Territorio[[#This Row],[id]]</f>
        <v>2644</v>
      </c>
    </row>
    <row r="2655" spans="2:9" hidden="1" x14ac:dyDescent="0.3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13387</v>
      </c>
      <c r="I2655" s="1">
        <f>+Territorio[[#This Row],[id]]</f>
        <v>2645</v>
      </c>
    </row>
    <row r="2656" spans="2:9" hidden="1" x14ac:dyDescent="0.3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13388</v>
      </c>
      <c r="I2656" s="1">
        <f>+Territorio[[#This Row],[id]]</f>
        <v>2646</v>
      </c>
    </row>
    <row r="2657" spans="2:9" hidden="1" x14ac:dyDescent="0.3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13389</v>
      </c>
      <c r="I2657" s="1">
        <f>+Territorio[[#This Row],[id]]</f>
        <v>2647</v>
      </c>
    </row>
    <row r="2658" spans="2:9" hidden="1" x14ac:dyDescent="0.3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13390</v>
      </c>
      <c r="I2658" s="1">
        <f>+Territorio[[#This Row],[id]]</f>
        <v>2648</v>
      </c>
    </row>
    <row r="2659" spans="2:9" hidden="1" x14ac:dyDescent="0.3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13391</v>
      </c>
      <c r="I2659" s="1">
        <f>+Territorio[[#This Row],[id]]</f>
        <v>2649</v>
      </c>
    </row>
    <row r="2660" spans="2:9" hidden="1" x14ac:dyDescent="0.3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13392</v>
      </c>
      <c r="I2660" s="1">
        <f>+Territorio[[#This Row],[id]]</f>
        <v>2650</v>
      </c>
    </row>
    <row r="2661" spans="2:9" hidden="1" x14ac:dyDescent="0.3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13393</v>
      </c>
      <c r="I2661" s="1">
        <f>+Territorio[[#This Row],[id]]</f>
        <v>2651</v>
      </c>
    </row>
    <row r="2662" spans="2:9" hidden="1" x14ac:dyDescent="0.3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13394</v>
      </c>
      <c r="I2662" s="1">
        <f>+Territorio[[#This Row],[id]]</f>
        <v>2652</v>
      </c>
    </row>
    <row r="2663" spans="2:9" hidden="1" x14ac:dyDescent="0.3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13395</v>
      </c>
      <c r="I2663" s="1">
        <f>+Territorio[[#This Row],[id]]</f>
        <v>2653</v>
      </c>
    </row>
    <row r="2664" spans="2:9" hidden="1" x14ac:dyDescent="0.3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13396</v>
      </c>
      <c r="I2664" s="1">
        <f>+Territorio[[#This Row],[id]]</f>
        <v>2654</v>
      </c>
    </row>
    <row r="2665" spans="2:9" hidden="1" x14ac:dyDescent="0.3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13397</v>
      </c>
      <c r="I2665" s="1">
        <f>+Territorio[[#This Row],[id]]</f>
        <v>2655</v>
      </c>
    </row>
    <row r="2666" spans="2:9" hidden="1" x14ac:dyDescent="0.3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13398</v>
      </c>
      <c r="I2666" s="1">
        <f>+Territorio[[#This Row],[id]]</f>
        <v>2656</v>
      </c>
    </row>
    <row r="2667" spans="2:9" hidden="1" x14ac:dyDescent="0.3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13399</v>
      </c>
      <c r="I2667" s="1">
        <f>+Territorio[[#This Row],[id]]</f>
        <v>2657</v>
      </c>
    </row>
    <row r="2668" spans="2:9" hidden="1" x14ac:dyDescent="0.3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13400</v>
      </c>
      <c r="I2668" s="1">
        <f>+Territorio[[#This Row],[id]]</f>
        <v>2658</v>
      </c>
    </row>
    <row r="2669" spans="2:9" hidden="1" x14ac:dyDescent="0.3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13401</v>
      </c>
      <c r="I2669" s="1">
        <f>+Territorio[[#This Row],[id]]</f>
        <v>2659</v>
      </c>
    </row>
    <row r="2670" spans="2:9" hidden="1" x14ac:dyDescent="0.3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13402</v>
      </c>
      <c r="I2670" s="1">
        <f>+Territorio[[#This Row],[id]]</f>
        <v>2660</v>
      </c>
    </row>
    <row r="2671" spans="2:9" hidden="1" x14ac:dyDescent="0.3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13403</v>
      </c>
      <c r="I2671" s="1">
        <f>+Territorio[[#This Row],[id]]</f>
        <v>2661</v>
      </c>
    </row>
    <row r="2672" spans="2:9" hidden="1" x14ac:dyDescent="0.3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13404</v>
      </c>
      <c r="I2672" s="1">
        <f>+Territorio[[#This Row],[id]]</f>
        <v>2662</v>
      </c>
    </row>
    <row r="2673" spans="2:9" hidden="1" x14ac:dyDescent="0.3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13405</v>
      </c>
      <c r="I2673" s="1">
        <f>+Territorio[[#This Row],[id]]</f>
        <v>2663</v>
      </c>
    </row>
    <row r="2674" spans="2:9" hidden="1" x14ac:dyDescent="0.3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13406</v>
      </c>
      <c r="I2674" s="1">
        <f>+Territorio[[#This Row],[id]]</f>
        <v>2664</v>
      </c>
    </row>
    <row r="2675" spans="2:9" hidden="1" x14ac:dyDescent="0.3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13407</v>
      </c>
      <c r="I2675" s="1">
        <f>+Territorio[[#This Row],[id]]</f>
        <v>2665</v>
      </c>
    </row>
    <row r="2676" spans="2:9" hidden="1" x14ac:dyDescent="0.3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13408</v>
      </c>
      <c r="I2676" s="1">
        <f>+Territorio[[#This Row],[id]]</f>
        <v>2666</v>
      </c>
    </row>
    <row r="2677" spans="2:9" hidden="1" x14ac:dyDescent="0.3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13409</v>
      </c>
      <c r="I2677" s="1">
        <f>+Territorio[[#This Row],[id]]</f>
        <v>2667</v>
      </c>
    </row>
    <row r="2678" spans="2:9" hidden="1" x14ac:dyDescent="0.3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13410</v>
      </c>
      <c r="I2678" s="1">
        <f>+Territorio[[#This Row],[id]]</f>
        <v>2668</v>
      </c>
    </row>
    <row r="2679" spans="2:9" hidden="1" x14ac:dyDescent="0.3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13411</v>
      </c>
      <c r="I2679" s="1">
        <f>+Territorio[[#This Row],[id]]</f>
        <v>2669</v>
      </c>
    </row>
    <row r="2680" spans="2:9" hidden="1" x14ac:dyDescent="0.3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13412</v>
      </c>
      <c r="I2680" s="1">
        <f>+Territorio[[#This Row],[id]]</f>
        <v>2670</v>
      </c>
    </row>
    <row r="2681" spans="2:9" hidden="1" x14ac:dyDescent="0.3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13413</v>
      </c>
      <c r="I2681" s="1">
        <f>+Territorio[[#This Row],[id]]</f>
        <v>2671</v>
      </c>
    </row>
    <row r="2682" spans="2:9" hidden="1" x14ac:dyDescent="0.3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13414</v>
      </c>
      <c r="I2682" s="1">
        <f>+Territorio[[#This Row],[id]]</f>
        <v>2672</v>
      </c>
    </row>
    <row r="2683" spans="2:9" hidden="1" x14ac:dyDescent="0.3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13415</v>
      </c>
      <c r="I2683" s="1">
        <f>+Territorio[[#This Row],[id]]</f>
        <v>2673</v>
      </c>
    </row>
    <row r="2684" spans="2:9" hidden="1" x14ac:dyDescent="0.3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13416</v>
      </c>
      <c r="I2684" s="1">
        <f>+Territorio[[#This Row],[id]]</f>
        <v>2674</v>
      </c>
    </row>
    <row r="2685" spans="2:9" hidden="1" x14ac:dyDescent="0.3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13417</v>
      </c>
      <c r="I2685" s="1">
        <f>+Territorio[[#This Row],[id]]</f>
        <v>2675</v>
      </c>
    </row>
    <row r="2686" spans="2:9" hidden="1" x14ac:dyDescent="0.3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13418</v>
      </c>
      <c r="I2686" s="1">
        <f>+Territorio[[#This Row],[id]]</f>
        <v>2676</v>
      </c>
    </row>
    <row r="2687" spans="2:9" hidden="1" x14ac:dyDescent="0.3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13419</v>
      </c>
      <c r="I2687" s="1">
        <f>+Territorio[[#This Row],[id]]</f>
        <v>2677</v>
      </c>
    </row>
    <row r="2688" spans="2:9" hidden="1" x14ac:dyDescent="0.3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13420</v>
      </c>
      <c r="I2688" s="1">
        <f>+Territorio[[#This Row],[id]]</f>
        <v>2678</v>
      </c>
    </row>
    <row r="2689" spans="2:9" hidden="1" x14ac:dyDescent="0.3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13421</v>
      </c>
      <c r="I2689" s="1">
        <f>+Territorio[[#This Row],[id]]</f>
        <v>2679</v>
      </c>
    </row>
    <row r="2690" spans="2:9" hidden="1" x14ac:dyDescent="0.3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13422</v>
      </c>
      <c r="I2690" s="1">
        <f>+Territorio[[#This Row],[id]]</f>
        <v>2680</v>
      </c>
    </row>
    <row r="2691" spans="2:9" hidden="1" x14ac:dyDescent="0.3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13423</v>
      </c>
      <c r="I2691" s="1">
        <f>+Territorio[[#This Row],[id]]</f>
        <v>2681</v>
      </c>
    </row>
    <row r="2692" spans="2:9" hidden="1" x14ac:dyDescent="0.3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13424</v>
      </c>
      <c r="I2692" s="1">
        <f>+Territorio[[#This Row],[id]]</f>
        <v>2682</v>
      </c>
    </row>
    <row r="2693" spans="2:9" hidden="1" x14ac:dyDescent="0.3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13425</v>
      </c>
      <c r="I2693" s="1">
        <f>+Territorio[[#This Row],[id]]</f>
        <v>2683</v>
      </c>
    </row>
    <row r="2694" spans="2:9" hidden="1" x14ac:dyDescent="0.3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13426</v>
      </c>
      <c r="I2694" s="1">
        <f>+Territorio[[#This Row],[id]]</f>
        <v>2684</v>
      </c>
    </row>
    <row r="2695" spans="2:9" hidden="1" x14ac:dyDescent="0.3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13427</v>
      </c>
      <c r="I2695" s="1">
        <f>+Territorio[[#This Row],[id]]</f>
        <v>2685</v>
      </c>
    </row>
    <row r="2696" spans="2:9" hidden="1" x14ac:dyDescent="0.3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13428</v>
      </c>
      <c r="I2696" s="1">
        <f>+Territorio[[#This Row],[id]]</f>
        <v>2686</v>
      </c>
    </row>
    <row r="2697" spans="2:9" hidden="1" x14ac:dyDescent="0.3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13429</v>
      </c>
      <c r="I2697" s="1">
        <f>+Territorio[[#This Row],[id]]</f>
        <v>2687</v>
      </c>
    </row>
    <row r="2698" spans="2:9" hidden="1" x14ac:dyDescent="0.3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13430</v>
      </c>
      <c r="I2698" s="1">
        <f>+Territorio[[#This Row],[id]]</f>
        <v>2688</v>
      </c>
    </row>
    <row r="2699" spans="2:9" hidden="1" x14ac:dyDescent="0.3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13431</v>
      </c>
      <c r="I2699" s="1">
        <f>+Territorio[[#This Row],[id]]</f>
        <v>2689</v>
      </c>
    </row>
    <row r="2700" spans="2:9" hidden="1" x14ac:dyDescent="0.3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13432</v>
      </c>
      <c r="I2700" s="1">
        <f>+Territorio[[#This Row],[id]]</f>
        <v>2690</v>
      </c>
    </row>
    <row r="2701" spans="2:9" hidden="1" x14ac:dyDescent="0.3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13433</v>
      </c>
      <c r="I2701" s="1">
        <f>+Territorio[[#This Row],[id]]</f>
        <v>2691</v>
      </c>
    </row>
    <row r="2702" spans="2:9" hidden="1" x14ac:dyDescent="0.3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13434</v>
      </c>
      <c r="I2702" s="1">
        <f>+Territorio[[#This Row],[id]]</f>
        <v>2692</v>
      </c>
    </row>
    <row r="2703" spans="2:9" hidden="1" x14ac:dyDescent="0.3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13435</v>
      </c>
      <c r="I2703" s="1">
        <f>+Territorio[[#This Row],[id]]</f>
        <v>2693</v>
      </c>
    </row>
    <row r="2704" spans="2:9" hidden="1" x14ac:dyDescent="0.3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13436</v>
      </c>
      <c r="I2704" s="1">
        <f>+Territorio[[#This Row],[id]]</f>
        <v>2694</v>
      </c>
    </row>
    <row r="2705" spans="2:9" hidden="1" x14ac:dyDescent="0.3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13437</v>
      </c>
      <c r="I2705" s="1">
        <f>+Territorio[[#This Row],[id]]</f>
        <v>2695</v>
      </c>
    </row>
    <row r="2706" spans="2:9" hidden="1" x14ac:dyDescent="0.3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13438</v>
      </c>
      <c r="I2706" s="1">
        <f>+Territorio[[#This Row],[id]]</f>
        <v>2696</v>
      </c>
    </row>
    <row r="2707" spans="2:9" hidden="1" x14ac:dyDescent="0.3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13439</v>
      </c>
      <c r="I2707" s="1">
        <f>+Territorio[[#This Row],[id]]</f>
        <v>2697</v>
      </c>
    </row>
    <row r="2708" spans="2:9" hidden="1" x14ac:dyDescent="0.3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13440</v>
      </c>
      <c r="I2708" s="1">
        <f>+Territorio[[#This Row],[id]]</f>
        <v>2698</v>
      </c>
    </row>
    <row r="2709" spans="2:9" hidden="1" x14ac:dyDescent="0.3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13441</v>
      </c>
      <c r="I2709" s="1">
        <f>+Territorio[[#This Row],[id]]</f>
        <v>2699</v>
      </c>
    </row>
    <row r="2710" spans="2:9" hidden="1" x14ac:dyDescent="0.3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13442</v>
      </c>
      <c r="I2710" s="1">
        <f>+Territorio[[#This Row],[id]]</f>
        <v>2700</v>
      </c>
    </row>
    <row r="2711" spans="2:9" hidden="1" x14ac:dyDescent="0.3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13443</v>
      </c>
      <c r="I2711" s="1">
        <f>+Territorio[[#This Row],[id]]</f>
        <v>2701</v>
      </c>
    </row>
    <row r="2712" spans="2:9" hidden="1" x14ac:dyDescent="0.3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13444</v>
      </c>
      <c r="I2712" s="1">
        <f>+Territorio[[#This Row],[id]]</f>
        <v>2702</v>
      </c>
    </row>
    <row r="2713" spans="2:9" hidden="1" x14ac:dyDescent="0.3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13445</v>
      </c>
      <c r="I2713" s="1">
        <f>+Territorio[[#This Row],[id]]</f>
        <v>2703</v>
      </c>
    </row>
    <row r="2714" spans="2:9" hidden="1" x14ac:dyDescent="0.3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13446</v>
      </c>
      <c r="I2714" s="1">
        <f>+Territorio[[#This Row],[id]]</f>
        <v>2704</v>
      </c>
    </row>
    <row r="2715" spans="2:9" hidden="1" x14ac:dyDescent="0.3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13447</v>
      </c>
      <c r="I2715" s="1">
        <f>+Territorio[[#This Row],[id]]</f>
        <v>2705</v>
      </c>
    </row>
    <row r="2716" spans="2:9" hidden="1" x14ac:dyDescent="0.3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13448</v>
      </c>
      <c r="I2716" s="1">
        <f>+Territorio[[#This Row],[id]]</f>
        <v>2706</v>
      </c>
    </row>
    <row r="2717" spans="2:9" hidden="1" x14ac:dyDescent="0.3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13449</v>
      </c>
      <c r="I2717" s="1">
        <f>+Territorio[[#This Row],[id]]</f>
        <v>2707</v>
      </c>
    </row>
    <row r="2718" spans="2:9" hidden="1" x14ac:dyDescent="0.3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13450</v>
      </c>
      <c r="I2718" s="1">
        <f>+Territorio[[#This Row],[id]]</f>
        <v>2708</v>
      </c>
    </row>
    <row r="2719" spans="2:9" hidden="1" x14ac:dyDescent="0.3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13451</v>
      </c>
      <c r="I2719" s="1">
        <f>+Territorio[[#This Row],[id]]</f>
        <v>2709</v>
      </c>
    </row>
    <row r="2720" spans="2:9" hidden="1" x14ac:dyDescent="0.3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13452</v>
      </c>
      <c r="I2720" s="1">
        <f>+Territorio[[#This Row],[id]]</f>
        <v>2710</v>
      </c>
    </row>
    <row r="2721" spans="2:9" hidden="1" x14ac:dyDescent="0.3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13453</v>
      </c>
      <c r="I2721" s="1">
        <f>+Territorio[[#This Row],[id]]</f>
        <v>2711</v>
      </c>
    </row>
    <row r="2722" spans="2:9" hidden="1" x14ac:dyDescent="0.3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13454</v>
      </c>
      <c r="I2722" s="1">
        <f>+Territorio[[#This Row],[id]]</f>
        <v>2712</v>
      </c>
    </row>
    <row r="2723" spans="2:9" hidden="1" x14ac:dyDescent="0.3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13455</v>
      </c>
      <c r="I2723" s="1">
        <f>+Territorio[[#This Row],[id]]</f>
        <v>2713</v>
      </c>
    </row>
    <row r="2724" spans="2:9" hidden="1" x14ac:dyDescent="0.3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13456</v>
      </c>
      <c r="I2724" s="1">
        <f>+Territorio[[#This Row],[id]]</f>
        <v>2714</v>
      </c>
    </row>
    <row r="2725" spans="2:9" hidden="1" x14ac:dyDescent="0.3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13457</v>
      </c>
      <c r="I2725" s="1">
        <f>+Territorio[[#This Row],[id]]</f>
        <v>2715</v>
      </c>
    </row>
    <row r="2726" spans="2:9" hidden="1" x14ac:dyDescent="0.3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13458</v>
      </c>
      <c r="I2726" s="1">
        <f>+Territorio[[#This Row],[id]]</f>
        <v>2716</v>
      </c>
    </row>
    <row r="2727" spans="2:9" hidden="1" x14ac:dyDescent="0.3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13459</v>
      </c>
      <c r="I2727" s="1">
        <f>+Territorio[[#This Row],[id]]</f>
        <v>2717</v>
      </c>
    </row>
    <row r="2728" spans="2:9" hidden="1" x14ac:dyDescent="0.3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13460</v>
      </c>
      <c r="I2728" s="1">
        <f>+Territorio[[#This Row],[id]]</f>
        <v>2718</v>
      </c>
    </row>
    <row r="2729" spans="2:9" hidden="1" x14ac:dyDescent="0.3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13461</v>
      </c>
      <c r="I2729" s="1">
        <f>+Territorio[[#This Row],[id]]</f>
        <v>2719</v>
      </c>
    </row>
    <row r="2730" spans="2:9" hidden="1" x14ac:dyDescent="0.3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13462</v>
      </c>
      <c r="I2730" s="1">
        <f>+Territorio[[#This Row],[id]]</f>
        <v>2720</v>
      </c>
    </row>
    <row r="2731" spans="2:9" hidden="1" x14ac:dyDescent="0.3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13463</v>
      </c>
      <c r="I2731" s="1">
        <f>+Territorio[[#This Row],[id]]</f>
        <v>2721</v>
      </c>
    </row>
    <row r="2732" spans="2:9" hidden="1" x14ac:dyDescent="0.3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13464</v>
      </c>
      <c r="I2732" s="1">
        <f>+Territorio[[#This Row],[id]]</f>
        <v>2722</v>
      </c>
    </row>
    <row r="2733" spans="2:9" hidden="1" x14ac:dyDescent="0.3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13465</v>
      </c>
      <c r="I2733" s="1">
        <f>+Territorio[[#This Row],[id]]</f>
        <v>2723</v>
      </c>
    </row>
    <row r="2734" spans="2:9" hidden="1" x14ac:dyDescent="0.3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13466</v>
      </c>
      <c r="I2734" s="1">
        <f>+Territorio[[#This Row],[id]]</f>
        <v>2724</v>
      </c>
    </row>
    <row r="2735" spans="2:9" hidden="1" x14ac:dyDescent="0.3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13467</v>
      </c>
      <c r="I2735" s="1">
        <f>+Territorio[[#This Row],[id]]</f>
        <v>2725</v>
      </c>
    </row>
    <row r="2736" spans="2:9" hidden="1" x14ac:dyDescent="0.3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13468</v>
      </c>
      <c r="I2736" s="1">
        <f>+Territorio[[#This Row],[id]]</f>
        <v>2726</v>
      </c>
    </row>
    <row r="2737" spans="2:9" hidden="1" x14ac:dyDescent="0.3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13469</v>
      </c>
      <c r="I2737" s="1">
        <f>+Territorio[[#This Row],[id]]</f>
        <v>2727</v>
      </c>
    </row>
    <row r="2738" spans="2:9" hidden="1" x14ac:dyDescent="0.3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13470</v>
      </c>
      <c r="I2738" s="1">
        <f>+Territorio[[#This Row],[id]]</f>
        <v>2728</v>
      </c>
    </row>
    <row r="2739" spans="2:9" hidden="1" x14ac:dyDescent="0.3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13471</v>
      </c>
      <c r="I2739" s="1">
        <f>+Territorio[[#This Row],[id]]</f>
        <v>2729</v>
      </c>
    </row>
    <row r="2740" spans="2:9" hidden="1" x14ac:dyDescent="0.3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13472</v>
      </c>
      <c r="I2740" s="1">
        <f>+Territorio[[#This Row],[id]]</f>
        <v>2730</v>
      </c>
    </row>
    <row r="2741" spans="2:9" hidden="1" x14ac:dyDescent="0.3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13473</v>
      </c>
      <c r="I2741" s="1">
        <f>+Territorio[[#This Row],[id]]</f>
        <v>2731</v>
      </c>
    </row>
    <row r="2742" spans="2:9" hidden="1" x14ac:dyDescent="0.3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13474</v>
      </c>
      <c r="I2742" s="1">
        <f>+Territorio[[#This Row],[id]]</f>
        <v>2732</v>
      </c>
    </row>
    <row r="2743" spans="2:9" hidden="1" x14ac:dyDescent="0.3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13475</v>
      </c>
      <c r="I2743" s="1">
        <f>+Territorio[[#This Row],[id]]</f>
        <v>2733</v>
      </c>
    </row>
    <row r="2744" spans="2:9" hidden="1" x14ac:dyDescent="0.3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13476</v>
      </c>
      <c r="I2744" s="1">
        <f>+Territorio[[#This Row],[id]]</f>
        <v>2734</v>
      </c>
    </row>
    <row r="2745" spans="2:9" hidden="1" x14ac:dyDescent="0.3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13477</v>
      </c>
      <c r="I2745" s="1">
        <f>+Territorio[[#This Row],[id]]</f>
        <v>2735</v>
      </c>
    </row>
    <row r="2746" spans="2:9" hidden="1" x14ac:dyDescent="0.3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13478</v>
      </c>
      <c r="I2746" s="1">
        <f>+Territorio[[#This Row],[id]]</f>
        <v>2736</v>
      </c>
    </row>
    <row r="2747" spans="2:9" hidden="1" x14ac:dyDescent="0.3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13479</v>
      </c>
      <c r="I2747" s="1">
        <f>+Territorio[[#This Row],[id]]</f>
        <v>2737</v>
      </c>
    </row>
    <row r="2748" spans="2:9" hidden="1" x14ac:dyDescent="0.3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13480</v>
      </c>
      <c r="I2748" s="1">
        <f>+Territorio[[#This Row],[id]]</f>
        <v>2738</v>
      </c>
    </row>
    <row r="2749" spans="2:9" hidden="1" x14ac:dyDescent="0.3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13481</v>
      </c>
      <c r="I2749" s="1">
        <f>+Territorio[[#This Row],[id]]</f>
        <v>2739</v>
      </c>
    </row>
    <row r="2750" spans="2:9" hidden="1" x14ac:dyDescent="0.3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13482</v>
      </c>
      <c r="I2750" s="1">
        <f>+Territorio[[#This Row],[id]]</f>
        <v>2740</v>
      </c>
    </row>
    <row r="2751" spans="2:9" hidden="1" x14ac:dyDescent="0.3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13483</v>
      </c>
      <c r="I2751" s="1">
        <f>+Territorio[[#This Row],[id]]</f>
        <v>2741</v>
      </c>
    </row>
    <row r="2752" spans="2:9" hidden="1" x14ac:dyDescent="0.3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13484</v>
      </c>
      <c r="I2752" s="1">
        <f>+Territorio[[#This Row],[id]]</f>
        <v>2742</v>
      </c>
    </row>
    <row r="2753" spans="2:9" hidden="1" x14ac:dyDescent="0.3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13485</v>
      </c>
      <c r="I2753" s="1">
        <f>+Territorio[[#This Row],[id]]</f>
        <v>2743</v>
      </c>
    </row>
    <row r="2754" spans="2:9" hidden="1" x14ac:dyDescent="0.3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13486</v>
      </c>
      <c r="I2754" s="1">
        <f>+Territorio[[#This Row],[id]]</f>
        <v>2744</v>
      </c>
    </row>
    <row r="2755" spans="2:9" hidden="1" x14ac:dyDescent="0.3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13487</v>
      </c>
      <c r="I2755" s="1">
        <f>+Territorio[[#This Row],[id]]</f>
        <v>2745</v>
      </c>
    </row>
    <row r="2756" spans="2:9" hidden="1" x14ac:dyDescent="0.3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13488</v>
      </c>
      <c r="I2756" s="1">
        <f>+Territorio[[#This Row],[id]]</f>
        <v>2746</v>
      </c>
    </row>
    <row r="2757" spans="2:9" hidden="1" x14ac:dyDescent="0.3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13489</v>
      </c>
      <c r="I2757" s="1">
        <f>+Territorio[[#This Row],[id]]</f>
        <v>2747</v>
      </c>
    </row>
    <row r="2758" spans="2:9" hidden="1" x14ac:dyDescent="0.3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13490</v>
      </c>
      <c r="I2758" s="1">
        <f>+Territorio[[#This Row],[id]]</f>
        <v>2748</v>
      </c>
    </row>
    <row r="2759" spans="2:9" hidden="1" x14ac:dyDescent="0.3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13491</v>
      </c>
      <c r="I2759" s="1">
        <f>+Territorio[[#This Row],[id]]</f>
        <v>2749</v>
      </c>
    </row>
    <row r="2760" spans="2:9" hidden="1" x14ac:dyDescent="0.3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13492</v>
      </c>
      <c r="I2760" s="1">
        <f>+Territorio[[#This Row],[id]]</f>
        <v>2750</v>
      </c>
    </row>
    <row r="2761" spans="2:9" hidden="1" x14ac:dyDescent="0.3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13493</v>
      </c>
      <c r="I2761" s="1">
        <f>+Territorio[[#This Row],[id]]</f>
        <v>2751</v>
      </c>
    </row>
    <row r="2762" spans="2:9" hidden="1" x14ac:dyDescent="0.3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13494</v>
      </c>
      <c r="I2762" s="1">
        <f>+Territorio[[#This Row],[id]]</f>
        <v>2752</v>
      </c>
    </row>
    <row r="2763" spans="2:9" hidden="1" x14ac:dyDescent="0.3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13495</v>
      </c>
      <c r="I2763" s="1">
        <f>+Territorio[[#This Row],[id]]</f>
        <v>2753</v>
      </c>
    </row>
    <row r="2764" spans="2:9" hidden="1" x14ac:dyDescent="0.3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13496</v>
      </c>
      <c r="I2764" s="1">
        <f>+Territorio[[#This Row],[id]]</f>
        <v>2754</v>
      </c>
    </row>
    <row r="2765" spans="2:9" hidden="1" x14ac:dyDescent="0.3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13497</v>
      </c>
      <c r="I2765" s="1">
        <f>+Territorio[[#This Row],[id]]</f>
        <v>2755</v>
      </c>
    </row>
    <row r="2766" spans="2:9" hidden="1" x14ac:dyDescent="0.3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13498</v>
      </c>
      <c r="I2766" s="1">
        <f>+Territorio[[#This Row],[id]]</f>
        <v>2756</v>
      </c>
    </row>
    <row r="2767" spans="2:9" hidden="1" x14ac:dyDescent="0.3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13499</v>
      </c>
      <c r="I2767" s="1">
        <f>+Territorio[[#This Row],[id]]</f>
        <v>2757</v>
      </c>
    </row>
    <row r="2768" spans="2:9" hidden="1" x14ac:dyDescent="0.3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13500</v>
      </c>
      <c r="I2768" s="1">
        <f>+Territorio[[#This Row],[id]]</f>
        <v>2758</v>
      </c>
    </row>
    <row r="2769" spans="2:9" hidden="1" x14ac:dyDescent="0.3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13501</v>
      </c>
      <c r="I2769" s="1">
        <f>+Territorio[[#This Row],[id]]</f>
        <v>2759</v>
      </c>
    </row>
    <row r="2770" spans="2:9" hidden="1" x14ac:dyDescent="0.3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13502</v>
      </c>
      <c r="I2770" s="1">
        <f>+Territorio[[#This Row],[id]]</f>
        <v>2760</v>
      </c>
    </row>
    <row r="2771" spans="2:9" hidden="1" x14ac:dyDescent="0.3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13503</v>
      </c>
      <c r="I2771" s="1">
        <f>+Territorio[[#This Row],[id]]</f>
        <v>2761</v>
      </c>
    </row>
    <row r="2772" spans="2:9" hidden="1" x14ac:dyDescent="0.3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13504</v>
      </c>
      <c r="I2772" s="1">
        <f>+Territorio[[#This Row],[id]]</f>
        <v>2762</v>
      </c>
    </row>
    <row r="2773" spans="2:9" hidden="1" x14ac:dyDescent="0.3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13505</v>
      </c>
      <c r="I2773" s="1">
        <f>+Territorio[[#This Row],[id]]</f>
        <v>2763</v>
      </c>
    </row>
    <row r="2774" spans="2:9" hidden="1" x14ac:dyDescent="0.3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13506</v>
      </c>
      <c r="I2774" s="1">
        <f>+Territorio[[#This Row],[id]]</f>
        <v>2764</v>
      </c>
    </row>
    <row r="2775" spans="2:9" hidden="1" x14ac:dyDescent="0.3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13507</v>
      </c>
      <c r="I2775" s="1">
        <f>+Territorio[[#This Row],[id]]</f>
        <v>2765</v>
      </c>
    </row>
    <row r="2776" spans="2:9" hidden="1" x14ac:dyDescent="0.3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13508</v>
      </c>
      <c r="I2776" s="1">
        <f>+Territorio[[#This Row],[id]]</f>
        <v>2766</v>
      </c>
    </row>
    <row r="2777" spans="2:9" hidden="1" x14ac:dyDescent="0.3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13509</v>
      </c>
      <c r="I2777" s="1">
        <f>+Territorio[[#This Row],[id]]</f>
        <v>2767</v>
      </c>
    </row>
    <row r="2778" spans="2:9" hidden="1" x14ac:dyDescent="0.3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13510</v>
      </c>
      <c r="I2778" s="1">
        <f>+Territorio[[#This Row],[id]]</f>
        <v>2768</v>
      </c>
    </row>
    <row r="2779" spans="2:9" hidden="1" x14ac:dyDescent="0.3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13511</v>
      </c>
      <c r="I2779" s="1">
        <f>+Territorio[[#This Row],[id]]</f>
        <v>2769</v>
      </c>
    </row>
    <row r="2780" spans="2:9" hidden="1" x14ac:dyDescent="0.3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13512</v>
      </c>
      <c r="I2780" s="1">
        <f>+Territorio[[#This Row],[id]]</f>
        <v>2770</v>
      </c>
    </row>
    <row r="2781" spans="2:9" hidden="1" x14ac:dyDescent="0.3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13513</v>
      </c>
      <c r="I2781" s="1">
        <f>+Territorio[[#This Row],[id]]</f>
        <v>2771</v>
      </c>
    </row>
    <row r="2782" spans="2:9" hidden="1" x14ac:dyDescent="0.3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13514</v>
      </c>
      <c r="I2782" s="1">
        <f>+Territorio[[#This Row],[id]]</f>
        <v>2772</v>
      </c>
    </row>
    <row r="2783" spans="2:9" hidden="1" x14ac:dyDescent="0.3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13515</v>
      </c>
      <c r="I2783" s="1">
        <f>+Territorio[[#This Row],[id]]</f>
        <v>2773</v>
      </c>
    </row>
    <row r="2784" spans="2:9" hidden="1" x14ac:dyDescent="0.3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13516</v>
      </c>
      <c r="I2784" s="1">
        <f>+Territorio[[#This Row],[id]]</f>
        <v>2774</v>
      </c>
    </row>
    <row r="2785" spans="2:9" hidden="1" x14ac:dyDescent="0.3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13517</v>
      </c>
      <c r="I2785" s="1">
        <f>+Territorio[[#This Row],[id]]</f>
        <v>2775</v>
      </c>
    </row>
    <row r="2786" spans="2:9" hidden="1" x14ac:dyDescent="0.3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13518</v>
      </c>
      <c r="I2786" s="1">
        <f>+Territorio[[#This Row],[id]]</f>
        <v>2776</v>
      </c>
    </row>
    <row r="2787" spans="2:9" hidden="1" x14ac:dyDescent="0.3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13519</v>
      </c>
      <c r="I2787" s="1">
        <f>+Territorio[[#This Row],[id]]</f>
        <v>2777</v>
      </c>
    </row>
    <row r="2788" spans="2:9" hidden="1" x14ac:dyDescent="0.3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13520</v>
      </c>
      <c r="I2788" s="1">
        <f>+Territorio[[#This Row],[id]]</f>
        <v>2778</v>
      </c>
    </row>
    <row r="2789" spans="2:9" hidden="1" x14ac:dyDescent="0.3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13521</v>
      </c>
      <c r="I2789" s="1">
        <f>+Territorio[[#This Row],[id]]</f>
        <v>2779</v>
      </c>
    </row>
    <row r="2790" spans="2:9" hidden="1" x14ac:dyDescent="0.3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13522</v>
      </c>
      <c r="I2790" s="1">
        <f>+Territorio[[#This Row],[id]]</f>
        <v>2780</v>
      </c>
    </row>
    <row r="2791" spans="2:9" hidden="1" x14ac:dyDescent="0.3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13523</v>
      </c>
      <c r="I2791" s="1">
        <f>+Territorio[[#This Row],[id]]</f>
        <v>2781</v>
      </c>
    </row>
    <row r="2792" spans="2:9" hidden="1" x14ac:dyDescent="0.3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13524</v>
      </c>
      <c r="I2792" s="1">
        <f>+Territorio[[#This Row],[id]]</f>
        <v>2782</v>
      </c>
    </row>
    <row r="2793" spans="2:9" hidden="1" x14ac:dyDescent="0.3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13525</v>
      </c>
      <c r="I2793" s="1">
        <f>+Territorio[[#This Row],[id]]</f>
        <v>2783</v>
      </c>
    </row>
    <row r="2794" spans="2:9" hidden="1" x14ac:dyDescent="0.3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13526</v>
      </c>
      <c r="I2794" s="1">
        <f>+Territorio[[#This Row],[id]]</f>
        <v>2784</v>
      </c>
    </row>
    <row r="2795" spans="2:9" hidden="1" x14ac:dyDescent="0.3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13527</v>
      </c>
      <c r="I2795" s="1">
        <f>+Territorio[[#This Row],[id]]</f>
        <v>2785</v>
      </c>
    </row>
    <row r="2796" spans="2:9" hidden="1" x14ac:dyDescent="0.3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13528</v>
      </c>
      <c r="I2796" s="1">
        <f>+Territorio[[#This Row],[id]]</f>
        <v>2786</v>
      </c>
    </row>
    <row r="2797" spans="2:9" hidden="1" x14ac:dyDescent="0.3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13529</v>
      </c>
      <c r="I2797" s="1">
        <f>+Territorio[[#This Row],[id]]</f>
        <v>2787</v>
      </c>
    </row>
    <row r="2798" spans="2:9" hidden="1" x14ac:dyDescent="0.3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13530</v>
      </c>
      <c r="I2798" s="1">
        <f>+Territorio[[#This Row],[id]]</f>
        <v>2788</v>
      </c>
    </row>
    <row r="2799" spans="2:9" hidden="1" x14ac:dyDescent="0.3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13531</v>
      </c>
      <c r="I2799" s="1">
        <f>+Territorio[[#This Row],[id]]</f>
        <v>2789</v>
      </c>
    </row>
    <row r="2800" spans="2:9" hidden="1" x14ac:dyDescent="0.3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13532</v>
      </c>
      <c r="I2800" s="1">
        <f>+Territorio[[#This Row],[id]]</f>
        <v>2790</v>
      </c>
    </row>
    <row r="2801" spans="2:9" hidden="1" x14ac:dyDescent="0.3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13533</v>
      </c>
      <c r="I2801" s="1">
        <f>+Territorio[[#This Row],[id]]</f>
        <v>2791</v>
      </c>
    </row>
    <row r="2802" spans="2:9" hidden="1" x14ac:dyDescent="0.3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13534</v>
      </c>
      <c r="I2802" s="1">
        <f>+Territorio[[#This Row],[id]]</f>
        <v>2792</v>
      </c>
    </row>
    <row r="2803" spans="2:9" hidden="1" x14ac:dyDescent="0.3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13535</v>
      </c>
      <c r="I2803" s="1">
        <f>+Territorio[[#This Row],[id]]</f>
        <v>2793</v>
      </c>
    </row>
    <row r="2804" spans="2:9" hidden="1" x14ac:dyDescent="0.3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13536</v>
      </c>
      <c r="I2804" s="1">
        <f>+Territorio[[#This Row],[id]]</f>
        <v>2794</v>
      </c>
    </row>
    <row r="2805" spans="2:9" hidden="1" x14ac:dyDescent="0.3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13537</v>
      </c>
      <c r="I2805" s="1">
        <f>+Territorio[[#This Row],[id]]</f>
        <v>2795</v>
      </c>
    </row>
    <row r="2806" spans="2:9" hidden="1" x14ac:dyDescent="0.3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13538</v>
      </c>
      <c r="I2806" s="1">
        <f>+Territorio[[#This Row],[id]]</f>
        <v>2796</v>
      </c>
    </row>
    <row r="2807" spans="2:9" hidden="1" x14ac:dyDescent="0.3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13539</v>
      </c>
      <c r="I2807" s="1">
        <f>+Territorio[[#This Row],[id]]</f>
        <v>2797</v>
      </c>
    </row>
    <row r="2808" spans="2:9" hidden="1" x14ac:dyDescent="0.3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13540</v>
      </c>
      <c r="I2808" s="1">
        <f>+Territorio[[#This Row],[id]]</f>
        <v>2798</v>
      </c>
    </row>
    <row r="2809" spans="2:9" hidden="1" x14ac:dyDescent="0.3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13541</v>
      </c>
      <c r="I2809" s="1">
        <f>+Territorio[[#This Row],[id]]</f>
        <v>2799</v>
      </c>
    </row>
    <row r="2810" spans="2:9" hidden="1" x14ac:dyDescent="0.3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13542</v>
      </c>
      <c r="I2810" s="1">
        <f>+Territorio[[#This Row],[id]]</f>
        <v>2800</v>
      </c>
    </row>
    <row r="2811" spans="2:9" hidden="1" x14ac:dyDescent="0.3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13543</v>
      </c>
      <c r="I2811" s="1">
        <f>+Territorio[[#This Row],[id]]</f>
        <v>2801</v>
      </c>
    </row>
    <row r="2812" spans="2:9" hidden="1" x14ac:dyDescent="0.3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13544</v>
      </c>
      <c r="I2812" s="1">
        <f>+Territorio[[#This Row],[id]]</f>
        <v>2802</v>
      </c>
    </row>
    <row r="2813" spans="2:9" hidden="1" x14ac:dyDescent="0.3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13545</v>
      </c>
      <c r="I2813" s="1">
        <f>+Territorio[[#This Row],[id]]</f>
        <v>2803</v>
      </c>
    </row>
    <row r="2814" spans="2:9" hidden="1" x14ac:dyDescent="0.3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13546</v>
      </c>
      <c r="I2814" s="1">
        <f>+Territorio[[#This Row],[id]]</f>
        <v>2804</v>
      </c>
    </row>
    <row r="2815" spans="2:9" hidden="1" x14ac:dyDescent="0.3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13547</v>
      </c>
      <c r="I2815" s="1">
        <f>+Territorio[[#This Row],[id]]</f>
        <v>2805</v>
      </c>
    </row>
    <row r="2816" spans="2:9" hidden="1" x14ac:dyDescent="0.3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13548</v>
      </c>
      <c r="I2816" s="1">
        <f>+Territorio[[#This Row],[id]]</f>
        <v>2806</v>
      </c>
    </row>
    <row r="2817" spans="2:9" hidden="1" x14ac:dyDescent="0.3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13549</v>
      </c>
      <c r="I2817" s="1">
        <f>+Territorio[[#This Row],[id]]</f>
        <v>2807</v>
      </c>
    </row>
    <row r="2818" spans="2:9" hidden="1" x14ac:dyDescent="0.3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13550</v>
      </c>
      <c r="I2818" s="1">
        <f>+Territorio[[#This Row],[id]]</f>
        <v>2808</v>
      </c>
    </row>
    <row r="2819" spans="2:9" hidden="1" x14ac:dyDescent="0.3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13551</v>
      </c>
      <c r="I2819" s="1">
        <f>+Territorio[[#This Row],[id]]</f>
        <v>2809</v>
      </c>
    </row>
    <row r="2820" spans="2:9" hidden="1" x14ac:dyDescent="0.3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13552</v>
      </c>
      <c r="I2820" s="1">
        <f>+Territorio[[#This Row],[id]]</f>
        <v>2810</v>
      </c>
    </row>
    <row r="2821" spans="2:9" hidden="1" x14ac:dyDescent="0.3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13553</v>
      </c>
      <c r="I2821" s="1">
        <f>+Territorio[[#This Row],[id]]</f>
        <v>2811</v>
      </c>
    </row>
    <row r="2822" spans="2:9" hidden="1" x14ac:dyDescent="0.3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13554</v>
      </c>
      <c r="I2822" s="1">
        <f>+Territorio[[#This Row],[id]]</f>
        <v>2812</v>
      </c>
    </row>
    <row r="2823" spans="2:9" hidden="1" x14ac:dyDescent="0.3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13555</v>
      </c>
      <c r="I2823" s="1">
        <f>+Territorio[[#This Row],[id]]</f>
        <v>2813</v>
      </c>
    </row>
    <row r="2824" spans="2:9" hidden="1" x14ac:dyDescent="0.3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13556</v>
      </c>
      <c r="I2824" s="1">
        <f>+Territorio[[#This Row],[id]]</f>
        <v>2814</v>
      </c>
    </row>
    <row r="2825" spans="2:9" hidden="1" x14ac:dyDescent="0.3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13557</v>
      </c>
      <c r="I2825" s="1">
        <f>+Territorio[[#This Row],[id]]</f>
        <v>2815</v>
      </c>
    </row>
    <row r="2826" spans="2:9" hidden="1" x14ac:dyDescent="0.3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13558</v>
      </c>
      <c r="I2826" s="1">
        <f>+Territorio[[#This Row],[id]]</f>
        <v>2816</v>
      </c>
    </row>
    <row r="2827" spans="2:9" hidden="1" x14ac:dyDescent="0.3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13559</v>
      </c>
      <c r="I2827" s="1">
        <f>+Territorio[[#This Row],[id]]</f>
        <v>2817</v>
      </c>
    </row>
    <row r="2828" spans="2:9" hidden="1" x14ac:dyDescent="0.3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13560</v>
      </c>
      <c r="I2828" s="1">
        <f>+Territorio[[#This Row],[id]]</f>
        <v>2818</v>
      </c>
    </row>
    <row r="2829" spans="2:9" hidden="1" x14ac:dyDescent="0.3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13561</v>
      </c>
      <c r="I2829" s="1">
        <f>+Territorio[[#This Row],[id]]</f>
        <v>2819</v>
      </c>
    </row>
    <row r="2830" spans="2:9" hidden="1" x14ac:dyDescent="0.3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13562</v>
      </c>
      <c r="I2830" s="1">
        <f>+Territorio[[#This Row],[id]]</f>
        <v>2820</v>
      </c>
    </row>
    <row r="2831" spans="2:9" hidden="1" x14ac:dyDescent="0.3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13563</v>
      </c>
      <c r="I2831" s="1">
        <f>+Territorio[[#This Row],[id]]</f>
        <v>2821</v>
      </c>
    </row>
    <row r="2832" spans="2:9" hidden="1" x14ac:dyDescent="0.3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13564</v>
      </c>
      <c r="I2832" s="1">
        <f>+Territorio[[#This Row],[id]]</f>
        <v>2822</v>
      </c>
    </row>
    <row r="2833" spans="2:9" hidden="1" x14ac:dyDescent="0.3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13565</v>
      </c>
      <c r="I2833" s="1">
        <f>+Territorio[[#This Row],[id]]</f>
        <v>2823</v>
      </c>
    </row>
    <row r="2834" spans="2:9" hidden="1" x14ac:dyDescent="0.3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13566</v>
      </c>
      <c r="I2834" s="1">
        <f>+Territorio[[#This Row],[id]]</f>
        <v>2824</v>
      </c>
    </row>
    <row r="2835" spans="2:9" hidden="1" x14ac:dyDescent="0.3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13567</v>
      </c>
      <c r="I2835" s="1">
        <f>+Territorio[[#This Row],[id]]</f>
        <v>2825</v>
      </c>
    </row>
    <row r="2836" spans="2:9" hidden="1" x14ac:dyDescent="0.3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13568</v>
      </c>
      <c r="I2836" s="1">
        <f>+Territorio[[#This Row],[id]]</f>
        <v>2826</v>
      </c>
    </row>
    <row r="2837" spans="2:9" hidden="1" x14ac:dyDescent="0.3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13569</v>
      </c>
      <c r="I2837" s="1">
        <f>+Territorio[[#This Row],[id]]</f>
        <v>2827</v>
      </c>
    </row>
    <row r="2838" spans="2:9" hidden="1" x14ac:dyDescent="0.3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13570</v>
      </c>
      <c r="I2838" s="1">
        <f>+Territorio[[#This Row],[id]]</f>
        <v>2828</v>
      </c>
    </row>
    <row r="2839" spans="2:9" hidden="1" x14ac:dyDescent="0.3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13571</v>
      </c>
      <c r="I2839" s="1">
        <f>+Territorio[[#This Row],[id]]</f>
        <v>2829</v>
      </c>
    </row>
    <row r="2840" spans="2:9" hidden="1" x14ac:dyDescent="0.3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13572</v>
      </c>
      <c r="I2840" s="1">
        <f>+Territorio[[#This Row],[id]]</f>
        <v>2830</v>
      </c>
    </row>
    <row r="2841" spans="2:9" hidden="1" x14ac:dyDescent="0.3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13573</v>
      </c>
      <c r="I2841" s="1">
        <f>+Territorio[[#This Row],[id]]</f>
        <v>2831</v>
      </c>
    </row>
    <row r="2842" spans="2:9" hidden="1" x14ac:dyDescent="0.3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13574</v>
      </c>
      <c r="I2842" s="1">
        <f>+Territorio[[#This Row],[id]]</f>
        <v>2832</v>
      </c>
    </row>
    <row r="2843" spans="2:9" hidden="1" x14ac:dyDescent="0.3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13575</v>
      </c>
      <c r="I2843" s="1">
        <f>+Territorio[[#This Row],[id]]</f>
        <v>2833</v>
      </c>
    </row>
    <row r="2844" spans="2:9" hidden="1" x14ac:dyDescent="0.3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13576</v>
      </c>
      <c r="I2844" s="1">
        <f>+Territorio[[#This Row],[id]]</f>
        <v>2834</v>
      </c>
    </row>
    <row r="2845" spans="2:9" hidden="1" x14ac:dyDescent="0.3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13577</v>
      </c>
      <c r="I2845" s="1">
        <f>+Territorio[[#This Row],[id]]</f>
        <v>2835</v>
      </c>
    </row>
    <row r="2846" spans="2:9" hidden="1" x14ac:dyDescent="0.3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13578</v>
      </c>
      <c r="I2846" s="1">
        <f>+Territorio[[#This Row],[id]]</f>
        <v>2836</v>
      </c>
    </row>
    <row r="2847" spans="2:9" hidden="1" x14ac:dyDescent="0.3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13579</v>
      </c>
      <c r="I2847" s="1">
        <f>+Territorio[[#This Row],[id]]</f>
        <v>2837</v>
      </c>
    </row>
    <row r="2848" spans="2:9" hidden="1" x14ac:dyDescent="0.3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13580</v>
      </c>
      <c r="I2848" s="1">
        <f>+Territorio[[#This Row],[id]]</f>
        <v>2838</v>
      </c>
    </row>
    <row r="2849" spans="2:9" hidden="1" x14ac:dyDescent="0.3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13581</v>
      </c>
      <c r="I2849" s="1">
        <f>+Territorio[[#This Row],[id]]</f>
        <v>2839</v>
      </c>
    </row>
    <row r="2850" spans="2:9" hidden="1" x14ac:dyDescent="0.3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13582</v>
      </c>
      <c r="I2850" s="1">
        <f>+Territorio[[#This Row],[id]]</f>
        <v>2840</v>
      </c>
    </row>
    <row r="2851" spans="2:9" hidden="1" x14ac:dyDescent="0.3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13583</v>
      </c>
      <c r="I2851" s="1">
        <f>+Territorio[[#This Row],[id]]</f>
        <v>2841</v>
      </c>
    </row>
    <row r="2852" spans="2:9" hidden="1" x14ac:dyDescent="0.3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13584</v>
      </c>
      <c r="I2852" s="1">
        <f>+Territorio[[#This Row],[id]]</f>
        <v>2842</v>
      </c>
    </row>
    <row r="2853" spans="2:9" hidden="1" x14ac:dyDescent="0.3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13585</v>
      </c>
      <c r="I2853" s="1">
        <f>+Territorio[[#This Row],[id]]</f>
        <v>2843</v>
      </c>
    </row>
    <row r="2854" spans="2:9" hidden="1" x14ac:dyDescent="0.3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13586</v>
      </c>
      <c r="I2854" s="1">
        <f>+Territorio[[#This Row],[id]]</f>
        <v>2844</v>
      </c>
    </row>
    <row r="2855" spans="2:9" hidden="1" x14ac:dyDescent="0.3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13587</v>
      </c>
      <c r="I2855" s="1">
        <f>+Territorio[[#This Row],[id]]</f>
        <v>2845</v>
      </c>
    </row>
    <row r="2856" spans="2:9" hidden="1" x14ac:dyDescent="0.3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13588</v>
      </c>
      <c r="I2856" s="1">
        <f>+Territorio[[#This Row],[id]]</f>
        <v>2846</v>
      </c>
    </row>
    <row r="2857" spans="2:9" hidden="1" x14ac:dyDescent="0.3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13589</v>
      </c>
      <c r="I2857" s="1">
        <f>+Territorio[[#This Row],[id]]</f>
        <v>2847</v>
      </c>
    </row>
    <row r="2858" spans="2:9" hidden="1" x14ac:dyDescent="0.3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13590</v>
      </c>
      <c r="I2858" s="1">
        <f>+Territorio[[#This Row],[id]]</f>
        <v>2848</v>
      </c>
    </row>
    <row r="2859" spans="2:9" hidden="1" x14ac:dyDescent="0.3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13591</v>
      </c>
      <c r="I2859" s="1">
        <f>+Territorio[[#This Row],[id]]</f>
        <v>2849</v>
      </c>
    </row>
    <row r="2860" spans="2:9" hidden="1" x14ac:dyDescent="0.3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13592</v>
      </c>
      <c r="I2860" s="1">
        <f>+Territorio[[#This Row],[id]]</f>
        <v>2850</v>
      </c>
    </row>
    <row r="2861" spans="2:9" hidden="1" x14ac:dyDescent="0.3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13593</v>
      </c>
      <c r="I2861" s="1">
        <f>+Territorio[[#This Row],[id]]</f>
        <v>2851</v>
      </c>
    </row>
    <row r="2862" spans="2:9" hidden="1" x14ac:dyDescent="0.3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13594</v>
      </c>
      <c r="I2862" s="1">
        <f>+Territorio[[#This Row],[id]]</f>
        <v>2852</v>
      </c>
    </row>
    <row r="2863" spans="2:9" hidden="1" x14ac:dyDescent="0.3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13595</v>
      </c>
      <c r="I2863" s="1">
        <f>+Territorio[[#This Row],[id]]</f>
        <v>2853</v>
      </c>
    </row>
    <row r="2864" spans="2:9" hidden="1" x14ac:dyDescent="0.3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13596</v>
      </c>
      <c r="I2864" s="1">
        <f>+Territorio[[#This Row],[id]]</f>
        <v>2854</v>
      </c>
    </row>
    <row r="2865" spans="2:9" hidden="1" x14ac:dyDescent="0.3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13597</v>
      </c>
      <c r="I2865" s="1">
        <f>+Territorio[[#This Row],[id]]</f>
        <v>2855</v>
      </c>
    </row>
    <row r="2866" spans="2:9" hidden="1" x14ac:dyDescent="0.3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13598</v>
      </c>
      <c r="I2866" s="1">
        <f>+Territorio[[#This Row],[id]]</f>
        <v>2856</v>
      </c>
    </row>
    <row r="2867" spans="2:9" hidden="1" x14ac:dyDescent="0.3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13599</v>
      </c>
      <c r="I2867" s="1">
        <f>+Territorio[[#This Row],[id]]</f>
        <v>2857</v>
      </c>
    </row>
    <row r="2868" spans="2:9" hidden="1" x14ac:dyDescent="0.3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13600</v>
      </c>
      <c r="I2868" s="1">
        <f>+Territorio[[#This Row],[id]]</f>
        <v>2858</v>
      </c>
    </row>
    <row r="2869" spans="2:9" hidden="1" x14ac:dyDescent="0.3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13601</v>
      </c>
      <c r="I2869" s="1">
        <f>+Territorio[[#This Row],[id]]</f>
        <v>2859</v>
      </c>
    </row>
    <row r="2870" spans="2:9" hidden="1" x14ac:dyDescent="0.3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13602</v>
      </c>
      <c r="I2870" s="1">
        <f>+Territorio[[#This Row],[id]]</f>
        <v>2860</v>
      </c>
    </row>
    <row r="2871" spans="2:9" hidden="1" x14ac:dyDescent="0.3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13603</v>
      </c>
      <c r="I2871" s="1">
        <f>+Territorio[[#This Row],[id]]</f>
        <v>2861</v>
      </c>
    </row>
    <row r="2872" spans="2:9" hidden="1" x14ac:dyDescent="0.3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13604</v>
      </c>
      <c r="I2872" s="1">
        <f>+Territorio[[#This Row],[id]]</f>
        <v>2862</v>
      </c>
    </row>
    <row r="2873" spans="2:9" hidden="1" x14ac:dyDescent="0.3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13605</v>
      </c>
      <c r="I2873" s="1">
        <f>+Territorio[[#This Row],[id]]</f>
        <v>2863</v>
      </c>
    </row>
    <row r="2874" spans="2:9" hidden="1" x14ac:dyDescent="0.3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13606</v>
      </c>
      <c r="I2874" s="1">
        <f>+Territorio[[#This Row],[id]]</f>
        <v>2864</v>
      </c>
    </row>
    <row r="2875" spans="2:9" hidden="1" x14ac:dyDescent="0.3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13607</v>
      </c>
      <c r="I2875" s="1">
        <f>+Territorio[[#This Row],[id]]</f>
        <v>2865</v>
      </c>
    </row>
    <row r="2876" spans="2:9" hidden="1" x14ac:dyDescent="0.3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13608</v>
      </c>
      <c r="I2876" s="1">
        <f>+Territorio[[#This Row],[id]]</f>
        <v>2866</v>
      </c>
    </row>
    <row r="2877" spans="2:9" hidden="1" x14ac:dyDescent="0.3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13609</v>
      </c>
      <c r="I2877" s="1">
        <f>+Territorio[[#This Row],[id]]</f>
        <v>2867</v>
      </c>
    </row>
    <row r="2878" spans="2:9" hidden="1" x14ac:dyDescent="0.3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13610</v>
      </c>
      <c r="I2878" s="1">
        <f>+Territorio[[#This Row],[id]]</f>
        <v>2868</v>
      </c>
    </row>
    <row r="2879" spans="2:9" hidden="1" x14ac:dyDescent="0.3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13611</v>
      </c>
      <c r="I2879" s="1">
        <f>+Territorio[[#This Row],[id]]</f>
        <v>2869</v>
      </c>
    </row>
    <row r="2880" spans="2:9" hidden="1" x14ac:dyDescent="0.3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13612</v>
      </c>
      <c r="I2880" s="1">
        <f>+Territorio[[#This Row],[id]]</f>
        <v>2870</v>
      </c>
    </row>
    <row r="2881" spans="2:9" hidden="1" x14ac:dyDescent="0.3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13613</v>
      </c>
      <c r="I2881" s="1">
        <f>+Territorio[[#This Row],[id]]</f>
        <v>2871</v>
      </c>
    </row>
    <row r="2882" spans="2:9" hidden="1" x14ac:dyDescent="0.3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13614</v>
      </c>
      <c r="I2882" s="1">
        <f>+Territorio[[#This Row],[id]]</f>
        <v>2872</v>
      </c>
    </row>
    <row r="2883" spans="2:9" hidden="1" x14ac:dyDescent="0.3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13615</v>
      </c>
      <c r="I2883" s="1">
        <f>+Territorio[[#This Row],[id]]</f>
        <v>2873</v>
      </c>
    </row>
    <row r="2884" spans="2:9" hidden="1" x14ac:dyDescent="0.3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13616</v>
      </c>
      <c r="I2884" s="1">
        <f>+Territorio[[#This Row],[id]]</f>
        <v>2874</v>
      </c>
    </row>
    <row r="2885" spans="2:9" hidden="1" x14ac:dyDescent="0.3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13617</v>
      </c>
      <c r="I2885" s="1">
        <f>+Territorio[[#This Row],[id]]</f>
        <v>2875</v>
      </c>
    </row>
    <row r="2886" spans="2:9" hidden="1" x14ac:dyDescent="0.3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13618</v>
      </c>
      <c r="I2886" s="1">
        <f>+Territorio[[#This Row],[id]]</f>
        <v>2876</v>
      </c>
    </row>
    <row r="2887" spans="2:9" hidden="1" x14ac:dyDescent="0.3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13619</v>
      </c>
      <c r="I2887" s="1">
        <f>+Territorio[[#This Row],[id]]</f>
        <v>2877</v>
      </c>
    </row>
    <row r="2888" spans="2:9" hidden="1" x14ac:dyDescent="0.3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13620</v>
      </c>
      <c r="I2888" s="1">
        <f>+Territorio[[#This Row],[id]]</f>
        <v>2878</v>
      </c>
    </row>
    <row r="2889" spans="2:9" hidden="1" x14ac:dyDescent="0.3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13621</v>
      </c>
      <c r="I2889" s="1">
        <f>+Territorio[[#This Row],[id]]</f>
        <v>2879</v>
      </c>
    </row>
    <row r="2890" spans="2:9" hidden="1" x14ac:dyDescent="0.3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13622</v>
      </c>
      <c r="I2890" s="1">
        <f>+Territorio[[#This Row],[id]]</f>
        <v>2880</v>
      </c>
    </row>
    <row r="2891" spans="2:9" hidden="1" x14ac:dyDescent="0.3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13623</v>
      </c>
      <c r="I2891" s="1">
        <f>+Territorio[[#This Row],[id]]</f>
        <v>2881</v>
      </c>
    </row>
    <row r="2892" spans="2:9" hidden="1" x14ac:dyDescent="0.3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13624</v>
      </c>
      <c r="I2892" s="1">
        <f>+Territorio[[#This Row],[id]]</f>
        <v>2882</v>
      </c>
    </row>
    <row r="2893" spans="2:9" hidden="1" x14ac:dyDescent="0.3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13625</v>
      </c>
      <c r="I2893" s="1">
        <f>+Territorio[[#This Row],[id]]</f>
        <v>2883</v>
      </c>
    </row>
    <row r="2894" spans="2:9" hidden="1" x14ac:dyDescent="0.3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13626</v>
      </c>
      <c r="I2894" s="1">
        <f>+Territorio[[#This Row],[id]]</f>
        <v>2884</v>
      </c>
    </row>
    <row r="2895" spans="2:9" hidden="1" x14ac:dyDescent="0.3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13627</v>
      </c>
      <c r="I2895" s="1">
        <f>+Territorio[[#This Row],[id]]</f>
        <v>2885</v>
      </c>
    </row>
    <row r="2896" spans="2:9" hidden="1" x14ac:dyDescent="0.3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13628</v>
      </c>
      <c r="I2896" s="1">
        <f>+Territorio[[#This Row],[id]]</f>
        <v>2886</v>
      </c>
    </row>
    <row r="2897" spans="2:9" hidden="1" x14ac:dyDescent="0.3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13629</v>
      </c>
      <c r="I2897" s="1">
        <f>+Territorio[[#This Row],[id]]</f>
        <v>2887</v>
      </c>
    </row>
    <row r="2898" spans="2:9" hidden="1" x14ac:dyDescent="0.3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13630</v>
      </c>
      <c r="I2898" s="1">
        <f>+Territorio[[#This Row],[id]]</f>
        <v>2888</v>
      </c>
    </row>
    <row r="2899" spans="2:9" hidden="1" x14ac:dyDescent="0.3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13631</v>
      </c>
      <c r="I2899" s="1">
        <f>+Territorio[[#This Row],[id]]</f>
        <v>2889</v>
      </c>
    </row>
    <row r="2900" spans="2:9" hidden="1" x14ac:dyDescent="0.3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13632</v>
      </c>
      <c r="I2900" s="1">
        <f>+Territorio[[#This Row],[id]]</f>
        <v>2890</v>
      </c>
    </row>
    <row r="2901" spans="2:9" hidden="1" x14ac:dyDescent="0.3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13633</v>
      </c>
      <c r="I2901" s="1">
        <f>+Territorio[[#This Row],[id]]</f>
        <v>2891</v>
      </c>
    </row>
    <row r="2902" spans="2:9" hidden="1" x14ac:dyDescent="0.3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13634</v>
      </c>
      <c r="I2902" s="1">
        <f>+Territorio[[#This Row],[id]]</f>
        <v>2892</v>
      </c>
    </row>
    <row r="2903" spans="2:9" hidden="1" x14ac:dyDescent="0.3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13635</v>
      </c>
      <c r="I2903" s="1">
        <f>+Territorio[[#This Row],[id]]</f>
        <v>2893</v>
      </c>
    </row>
    <row r="2904" spans="2:9" hidden="1" x14ac:dyDescent="0.3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13636</v>
      </c>
      <c r="I2904" s="1">
        <f>+Territorio[[#This Row],[id]]</f>
        <v>2894</v>
      </c>
    </row>
    <row r="2905" spans="2:9" hidden="1" x14ac:dyDescent="0.3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13637</v>
      </c>
      <c r="I2905" s="1">
        <f>+Territorio[[#This Row],[id]]</f>
        <v>2895</v>
      </c>
    </row>
    <row r="2906" spans="2:9" hidden="1" x14ac:dyDescent="0.3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13638</v>
      </c>
      <c r="I2906" s="1">
        <f>+Territorio[[#This Row],[id]]</f>
        <v>2896</v>
      </c>
    </row>
    <row r="2907" spans="2:9" hidden="1" x14ac:dyDescent="0.3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13639</v>
      </c>
      <c r="I2907" s="1">
        <f>+Territorio[[#This Row],[id]]</f>
        <v>2897</v>
      </c>
    </row>
    <row r="2908" spans="2:9" hidden="1" x14ac:dyDescent="0.3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13640</v>
      </c>
      <c r="I2908" s="1">
        <f>+Territorio[[#This Row],[id]]</f>
        <v>2898</v>
      </c>
    </row>
    <row r="2909" spans="2:9" hidden="1" x14ac:dyDescent="0.3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13641</v>
      </c>
      <c r="I2909" s="1">
        <f>+Territorio[[#This Row],[id]]</f>
        <v>2899</v>
      </c>
    </row>
    <row r="2910" spans="2:9" hidden="1" x14ac:dyDescent="0.3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13642</v>
      </c>
      <c r="I2910" s="1">
        <f>+Territorio[[#This Row],[id]]</f>
        <v>2900</v>
      </c>
    </row>
    <row r="2911" spans="2:9" hidden="1" x14ac:dyDescent="0.3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13643</v>
      </c>
      <c r="I2911" s="1">
        <f>+Territorio[[#This Row],[id]]</f>
        <v>2901</v>
      </c>
    </row>
    <row r="2912" spans="2:9" hidden="1" x14ac:dyDescent="0.3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13644</v>
      </c>
      <c r="I2912" s="1">
        <f>+Territorio[[#This Row],[id]]</f>
        <v>2902</v>
      </c>
    </row>
    <row r="2913" spans="2:9" hidden="1" x14ac:dyDescent="0.3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13645</v>
      </c>
      <c r="I2913" s="1">
        <f>+Territorio[[#This Row],[id]]</f>
        <v>2903</v>
      </c>
    </row>
    <row r="2914" spans="2:9" hidden="1" x14ac:dyDescent="0.3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13646</v>
      </c>
      <c r="I2914" s="1">
        <f>+Territorio[[#This Row],[id]]</f>
        <v>2904</v>
      </c>
    </row>
    <row r="2915" spans="2:9" hidden="1" x14ac:dyDescent="0.3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13647</v>
      </c>
      <c r="I2915" s="1">
        <f>+Territorio[[#This Row],[id]]</f>
        <v>2905</v>
      </c>
    </row>
    <row r="2916" spans="2:9" hidden="1" x14ac:dyDescent="0.3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13648</v>
      </c>
      <c r="I2916" s="1">
        <f>+Territorio[[#This Row],[id]]</f>
        <v>2906</v>
      </c>
    </row>
    <row r="2917" spans="2:9" hidden="1" x14ac:dyDescent="0.3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13649</v>
      </c>
      <c r="I2917" s="1">
        <f>+Territorio[[#This Row],[id]]</f>
        <v>2907</v>
      </c>
    </row>
    <row r="2918" spans="2:9" hidden="1" x14ac:dyDescent="0.3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13650</v>
      </c>
      <c r="I2918" s="1">
        <f>+Territorio[[#This Row],[id]]</f>
        <v>2908</v>
      </c>
    </row>
    <row r="2919" spans="2:9" hidden="1" x14ac:dyDescent="0.3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13651</v>
      </c>
      <c r="I2919" s="1">
        <f>+Territorio[[#This Row],[id]]</f>
        <v>2909</v>
      </c>
    </row>
    <row r="2920" spans="2:9" hidden="1" x14ac:dyDescent="0.3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13652</v>
      </c>
      <c r="I2920" s="1">
        <f>+Territorio[[#This Row],[id]]</f>
        <v>2910</v>
      </c>
    </row>
    <row r="2921" spans="2:9" hidden="1" x14ac:dyDescent="0.3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13653</v>
      </c>
      <c r="I2921" s="1">
        <f>+Territorio[[#This Row],[id]]</f>
        <v>2911</v>
      </c>
    </row>
    <row r="2922" spans="2:9" hidden="1" x14ac:dyDescent="0.3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13654</v>
      </c>
      <c r="I2922" s="1">
        <f>+Territorio[[#This Row],[id]]</f>
        <v>2912</v>
      </c>
    </row>
    <row r="2923" spans="2:9" hidden="1" x14ac:dyDescent="0.3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13655</v>
      </c>
      <c r="I2923" s="1">
        <f>+Territorio[[#This Row],[id]]</f>
        <v>2913</v>
      </c>
    </row>
    <row r="2924" spans="2:9" hidden="1" x14ac:dyDescent="0.3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13656</v>
      </c>
      <c r="I2924" s="1">
        <f>+Territorio[[#This Row],[id]]</f>
        <v>2914</v>
      </c>
    </row>
    <row r="2925" spans="2:9" hidden="1" x14ac:dyDescent="0.3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13657</v>
      </c>
      <c r="I2925" s="1">
        <f>+Territorio[[#This Row],[id]]</f>
        <v>2915</v>
      </c>
    </row>
    <row r="2926" spans="2:9" hidden="1" x14ac:dyDescent="0.3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13658</v>
      </c>
      <c r="I2926" s="1">
        <f>+Territorio[[#This Row],[id]]</f>
        <v>2916</v>
      </c>
    </row>
    <row r="2927" spans="2:9" hidden="1" x14ac:dyDescent="0.3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13659</v>
      </c>
      <c r="I2927" s="1">
        <f>+Territorio[[#This Row],[id]]</f>
        <v>2917</v>
      </c>
    </row>
    <row r="2928" spans="2:9" hidden="1" x14ac:dyDescent="0.3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13660</v>
      </c>
      <c r="I2928" s="1">
        <f>+Territorio[[#This Row],[id]]</f>
        <v>2918</v>
      </c>
    </row>
    <row r="2929" spans="2:9" hidden="1" x14ac:dyDescent="0.3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13661</v>
      </c>
      <c r="I2929" s="1">
        <f>+Territorio[[#This Row],[id]]</f>
        <v>2919</v>
      </c>
    </row>
    <row r="2930" spans="2:9" hidden="1" x14ac:dyDescent="0.3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13662</v>
      </c>
      <c r="I2930" s="1">
        <f>+Territorio[[#This Row],[id]]</f>
        <v>2920</v>
      </c>
    </row>
    <row r="2931" spans="2:9" hidden="1" x14ac:dyDescent="0.3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13663</v>
      </c>
      <c r="I2931" s="1">
        <f>+Territorio[[#This Row],[id]]</f>
        <v>2921</v>
      </c>
    </row>
    <row r="2932" spans="2:9" hidden="1" x14ac:dyDescent="0.3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13664</v>
      </c>
      <c r="I2932" s="1">
        <f>+Territorio[[#This Row],[id]]</f>
        <v>2922</v>
      </c>
    </row>
    <row r="2933" spans="2:9" hidden="1" x14ac:dyDescent="0.3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13665</v>
      </c>
      <c r="I2933" s="1">
        <f>+Territorio[[#This Row],[id]]</f>
        <v>2923</v>
      </c>
    </row>
    <row r="2934" spans="2:9" hidden="1" x14ac:dyDescent="0.3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13666</v>
      </c>
      <c r="I2934" s="1">
        <f>+Territorio[[#This Row],[id]]</f>
        <v>2924</v>
      </c>
    </row>
    <row r="2935" spans="2:9" hidden="1" x14ac:dyDescent="0.3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13667</v>
      </c>
      <c r="I2935" s="1">
        <f>+Territorio[[#This Row],[id]]</f>
        <v>2925</v>
      </c>
    </row>
    <row r="2936" spans="2:9" hidden="1" x14ac:dyDescent="0.3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13668</v>
      </c>
      <c r="I2936" s="1">
        <f>+Territorio[[#This Row],[id]]</f>
        <v>2926</v>
      </c>
    </row>
    <row r="2937" spans="2:9" hidden="1" x14ac:dyDescent="0.3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13669</v>
      </c>
      <c r="I2937" s="1">
        <f>+Territorio[[#This Row],[id]]</f>
        <v>2927</v>
      </c>
    </row>
    <row r="2938" spans="2:9" hidden="1" x14ac:dyDescent="0.3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13670</v>
      </c>
      <c r="I2938" s="1">
        <f>+Territorio[[#This Row],[id]]</f>
        <v>2928</v>
      </c>
    </row>
    <row r="2939" spans="2:9" hidden="1" x14ac:dyDescent="0.3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13671</v>
      </c>
      <c r="I2939" s="1">
        <f>+Territorio[[#This Row],[id]]</f>
        <v>2929</v>
      </c>
    </row>
    <row r="2940" spans="2:9" hidden="1" x14ac:dyDescent="0.3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13672</v>
      </c>
      <c r="I2940" s="1">
        <f>+Territorio[[#This Row],[id]]</f>
        <v>2930</v>
      </c>
    </row>
    <row r="2941" spans="2:9" hidden="1" x14ac:dyDescent="0.3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13673</v>
      </c>
      <c r="I2941" s="1">
        <f>+Territorio[[#This Row],[id]]</f>
        <v>2931</v>
      </c>
    </row>
    <row r="2942" spans="2:9" hidden="1" x14ac:dyDescent="0.3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13674</v>
      </c>
      <c r="I2942" s="1">
        <f>+Territorio[[#This Row],[id]]</f>
        <v>2932</v>
      </c>
    </row>
    <row r="2943" spans="2:9" hidden="1" x14ac:dyDescent="0.3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13675</v>
      </c>
      <c r="I2943" s="1">
        <f>+Territorio[[#This Row],[id]]</f>
        <v>2933</v>
      </c>
    </row>
    <row r="2944" spans="2:9" hidden="1" x14ac:dyDescent="0.3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13676</v>
      </c>
      <c r="I2944" s="1">
        <f>+Territorio[[#This Row],[id]]</f>
        <v>2934</v>
      </c>
    </row>
    <row r="2945" spans="2:9" hidden="1" x14ac:dyDescent="0.3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13677</v>
      </c>
      <c r="I2945" s="1">
        <f>+Territorio[[#This Row],[id]]</f>
        <v>2935</v>
      </c>
    </row>
    <row r="2946" spans="2:9" hidden="1" x14ac:dyDescent="0.3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13678</v>
      </c>
      <c r="I2946" s="1">
        <f>+Territorio[[#This Row],[id]]</f>
        <v>2936</v>
      </c>
    </row>
    <row r="2947" spans="2:9" hidden="1" x14ac:dyDescent="0.3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13679</v>
      </c>
      <c r="I2947" s="1">
        <f>+Territorio[[#This Row],[id]]</f>
        <v>2937</v>
      </c>
    </row>
    <row r="2948" spans="2:9" hidden="1" x14ac:dyDescent="0.3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13680</v>
      </c>
      <c r="I2948" s="1">
        <f>+Territorio[[#This Row],[id]]</f>
        <v>2938</v>
      </c>
    </row>
    <row r="2949" spans="2:9" hidden="1" x14ac:dyDescent="0.3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13681</v>
      </c>
      <c r="I2949" s="1">
        <f>+Territorio[[#This Row],[id]]</f>
        <v>2939</v>
      </c>
    </row>
    <row r="2950" spans="2:9" hidden="1" x14ac:dyDescent="0.3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13682</v>
      </c>
      <c r="I2950" s="1">
        <f>+Territorio[[#This Row],[id]]</f>
        <v>2940</v>
      </c>
    </row>
    <row r="2951" spans="2:9" hidden="1" x14ac:dyDescent="0.3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13683</v>
      </c>
      <c r="I2951" s="1">
        <f>+Territorio[[#This Row],[id]]</f>
        <v>2941</v>
      </c>
    </row>
    <row r="2952" spans="2:9" hidden="1" x14ac:dyDescent="0.3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13684</v>
      </c>
      <c r="I2952" s="1">
        <f>+Territorio[[#This Row],[id]]</f>
        <v>2942</v>
      </c>
    </row>
    <row r="2953" spans="2:9" hidden="1" x14ac:dyDescent="0.3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13685</v>
      </c>
      <c r="I2953" s="1">
        <f>+Territorio[[#This Row],[id]]</f>
        <v>2943</v>
      </c>
    </row>
    <row r="2954" spans="2:9" hidden="1" x14ac:dyDescent="0.3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13686</v>
      </c>
      <c r="I2954" s="1">
        <f>+Territorio[[#This Row],[id]]</f>
        <v>2944</v>
      </c>
    </row>
    <row r="2955" spans="2:9" hidden="1" x14ac:dyDescent="0.3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13687</v>
      </c>
      <c r="I2955" s="1">
        <f>+Territorio[[#This Row],[id]]</f>
        <v>2945</v>
      </c>
    </row>
    <row r="2956" spans="2:9" hidden="1" x14ac:dyDescent="0.3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13688</v>
      </c>
      <c r="I2956" s="1">
        <f>+Territorio[[#This Row],[id]]</f>
        <v>2946</v>
      </c>
    </row>
    <row r="2957" spans="2:9" hidden="1" x14ac:dyDescent="0.3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13689</v>
      </c>
      <c r="I2957" s="1">
        <f>+Territorio[[#This Row],[id]]</f>
        <v>2947</v>
      </c>
    </row>
    <row r="2958" spans="2:9" hidden="1" x14ac:dyDescent="0.3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13690</v>
      </c>
      <c r="I2958" s="1">
        <f>+Territorio[[#This Row],[id]]</f>
        <v>2948</v>
      </c>
    </row>
    <row r="2959" spans="2:9" hidden="1" x14ac:dyDescent="0.3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13691</v>
      </c>
      <c r="I2959" s="1">
        <f>+Territorio[[#This Row],[id]]</f>
        <v>2949</v>
      </c>
    </row>
    <row r="2960" spans="2:9" hidden="1" x14ac:dyDescent="0.3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13692</v>
      </c>
      <c r="I2960" s="1">
        <f>+Territorio[[#This Row],[id]]</f>
        <v>2950</v>
      </c>
    </row>
    <row r="2961" spans="2:9" hidden="1" x14ac:dyDescent="0.3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13693</v>
      </c>
      <c r="I2961" s="1">
        <f>+Territorio[[#This Row],[id]]</f>
        <v>2951</v>
      </c>
    </row>
    <row r="2962" spans="2:9" hidden="1" x14ac:dyDescent="0.3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13694</v>
      </c>
      <c r="I2962" s="1">
        <f>+Territorio[[#This Row],[id]]</f>
        <v>2952</v>
      </c>
    </row>
    <row r="2963" spans="2:9" hidden="1" x14ac:dyDescent="0.3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13695</v>
      </c>
      <c r="I2963" s="1">
        <f>+Territorio[[#This Row],[id]]</f>
        <v>2953</v>
      </c>
    </row>
    <row r="2964" spans="2:9" hidden="1" x14ac:dyDescent="0.3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13696</v>
      </c>
      <c r="I2964" s="1">
        <f>+Territorio[[#This Row],[id]]</f>
        <v>2954</v>
      </c>
    </row>
    <row r="2965" spans="2:9" hidden="1" x14ac:dyDescent="0.3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13697</v>
      </c>
      <c r="I2965" s="1">
        <f>+Territorio[[#This Row],[id]]</f>
        <v>2955</v>
      </c>
    </row>
    <row r="2966" spans="2:9" hidden="1" x14ac:dyDescent="0.3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13698</v>
      </c>
      <c r="I2966" s="1">
        <f>+Territorio[[#This Row],[id]]</f>
        <v>2956</v>
      </c>
    </row>
    <row r="2967" spans="2:9" hidden="1" x14ac:dyDescent="0.3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13699</v>
      </c>
      <c r="I2967" s="1">
        <f>+Territorio[[#This Row],[id]]</f>
        <v>2957</v>
      </c>
    </row>
    <row r="2968" spans="2:9" hidden="1" x14ac:dyDescent="0.3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13700</v>
      </c>
      <c r="I2968" s="1">
        <f>+Territorio[[#This Row],[id]]</f>
        <v>2958</v>
      </c>
    </row>
    <row r="2969" spans="2:9" hidden="1" x14ac:dyDescent="0.3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13701</v>
      </c>
      <c r="I2969" s="1">
        <f>+Territorio[[#This Row],[id]]</f>
        <v>2959</v>
      </c>
    </row>
    <row r="2970" spans="2:9" hidden="1" x14ac:dyDescent="0.3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13702</v>
      </c>
      <c r="I2970" s="1">
        <f>+Territorio[[#This Row],[id]]</f>
        <v>2960</v>
      </c>
    </row>
    <row r="2971" spans="2:9" hidden="1" x14ac:dyDescent="0.3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13703</v>
      </c>
      <c r="I2971" s="1">
        <f>+Territorio[[#This Row],[id]]</f>
        <v>2961</v>
      </c>
    </row>
    <row r="2972" spans="2:9" hidden="1" x14ac:dyDescent="0.3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13704</v>
      </c>
      <c r="I2972" s="1">
        <f>+Territorio[[#This Row],[id]]</f>
        <v>2962</v>
      </c>
    </row>
    <row r="2973" spans="2:9" hidden="1" x14ac:dyDescent="0.3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13705</v>
      </c>
      <c r="I2973" s="1">
        <f>+Territorio[[#This Row],[id]]</f>
        <v>2963</v>
      </c>
    </row>
    <row r="2974" spans="2:9" hidden="1" x14ac:dyDescent="0.3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13706</v>
      </c>
      <c r="I2974" s="1">
        <f>+Territorio[[#This Row],[id]]</f>
        <v>2964</v>
      </c>
    </row>
    <row r="2975" spans="2:9" hidden="1" x14ac:dyDescent="0.3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13707</v>
      </c>
      <c r="I2975" s="1">
        <f>+Territorio[[#This Row],[id]]</f>
        <v>2965</v>
      </c>
    </row>
    <row r="2976" spans="2:9" hidden="1" x14ac:dyDescent="0.3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13708</v>
      </c>
      <c r="I2976" s="1">
        <f>+Territorio[[#This Row],[id]]</f>
        <v>2966</v>
      </c>
    </row>
    <row r="2977" spans="2:9" hidden="1" x14ac:dyDescent="0.3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13709</v>
      </c>
      <c r="I2977" s="1">
        <f>+Territorio[[#This Row],[id]]</f>
        <v>2967</v>
      </c>
    </row>
    <row r="2978" spans="2:9" hidden="1" x14ac:dyDescent="0.3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13710</v>
      </c>
      <c r="I2978" s="1">
        <f>+Territorio[[#This Row],[id]]</f>
        <v>2968</v>
      </c>
    </row>
    <row r="2979" spans="2:9" hidden="1" x14ac:dyDescent="0.3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13711</v>
      </c>
      <c r="I2979" s="1">
        <f>+Territorio[[#This Row],[id]]</f>
        <v>2969</v>
      </c>
    </row>
    <row r="2980" spans="2:9" hidden="1" x14ac:dyDescent="0.3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13712</v>
      </c>
      <c r="I2980" s="1">
        <f>+Territorio[[#This Row],[id]]</f>
        <v>2970</v>
      </c>
    </row>
    <row r="2981" spans="2:9" hidden="1" x14ac:dyDescent="0.3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13713</v>
      </c>
      <c r="I2981" s="1">
        <f>+Territorio[[#This Row],[id]]</f>
        <v>2971</v>
      </c>
    </row>
    <row r="2982" spans="2:9" hidden="1" x14ac:dyDescent="0.3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13714</v>
      </c>
      <c r="I2982" s="1">
        <f>+Territorio[[#This Row],[id]]</f>
        <v>2972</v>
      </c>
    </row>
    <row r="2983" spans="2:9" hidden="1" x14ac:dyDescent="0.3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13715</v>
      </c>
      <c r="I2983" s="1">
        <f>+Territorio[[#This Row],[id]]</f>
        <v>2973</v>
      </c>
    </row>
    <row r="2984" spans="2:9" hidden="1" x14ac:dyDescent="0.3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13716</v>
      </c>
      <c r="I2984" s="1">
        <f>+Territorio[[#This Row],[id]]</f>
        <v>2974</v>
      </c>
    </row>
    <row r="2985" spans="2:9" hidden="1" x14ac:dyDescent="0.3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13717</v>
      </c>
      <c r="I2985" s="1">
        <f>+Territorio[[#This Row],[id]]</f>
        <v>2975</v>
      </c>
    </row>
    <row r="2986" spans="2:9" hidden="1" x14ac:dyDescent="0.3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13718</v>
      </c>
      <c r="I2986" s="1">
        <f>+Territorio[[#This Row],[id]]</f>
        <v>2976</v>
      </c>
    </row>
    <row r="2987" spans="2:9" hidden="1" x14ac:dyDescent="0.3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13719</v>
      </c>
      <c r="I2987" s="1">
        <f>+Territorio[[#This Row],[id]]</f>
        <v>2977</v>
      </c>
    </row>
    <row r="2988" spans="2:9" hidden="1" x14ac:dyDescent="0.3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13720</v>
      </c>
      <c r="I2988" s="1">
        <f>+Territorio[[#This Row],[id]]</f>
        <v>2978</v>
      </c>
    </row>
    <row r="2989" spans="2:9" hidden="1" x14ac:dyDescent="0.3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13721</v>
      </c>
      <c r="I2989" s="1">
        <f>+Territorio[[#This Row],[id]]</f>
        <v>2979</v>
      </c>
    </row>
    <row r="2990" spans="2:9" hidden="1" x14ac:dyDescent="0.3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13722</v>
      </c>
      <c r="I2990" s="1">
        <f>+Territorio[[#This Row],[id]]</f>
        <v>2980</v>
      </c>
    </row>
    <row r="2991" spans="2:9" hidden="1" x14ac:dyDescent="0.3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13723</v>
      </c>
      <c r="I2991" s="1">
        <f>+Territorio[[#This Row],[id]]</f>
        <v>2981</v>
      </c>
    </row>
    <row r="2992" spans="2:9" hidden="1" x14ac:dyDescent="0.3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13724</v>
      </c>
      <c r="I2992" s="1">
        <f>+Territorio[[#This Row],[id]]</f>
        <v>2982</v>
      </c>
    </row>
    <row r="2993" spans="2:9" hidden="1" x14ac:dyDescent="0.3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13725</v>
      </c>
      <c r="I2993" s="1">
        <f>+Territorio[[#This Row],[id]]</f>
        <v>2983</v>
      </c>
    </row>
    <row r="2994" spans="2:9" hidden="1" x14ac:dyDescent="0.3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13726</v>
      </c>
      <c r="I2994" s="1">
        <f>+Territorio[[#This Row],[id]]</f>
        <v>2984</v>
      </c>
    </row>
    <row r="2995" spans="2:9" hidden="1" x14ac:dyDescent="0.3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13727</v>
      </c>
      <c r="I2995" s="1">
        <f>+Territorio[[#This Row],[id]]</f>
        <v>2985</v>
      </c>
    </row>
    <row r="2996" spans="2:9" hidden="1" x14ac:dyDescent="0.3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13728</v>
      </c>
      <c r="I2996" s="1">
        <f>+Territorio[[#This Row],[id]]</f>
        <v>2986</v>
      </c>
    </row>
    <row r="2997" spans="2:9" hidden="1" x14ac:dyDescent="0.3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13729</v>
      </c>
      <c r="I2997" s="1">
        <f>+Territorio[[#This Row],[id]]</f>
        <v>2987</v>
      </c>
    </row>
    <row r="2998" spans="2:9" hidden="1" x14ac:dyDescent="0.3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13730</v>
      </c>
      <c r="I2998" s="1">
        <f>+Territorio[[#This Row],[id]]</f>
        <v>2988</v>
      </c>
    </row>
    <row r="2999" spans="2:9" hidden="1" x14ac:dyDescent="0.3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13731</v>
      </c>
      <c r="I2999" s="1">
        <f>+Territorio[[#This Row],[id]]</f>
        <v>2989</v>
      </c>
    </row>
    <row r="3000" spans="2:9" hidden="1" x14ac:dyDescent="0.3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13732</v>
      </c>
      <c r="I3000" s="1">
        <f>+Territorio[[#This Row],[id]]</f>
        <v>2990</v>
      </c>
    </row>
    <row r="3001" spans="2:9" hidden="1" x14ac:dyDescent="0.3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13733</v>
      </c>
      <c r="I3001" s="1">
        <f>+Territorio[[#This Row],[id]]</f>
        <v>2991</v>
      </c>
    </row>
    <row r="3002" spans="2:9" hidden="1" x14ac:dyDescent="0.3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13734</v>
      </c>
      <c r="I3002" s="1">
        <f>+Territorio[[#This Row],[id]]</f>
        <v>2992</v>
      </c>
    </row>
    <row r="3003" spans="2:9" hidden="1" x14ac:dyDescent="0.3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13735</v>
      </c>
      <c r="I3003" s="1">
        <f>+Territorio[[#This Row],[id]]</f>
        <v>2993</v>
      </c>
    </row>
    <row r="3004" spans="2:9" hidden="1" x14ac:dyDescent="0.3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13736</v>
      </c>
      <c r="I3004" s="1">
        <f>+Territorio[[#This Row],[id]]</f>
        <v>2994</v>
      </c>
    </row>
    <row r="3005" spans="2:9" hidden="1" x14ac:dyDescent="0.3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13737</v>
      </c>
      <c r="I3005" s="1">
        <f>+Territorio[[#This Row],[id]]</f>
        <v>2995</v>
      </c>
    </row>
    <row r="3006" spans="2:9" hidden="1" x14ac:dyDescent="0.3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13738</v>
      </c>
      <c r="I3006" s="1">
        <f>+Territorio[[#This Row],[id]]</f>
        <v>2996</v>
      </c>
    </row>
    <row r="3007" spans="2:9" hidden="1" x14ac:dyDescent="0.3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13739</v>
      </c>
      <c r="I3007" s="1">
        <f>+Territorio[[#This Row],[id]]</f>
        <v>2997</v>
      </c>
    </row>
    <row r="3008" spans="2:9" hidden="1" x14ac:dyDescent="0.3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13740</v>
      </c>
      <c r="I3008" s="1">
        <f>+Territorio[[#This Row],[id]]</f>
        <v>2998</v>
      </c>
    </row>
    <row r="3009" spans="2:9" hidden="1" x14ac:dyDescent="0.3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13741</v>
      </c>
      <c r="I3009" s="1">
        <f>+Territorio[[#This Row],[id]]</f>
        <v>2999</v>
      </c>
    </row>
    <row r="3010" spans="2:9" hidden="1" x14ac:dyDescent="0.3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13742</v>
      </c>
      <c r="I3010" s="1">
        <f>+Territorio[[#This Row],[id]]</f>
        <v>3000</v>
      </c>
    </row>
    <row r="3011" spans="2:9" hidden="1" x14ac:dyDescent="0.3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13743</v>
      </c>
      <c r="I3011" s="1">
        <f>+Territorio[[#This Row],[id]]</f>
        <v>3001</v>
      </c>
    </row>
    <row r="3012" spans="2:9" hidden="1" x14ac:dyDescent="0.3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13744</v>
      </c>
      <c r="I3012" s="1">
        <f>+Territorio[[#This Row],[id]]</f>
        <v>3002</v>
      </c>
    </row>
    <row r="3013" spans="2:9" hidden="1" x14ac:dyDescent="0.3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13745</v>
      </c>
      <c r="I3013" s="1">
        <f>+Territorio[[#This Row],[id]]</f>
        <v>3003</v>
      </c>
    </row>
    <row r="3014" spans="2:9" hidden="1" x14ac:dyDescent="0.3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13746</v>
      </c>
      <c r="I3014" s="1">
        <f>+Territorio[[#This Row],[id]]</f>
        <v>3004</v>
      </c>
    </row>
    <row r="3015" spans="2:9" hidden="1" x14ac:dyDescent="0.3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13747</v>
      </c>
      <c r="I3015" s="1">
        <f>+Territorio[[#This Row],[id]]</f>
        <v>3005</v>
      </c>
    </row>
    <row r="3016" spans="2:9" hidden="1" x14ac:dyDescent="0.3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13748</v>
      </c>
      <c r="I3016" s="1">
        <f>+Territorio[[#This Row],[id]]</f>
        <v>3006</v>
      </c>
    </row>
    <row r="3017" spans="2:9" hidden="1" x14ac:dyDescent="0.3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13749</v>
      </c>
      <c r="I3017" s="1">
        <f>+Territorio[[#This Row],[id]]</f>
        <v>3007</v>
      </c>
    </row>
    <row r="3018" spans="2:9" hidden="1" x14ac:dyDescent="0.3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13750</v>
      </c>
      <c r="I3018" s="1">
        <f>+Territorio[[#This Row],[id]]</f>
        <v>3008</v>
      </c>
    </row>
    <row r="3019" spans="2:9" hidden="1" x14ac:dyDescent="0.3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13751</v>
      </c>
      <c r="I3019" s="1">
        <f>+Territorio[[#This Row],[id]]</f>
        <v>3009</v>
      </c>
    </row>
    <row r="3020" spans="2:9" hidden="1" x14ac:dyDescent="0.3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13752</v>
      </c>
      <c r="I3020" s="1">
        <f>+Territorio[[#This Row],[id]]</f>
        <v>3010</v>
      </c>
    </row>
    <row r="3021" spans="2:9" hidden="1" x14ac:dyDescent="0.3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13753</v>
      </c>
      <c r="I3021" s="1">
        <f>+Territorio[[#This Row],[id]]</f>
        <v>3011</v>
      </c>
    </row>
    <row r="3022" spans="2:9" hidden="1" x14ac:dyDescent="0.3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13754</v>
      </c>
      <c r="I3022" s="1">
        <f>+Territorio[[#This Row],[id]]</f>
        <v>3012</v>
      </c>
    </row>
    <row r="3023" spans="2:9" hidden="1" x14ac:dyDescent="0.3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13755</v>
      </c>
      <c r="I3023" s="1">
        <f>+Territorio[[#This Row],[id]]</f>
        <v>3013</v>
      </c>
    </row>
    <row r="3024" spans="2:9" hidden="1" x14ac:dyDescent="0.3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13756</v>
      </c>
      <c r="I3024" s="1">
        <f>+Territorio[[#This Row],[id]]</f>
        <v>3014</v>
      </c>
    </row>
    <row r="3025" spans="2:9" hidden="1" x14ac:dyDescent="0.3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13757</v>
      </c>
      <c r="I3025" s="1">
        <f>+Territorio[[#This Row],[id]]</f>
        <v>3015</v>
      </c>
    </row>
    <row r="3026" spans="2:9" hidden="1" x14ac:dyDescent="0.3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13758</v>
      </c>
      <c r="I3026" s="1">
        <f>+Territorio[[#This Row],[id]]</f>
        <v>3016</v>
      </c>
    </row>
    <row r="3027" spans="2:9" hidden="1" x14ac:dyDescent="0.3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13759</v>
      </c>
      <c r="I3027" s="1">
        <f>+Territorio[[#This Row],[id]]</f>
        <v>3017</v>
      </c>
    </row>
    <row r="3028" spans="2:9" hidden="1" x14ac:dyDescent="0.3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13760</v>
      </c>
      <c r="I3028" s="1">
        <f>+Territorio[[#This Row],[id]]</f>
        <v>3018</v>
      </c>
    </row>
    <row r="3029" spans="2:9" hidden="1" x14ac:dyDescent="0.3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13761</v>
      </c>
      <c r="I3029" s="1">
        <f>+Territorio[[#This Row],[id]]</f>
        <v>3019</v>
      </c>
    </row>
    <row r="3030" spans="2:9" hidden="1" x14ac:dyDescent="0.3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13762</v>
      </c>
      <c r="I3030" s="1">
        <f>+Territorio[[#This Row],[id]]</f>
        <v>3020</v>
      </c>
    </row>
    <row r="3031" spans="2:9" hidden="1" x14ac:dyDescent="0.3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13763</v>
      </c>
      <c r="I3031" s="1">
        <f>+Territorio[[#This Row],[id]]</f>
        <v>3021</v>
      </c>
    </row>
    <row r="3032" spans="2:9" hidden="1" x14ac:dyDescent="0.3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13764</v>
      </c>
      <c r="I3032" s="1">
        <f>+Territorio[[#This Row],[id]]</f>
        <v>3022</v>
      </c>
    </row>
    <row r="3033" spans="2:9" hidden="1" x14ac:dyDescent="0.3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13765</v>
      </c>
      <c r="I3033" s="1">
        <f>+Territorio[[#This Row],[id]]</f>
        <v>3023</v>
      </c>
    </row>
    <row r="3034" spans="2:9" hidden="1" x14ac:dyDescent="0.3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13766</v>
      </c>
      <c r="I3034" s="1">
        <f>+Territorio[[#This Row],[id]]</f>
        <v>3024</v>
      </c>
    </row>
    <row r="3035" spans="2:9" hidden="1" x14ac:dyDescent="0.3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13767</v>
      </c>
      <c r="I3035" s="1">
        <f>+Territorio[[#This Row],[id]]</f>
        <v>3025</v>
      </c>
    </row>
    <row r="3036" spans="2:9" hidden="1" x14ac:dyDescent="0.3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13768</v>
      </c>
      <c r="I3036" s="1">
        <f>+Territorio[[#This Row],[id]]</f>
        <v>3026</v>
      </c>
    </row>
    <row r="3037" spans="2:9" hidden="1" x14ac:dyDescent="0.3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13769</v>
      </c>
      <c r="I3037" s="1">
        <f>+Territorio[[#This Row],[id]]</f>
        <v>3027</v>
      </c>
    </row>
    <row r="3038" spans="2:9" hidden="1" x14ac:dyDescent="0.3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13770</v>
      </c>
      <c r="I3038" s="1">
        <f>+Territorio[[#This Row],[id]]</f>
        <v>3028</v>
      </c>
    </row>
    <row r="3039" spans="2:9" hidden="1" x14ac:dyDescent="0.3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13771</v>
      </c>
      <c r="I3039" s="1">
        <f>+Territorio[[#This Row],[id]]</f>
        <v>3029</v>
      </c>
    </row>
    <row r="3040" spans="2:9" hidden="1" x14ac:dyDescent="0.3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13772</v>
      </c>
      <c r="I3040" s="1">
        <f>+Territorio[[#This Row],[id]]</f>
        <v>3030</v>
      </c>
    </row>
    <row r="3041" spans="2:9" hidden="1" x14ac:dyDescent="0.3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13773</v>
      </c>
      <c r="I3041" s="1">
        <f>+Territorio[[#This Row],[id]]</f>
        <v>3031</v>
      </c>
    </row>
    <row r="3042" spans="2:9" hidden="1" x14ac:dyDescent="0.3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13774</v>
      </c>
      <c r="I3042" s="1">
        <f>+Territorio[[#This Row],[id]]</f>
        <v>3032</v>
      </c>
    </row>
    <row r="3043" spans="2:9" hidden="1" x14ac:dyDescent="0.3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13775</v>
      </c>
      <c r="I3043" s="1">
        <f>+Territorio[[#This Row],[id]]</f>
        <v>3033</v>
      </c>
    </row>
    <row r="3044" spans="2:9" hidden="1" x14ac:dyDescent="0.3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13776</v>
      </c>
      <c r="I3044" s="1">
        <f>+Territorio[[#This Row],[id]]</f>
        <v>3034</v>
      </c>
    </row>
    <row r="3045" spans="2:9" hidden="1" x14ac:dyDescent="0.3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13777</v>
      </c>
      <c r="I3045" s="1">
        <f>+Territorio[[#This Row],[id]]</f>
        <v>3035</v>
      </c>
    </row>
    <row r="3046" spans="2:9" hidden="1" x14ac:dyDescent="0.3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13778</v>
      </c>
      <c r="I3046" s="1">
        <f>+Territorio[[#This Row],[id]]</f>
        <v>3036</v>
      </c>
    </row>
    <row r="3047" spans="2:9" hidden="1" x14ac:dyDescent="0.3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13779</v>
      </c>
      <c r="I3047" s="1">
        <f>+Territorio[[#This Row],[id]]</f>
        <v>3037</v>
      </c>
    </row>
    <row r="3048" spans="2:9" hidden="1" x14ac:dyDescent="0.3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13780</v>
      </c>
      <c r="I3048" s="1">
        <f>+Territorio[[#This Row],[id]]</f>
        <v>3038</v>
      </c>
    </row>
    <row r="3049" spans="2:9" hidden="1" x14ac:dyDescent="0.3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13781</v>
      </c>
      <c r="I3049" s="1">
        <f>+Territorio[[#This Row],[id]]</f>
        <v>3039</v>
      </c>
    </row>
    <row r="3050" spans="2:9" hidden="1" x14ac:dyDescent="0.3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13782</v>
      </c>
      <c r="I3050" s="1">
        <f>+Territorio[[#This Row],[id]]</f>
        <v>3040</v>
      </c>
    </row>
    <row r="3051" spans="2:9" hidden="1" x14ac:dyDescent="0.3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13783</v>
      </c>
      <c r="I3051" s="1">
        <f>+Territorio[[#This Row],[id]]</f>
        <v>3041</v>
      </c>
    </row>
    <row r="3052" spans="2:9" hidden="1" x14ac:dyDescent="0.3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13784</v>
      </c>
      <c r="I3052" s="1">
        <f>+Territorio[[#This Row],[id]]</f>
        <v>3042</v>
      </c>
    </row>
    <row r="3053" spans="2:9" hidden="1" x14ac:dyDescent="0.3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13785</v>
      </c>
      <c r="I3053" s="1">
        <f>+Territorio[[#This Row],[id]]</f>
        <v>3043</v>
      </c>
    </row>
    <row r="3054" spans="2:9" hidden="1" x14ac:dyDescent="0.3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13786</v>
      </c>
      <c r="I3054" s="1">
        <f>+Territorio[[#This Row],[id]]</f>
        <v>3044</v>
      </c>
    </row>
    <row r="3055" spans="2:9" hidden="1" x14ac:dyDescent="0.3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13787</v>
      </c>
      <c r="I3055" s="1">
        <f>+Territorio[[#This Row],[id]]</f>
        <v>3045</v>
      </c>
    </row>
    <row r="3056" spans="2:9" hidden="1" x14ac:dyDescent="0.3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13788</v>
      </c>
      <c r="I3056" s="1">
        <f>+Territorio[[#This Row],[id]]</f>
        <v>3046</v>
      </c>
    </row>
    <row r="3057" spans="2:9" hidden="1" x14ac:dyDescent="0.3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13789</v>
      </c>
      <c r="I3057" s="1">
        <f>+Territorio[[#This Row],[id]]</f>
        <v>3047</v>
      </c>
    </row>
    <row r="3058" spans="2:9" hidden="1" x14ac:dyDescent="0.3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13790</v>
      </c>
      <c r="I3058" s="1">
        <f>+Territorio[[#This Row],[id]]</f>
        <v>3048</v>
      </c>
    </row>
    <row r="3059" spans="2:9" hidden="1" x14ac:dyDescent="0.3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13791</v>
      </c>
      <c r="I3059" s="1">
        <f>+Territorio[[#This Row],[id]]</f>
        <v>3049</v>
      </c>
    </row>
    <row r="3060" spans="2:9" hidden="1" x14ac:dyDescent="0.3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13792</v>
      </c>
      <c r="I3060" s="1">
        <f>+Territorio[[#This Row],[id]]</f>
        <v>3050</v>
      </c>
    </row>
    <row r="3061" spans="2:9" hidden="1" x14ac:dyDescent="0.3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13793</v>
      </c>
      <c r="I3061" s="1">
        <f>+Territorio[[#This Row],[id]]</f>
        <v>3051</v>
      </c>
    </row>
    <row r="3062" spans="2:9" hidden="1" x14ac:dyDescent="0.3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13794</v>
      </c>
      <c r="I3062" s="1">
        <f>+Territorio[[#This Row],[id]]</f>
        <v>3052</v>
      </c>
    </row>
    <row r="3063" spans="2:9" hidden="1" x14ac:dyDescent="0.3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13795</v>
      </c>
      <c r="I3063" s="1">
        <f>+Territorio[[#This Row],[id]]</f>
        <v>3053</v>
      </c>
    </row>
    <row r="3064" spans="2:9" hidden="1" x14ac:dyDescent="0.3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13796</v>
      </c>
      <c r="I3064" s="1">
        <f>+Territorio[[#This Row],[id]]</f>
        <v>3054</v>
      </c>
    </row>
    <row r="3065" spans="2:9" hidden="1" x14ac:dyDescent="0.3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13797</v>
      </c>
      <c r="I3065" s="1">
        <f>+Territorio[[#This Row],[id]]</f>
        <v>3055</v>
      </c>
    </row>
    <row r="3066" spans="2:9" hidden="1" x14ac:dyDescent="0.3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13798</v>
      </c>
      <c r="I3066" s="1">
        <f>+Territorio[[#This Row],[id]]</f>
        <v>3056</v>
      </c>
    </row>
    <row r="3067" spans="2:9" hidden="1" x14ac:dyDescent="0.3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13799</v>
      </c>
      <c r="I3067" s="1">
        <f>+Territorio[[#This Row],[id]]</f>
        <v>3057</v>
      </c>
    </row>
    <row r="3068" spans="2:9" hidden="1" x14ac:dyDescent="0.3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13800</v>
      </c>
      <c r="I3068" s="1">
        <f>+Territorio[[#This Row],[id]]</f>
        <v>3058</v>
      </c>
    </row>
    <row r="3069" spans="2:9" hidden="1" x14ac:dyDescent="0.3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13801</v>
      </c>
      <c r="I3069" s="1">
        <f>+Territorio[[#This Row],[id]]</f>
        <v>3059</v>
      </c>
    </row>
    <row r="3070" spans="2:9" hidden="1" x14ac:dyDescent="0.3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13802</v>
      </c>
      <c r="I3070" s="1">
        <f>+Territorio[[#This Row],[id]]</f>
        <v>3060</v>
      </c>
    </row>
    <row r="3071" spans="2:9" hidden="1" x14ac:dyDescent="0.3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13803</v>
      </c>
      <c r="I3071" s="1">
        <f>+Territorio[[#This Row],[id]]</f>
        <v>3061</v>
      </c>
    </row>
    <row r="3072" spans="2:9" hidden="1" x14ac:dyDescent="0.3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13804</v>
      </c>
      <c r="I3072" s="1">
        <f>+Territorio[[#This Row],[id]]</f>
        <v>3062</v>
      </c>
    </row>
    <row r="3073" spans="2:9" hidden="1" x14ac:dyDescent="0.3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13805</v>
      </c>
      <c r="I3073" s="1">
        <f>+Territorio[[#This Row],[id]]</f>
        <v>3063</v>
      </c>
    </row>
    <row r="3074" spans="2:9" hidden="1" x14ac:dyDescent="0.3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13806</v>
      </c>
      <c r="I3074" s="1">
        <f>+Territorio[[#This Row],[id]]</f>
        <v>3064</v>
      </c>
    </row>
    <row r="3075" spans="2:9" hidden="1" x14ac:dyDescent="0.3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13807</v>
      </c>
      <c r="I3075" s="1">
        <f>+Territorio[[#This Row],[id]]</f>
        <v>3065</v>
      </c>
    </row>
    <row r="3076" spans="2:9" hidden="1" x14ac:dyDescent="0.3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13808</v>
      </c>
      <c r="I3076" s="1">
        <f>+Territorio[[#This Row],[id]]</f>
        <v>3066</v>
      </c>
    </row>
    <row r="3077" spans="2:9" hidden="1" x14ac:dyDescent="0.3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13809</v>
      </c>
      <c r="I3077" s="1">
        <f>+Territorio[[#This Row],[id]]</f>
        <v>3067</v>
      </c>
    </row>
    <row r="3078" spans="2:9" hidden="1" x14ac:dyDescent="0.3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13810</v>
      </c>
      <c r="I3078" s="1">
        <f>+Territorio[[#This Row],[id]]</f>
        <v>3068</v>
      </c>
    </row>
    <row r="3079" spans="2:9" hidden="1" x14ac:dyDescent="0.3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13811</v>
      </c>
      <c r="I3079" s="1">
        <f>+Territorio[[#This Row],[id]]</f>
        <v>3069</v>
      </c>
    </row>
    <row r="3080" spans="2:9" hidden="1" x14ac:dyDescent="0.3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13812</v>
      </c>
      <c r="I3080" s="1">
        <f>+Territorio[[#This Row],[id]]</f>
        <v>3070</v>
      </c>
    </row>
    <row r="3081" spans="2:9" hidden="1" x14ac:dyDescent="0.3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13813</v>
      </c>
      <c r="I3081" s="1">
        <f>+Territorio[[#This Row],[id]]</f>
        <v>3071</v>
      </c>
    </row>
    <row r="3082" spans="2:9" hidden="1" x14ac:dyDescent="0.3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13814</v>
      </c>
      <c r="I3082" s="1">
        <f>+Territorio[[#This Row],[id]]</f>
        <v>3072</v>
      </c>
    </row>
    <row r="3083" spans="2:9" hidden="1" x14ac:dyDescent="0.3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13815</v>
      </c>
      <c r="I3083" s="1">
        <f>+Territorio[[#This Row],[id]]</f>
        <v>3073</v>
      </c>
    </row>
    <row r="3084" spans="2:9" hidden="1" x14ac:dyDescent="0.3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13816</v>
      </c>
      <c r="I3084" s="1">
        <f>+Territorio[[#This Row],[id]]</f>
        <v>3074</v>
      </c>
    </row>
    <row r="3085" spans="2:9" hidden="1" x14ac:dyDescent="0.3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13817</v>
      </c>
      <c r="I3085" s="1">
        <f>+Territorio[[#This Row],[id]]</f>
        <v>3075</v>
      </c>
    </row>
    <row r="3086" spans="2:9" hidden="1" x14ac:dyDescent="0.3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13818</v>
      </c>
      <c r="I3086" s="1">
        <f>+Territorio[[#This Row],[id]]</f>
        <v>3076</v>
      </c>
    </row>
    <row r="3087" spans="2:9" hidden="1" x14ac:dyDescent="0.3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13819</v>
      </c>
      <c r="I3087" s="1">
        <f>+Territorio[[#This Row],[id]]</f>
        <v>3077</v>
      </c>
    </row>
    <row r="3088" spans="2:9" hidden="1" x14ac:dyDescent="0.3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13820</v>
      </c>
      <c r="I3088" s="1">
        <f>+Territorio[[#This Row],[id]]</f>
        <v>3078</v>
      </c>
    </row>
    <row r="3089" spans="2:9" hidden="1" x14ac:dyDescent="0.3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13821</v>
      </c>
      <c r="I3089" s="1">
        <f>+Territorio[[#This Row],[id]]</f>
        <v>3079</v>
      </c>
    </row>
    <row r="3090" spans="2:9" hidden="1" x14ac:dyDescent="0.3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13822</v>
      </c>
      <c r="I3090" s="1">
        <f>+Territorio[[#This Row],[id]]</f>
        <v>3080</v>
      </c>
    </row>
    <row r="3091" spans="2:9" hidden="1" x14ac:dyDescent="0.3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13823</v>
      </c>
      <c r="I3091" s="1">
        <f>+Territorio[[#This Row],[id]]</f>
        <v>3081</v>
      </c>
    </row>
    <row r="3092" spans="2:9" hidden="1" x14ac:dyDescent="0.3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13824</v>
      </c>
      <c r="I3092" s="1">
        <f>+Territorio[[#This Row],[id]]</f>
        <v>3082</v>
      </c>
    </row>
    <row r="3093" spans="2:9" hidden="1" x14ac:dyDescent="0.3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13825</v>
      </c>
      <c r="I3093" s="1">
        <f>+Territorio[[#This Row],[id]]</f>
        <v>3083</v>
      </c>
    </row>
    <row r="3094" spans="2:9" hidden="1" x14ac:dyDescent="0.3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13826</v>
      </c>
      <c r="I3094" s="1">
        <f>+Territorio[[#This Row],[id]]</f>
        <v>3084</v>
      </c>
    </row>
    <row r="3095" spans="2:9" hidden="1" x14ac:dyDescent="0.3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13827</v>
      </c>
      <c r="I3095" s="1">
        <f>+Territorio[[#This Row],[id]]</f>
        <v>3085</v>
      </c>
    </row>
    <row r="3096" spans="2:9" hidden="1" x14ac:dyDescent="0.3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13828</v>
      </c>
      <c r="I3096" s="1">
        <f>+Territorio[[#This Row],[id]]</f>
        <v>3086</v>
      </c>
    </row>
    <row r="3097" spans="2:9" hidden="1" x14ac:dyDescent="0.3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13829</v>
      </c>
      <c r="I3097" s="1">
        <f>+Territorio[[#This Row],[id]]</f>
        <v>3087</v>
      </c>
    </row>
    <row r="3098" spans="2:9" hidden="1" x14ac:dyDescent="0.3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13830</v>
      </c>
      <c r="I3098" s="1">
        <f>+Territorio[[#This Row],[id]]</f>
        <v>3088</v>
      </c>
    </row>
    <row r="3099" spans="2:9" hidden="1" x14ac:dyDescent="0.3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13831</v>
      </c>
      <c r="I3099" s="1">
        <f>+Territorio[[#This Row],[id]]</f>
        <v>3089</v>
      </c>
    </row>
    <row r="3100" spans="2:9" hidden="1" x14ac:dyDescent="0.3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13832</v>
      </c>
      <c r="I3100" s="1">
        <f>+Territorio[[#This Row],[id]]</f>
        <v>3090</v>
      </c>
    </row>
    <row r="3101" spans="2:9" hidden="1" x14ac:dyDescent="0.3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13833</v>
      </c>
      <c r="I3101" s="1">
        <f>+Territorio[[#This Row],[id]]</f>
        <v>3091</v>
      </c>
    </row>
    <row r="3102" spans="2:9" hidden="1" x14ac:dyDescent="0.3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13834</v>
      </c>
      <c r="I3102" s="1">
        <f>+Territorio[[#This Row],[id]]</f>
        <v>3092</v>
      </c>
    </row>
    <row r="3103" spans="2:9" hidden="1" x14ac:dyDescent="0.3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13835</v>
      </c>
      <c r="I3103" s="1">
        <f>+Territorio[[#This Row],[id]]</f>
        <v>3093</v>
      </c>
    </row>
    <row r="3104" spans="2:9" hidden="1" x14ac:dyDescent="0.3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13836</v>
      </c>
      <c r="I3104" s="1">
        <f>+Territorio[[#This Row],[id]]</f>
        <v>3094</v>
      </c>
    </row>
    <row r="3105" spans="2:9" hidden="1" x14ac:dyDescent="0.3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13837</v>
      </c>
      <c r="I3105" s="1">
        <f>+Territorio[[#This Row],[id]]</f>
        <v>3095</v>
      </c>
    </row>
    <row r="3106" spans="2:9" hidden="1" x14ac:dyDescent="0.3">
      <c r="B3106">
        <v>3096</v>
      </c>
      <c r="C3106" s="1" t="s">
        <v>13838</v>
      </c>
      <c r="D3106" s="1" t="s">
        <v>13839</v>
      </c>
      <c r="E3106" s="1" t="s">
        <v>7321</v>
      </c>
      <c r="F3106" s="1" t="s">
        <v>13839</v>
      </c>
      <c r="G3106" s="1" t="s">
        <v>41</v>
      </c>
      <c r="H3106" s="1" t="s">
        <v>13840</v>
      </c>
      <c r="I3106" s="1">
        <f>+Territorio[[#This Row],[id]]</f>
        <v>3096</v>
      </c>
    </row>
    <row r="3107" spans="2:9" hidden="1" x14ac:dyDescent="0.3">
      <c r="B3107">
        <v>3097</v>
      </c>
      <c r="C3107" s="1" t="s">
        <v>13841</v>
      </c>
      <c r="D3107" s="1" t="s">
        <v>13842</v>
      </c>
      <c r="E3107" s="1" t="s">
        <v>7321</v>
      </c>
      <c r="F3107" s="1" t="s">
        <v>13842</v>
      </c>
      <c r="G3107" s="1" t="s">
        <v>41</v>
      </c>
      <c r="H3107" s="1" t="s">
        <v>13843</v>
      </c>
      <c r="I3107" s="1">
        <f>+Territorio[[#This Row],[id]]</f>
        <v>3097</v>
      </c>
    </row>
    <row r="3108" spans="2:9" hidden="1" x14ac:dyDescent="0.3">
      <c r="B3108">
        <v>3098</v>
      </c>
      <c r="C3108" s="1" t="s">
        <v>13844</v>
      </c>
      <c r="D3108" s="1" t="s">
        <v>13845</v>
      </c>
      <c r="E3108" s="1" t="s">
        <v>7321</v>
      </c>
      <c r="F3108" s="1" t="s">
        <v>13845</v>
      </c>
      <c r="G3108" s="1" t="s">
        <v>41</v>
      </c>
      <c r="H3108" s="1" t="s">
        <v>13846</v>
      </c>
      <c r="I3108" s="1">
        <f>+Territorio[[#This Row],[id]]</f>
        <v>3098</v>
      </c>
    </row>
    <row r="3109" spans="2:9" hidden="1" x14ac:dyDescent="0.3">
      <c r="B3109">
        <v>3099</v>
      </c>
      <c r="C3109" s="1" t="s">
        <v>13847</v>
      </c>
      <c r="D3109" s="1" t="s">
        <v>13848</v>
      </c>
      <c r="E3109" s="1" t="s">
        <v>7321</v>
      </c>
      <c r="F3109" s="1" t="s">
        <v>13848</v>
      </c>
      <c r="G3109" s="1" t="s">
        <v>41</v>
      </c>
      <c r="H3109" s="1" t="s">
        <v>13849</v>
      </c>
      <c r="I3109" s="1">
        <f>+Territorio[[#This Row],[id]]</f>
        <v>3099</v>
      </c>
    </row>
    <row r="3110" spans="2:9" hidden="1" x14ac:dyDescent="0.3">
      <c r="B3110">
        <v>3100</v>
      </c>
      <c r="C3110" s="1" t="s">
        <v>13850</v>
      </c>
      <c r="D3110" s="1" t="s">
        <v>13851</v>
      </c>
      <c r="E3110" s="1" t="s">
        <v>7321</v>
      </c>
      <c r="F3110" s="1" t="s">
        <v>13851</v>
      </c>
      <c r="G3110" s="1" t="s">
        <v>41</v>
      </c>
      <c r="H3110" s="1" t="s">
        <v>13852</v>
      </c>
      <c r="I3110" s="1">
        <f>+Territorio[[#This Row],[id]]</f>
        <v>3100</v>
      </c>
    </row>
    <row r="3111" spans="2:9" hidden="1" x14ac:dyDescent="0.3">
      <c r="B3111">
        <v>3101</v>
      </c>
      <c r="C3111" s="1" t="s">
        <v>13853</v>
      </c>
      <c r="D3111" s="1" t="s">
        <v>13854</v>
      </c>
      <c r="E3111" s="1" t="s">
        <v>7321</v>
      </c>
      <c r="F3111" s="1" t="s">
        <v>13854</v>
      </c>
      <c r="G3111" s="1" t="s">
        <v>41</v>
      </c>
      <c r="H3111" s="1" t="s">
        <v>13855</v>
      </c>
      <c r="I3111" s="1">
        <f>+Territorio[[#This Row],[id]]</f>
        <v>3101</v>
      </c>
    </row>
    <row r="3112" spans="2:9" hidden="1" x14ac:dyDescent="0.3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13856</v>
      </c>
      <c r="I3112" s="1">
        <f>+Territorio[[#This Row],[id]]</f>
        <v>3102</v>
      </c>
    </row>
    <row r="3113" spans="2:9" hidden="1" x14ac:dyDescent="0.3">
      <c r="B3113">
        <v>3103</v>
      </c>
      <c r="C3113" s="1" t="s">
        <v>7615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13857</v>
      </c>
      <c r="I3113" s="1">
        <f>+Territorio[[#This Row],[id]]</f>
        <v>3103</v>
      </c>
    </row>
    <row r="3114" spans="2:9" hidden="1" x14ac:dyDescent="0.3">
      <c r="B3114">
        <v>3104</v>
      </c>
      <c r="C3114" s="1" t="s">
        <v>517</v>
      </c>
      <c r="D3114" s="1" t="s">
        <v>13858</v>
      </c>
      <c r="E3114" s="1" t="s">
        <v>546</v>
      </c>
      <c r="F3114" s="1" t="s">
        <v>115</v>
      </c>
      <c r="G3114" s="1" t="s">
        <v>1398</v>
      </c>
      <c r="H3114" s="1" t="s">
        <v>13859</v>
      </c>
      <c r="I3114" s="1">
        <f>+Territorio[[#This Row],[id]]</f>
        <v>3104</v>
      </c>
    </row>
    <row r="3115" spans="2:9" hidden="1" x14ac:dyDescent="0.3">
      <c r="B3115">
        <v>3105</v>
      </c>
      <c r="C3115" s="1" t="s">
        <v>7616</v>
      </c>
      <c r="D3115" s="1" t="s">
        <v>13860</v>
      </c>
      <c r="E3115" s="1" t="s">
        <v>546</v>
      </c>
      <c r="F3115" s="1" t="s">
        <v>115</v>
      </c>
      <c r="G3115" s="1" t="s">
        <v>1398</v>
      </c>
      <c r="H3115" s="1" t="s">
        <v>13861</v>
      </c>
      <c r="I3115" s="1">
        <f>+Territorio[[#This Row],[id]]</f>
        <v>3105</v>
      </c>
    </row>
    <row r="3116" spans="2:9" hidden="1" x14ac:dyDescent="0.3">
      <c r="B3116">
        <v>3106</v>
      </c>
      <c r="C3116" s="1" t="s">
        <v>742</v>
      </c>
      <c r="D3116" s="1" t="s">
        <v>13862</v>
      </c>
      <c r="E3116" s="1" t="s">
        <v>546</v>
      </c>
      <c r="F3116" s="1" t="s">
        <v>115</v>
      </c>
      <c r="G3116" s="1" t="s">
        <v>1398</v>
      </c>
      <c r="H3116" s="1" t="s">
        <v>13863</v>
      </c>
      <c r="I3116" s="1">
        <f>+Territorio[[#This Row],[id]]</f>
        <v>3106</v>
      </c>
    </row>
    <row r="3117" spans="2:9" hidden="1" x14ac:dyDescent="0.3">
      <c r="B3117">
        <v>3107</v>
      </c>
      <c r="C3117" s="1" t="s">
        <v>746</v>
      </c>
      <c r="D3117" s="1" t="s">
        <v>13864</v>
      </c>
      <c r="E3117" s="1" t="s">
        <v>546</v>
      </c>
      <c r="F3117" s="1" t="s">
        <v>115</v>
      </c>
      <c r="G3117" s="1" t="s">
        <v>1398</v>
      </c>
      <c r="H3117" s="1" t="s">
        <v>13865</v>
      </c>
      <c r="I3117" s="1">
        <f>+Territorio[[#This Row],[id]]</f>
        <v>3107</v>
      </c>
    </row>
    <row r="3118" spans="2:9" hidden="1" x14ac:dyDescent="0.3">
      <c r="B3118">
        <v>3108</v>
      </c>
      <c r="C3118" s="1" t="s">
        <v>752</v>
      </c>
      <c r="D3118" s="1" t="s">
        <v>13866</v>
      </c>
      <c r="E3118" s="1" t="s">
        <v>546</v>
      </c>
      <c r="F3118" s="1" t="s">
        <v>115</v>
      </c>
      <c r="G3118" s="1" t="s">
        <v>1398</v>
      </c>
      <c r="H3118" s="1" t="s">
        <v>13867</v>
      </c>
      <c r="I3118" s="1">
        <f>+Territorio[[#This Row],[id]]</f>
        <v>3108</v>
      </c>
    </row>
    <row r="3119" spans="2:9" hidden="1" x14ac:dyDescent="0.3">
      <c r="B3119">
        <v>3109</v>
      </c>
      <c r="C3119" s="1" t="s">
        <v>762</v>
      </c>
      <c r="D3119" s="1" t="s">
        <v>13868</v>
      </c>
      <c r="E3119" s="1" t="s">
        <v>546</v>
      </c>
      <c r="F3119" s="1" t="s">
        <v>115</v>
      </c>
      <c r="G3119" s="1" t="s">
        <v>1398</v>
      </c>
      <c r="H3119" s="1" t="s">
        <v>13869</v>
      </c>
      <c r="I3119" s="1">
        <f>+Territorio[[#This Row],[id]]</f>
        <v>3109</v>
      </c>
    </row>
    <row r="3120" spans="2:9" hidden="1" x14ac:dyDescent="0.3">
      <c r="B3120">
        <v>3110</v>
      </c>
      <c r="C3120" s="1" t="s">
        <v>7618</v>
      </c>
      <c r="D3120" s="1" t="s">
        <v>13870</v>
      </c>
      <c r="E3120" s="1" t="s">
        <v>546</v>
      </c>
      <c r="F3120" s="1" t="s">
        <v>115</v>
      </c>
      <c r="G3120" s="1" t="s">
        <v>1398</v>
      </c>
      <c r="H3120" s="1" t="s">
        <v>13871</v>
      </c>
      <c r="I3120" s="1">
        <f>+Territorio[[#This Row],[id]]</f>
        <v>3110</v>
      </c>
    </row>
    <row r="3121" spans="2:9" hidden="1" x14ac:dyDescent="0.3">
      <c r="B3121">
        <v>3111</v>
      </c>
      <c r="C3121" s="1" t="s">
        <v>7619</v>
      </c>
      <c r="D3121" s="1" t="s">
        <v>13872</v>
      </c>
      <c r="E3121" s="1" t="s">
        <v>546</v>
      </c>
      <c r="F3121" s="1" t="s">
        <v>115</v>
      </c>
      <c r="G3121" s="1" t="s">
        <v>1398</v>
      </c>
      <c r="H3121" s="1" t="s">
        <v>13873</v>
      </c>
      <c r="I3121" s="1">
        <f>+Territorio[[#This Row],[id]]</f>
        <v>3111</v>
      </c>
    </row>
    <row r="3122" spans="2:9" hidden="1" x14ac:dyDescent="0.3">
      <c r="B3122">
        <v>3112</v>
      </c>
      <c r="C3122" s="1" t="s">
        <v>7620</v>
      </c>
      <c r="D3122" s="1" t="s">
        <v>13874</v>
      </c>
      <c r="E3122" s="1" t="s">
        <v>546</v>
      </c>
      <c r="F3122" s="1" t="s">
        <v>115</v>
      </c>
      <c r="G3122" s="1" t="s">
        <v>1398</v>
      </c>
      <c r="H3122" s="1" t="s">
        <v>13875</v>
      </c>
      <c r="I3122" s="1">
        <f>+Territorio[[#This Row],[id]]</f>
        <v>3112</v>
      </c>
    </row>
    <row r="3123" spans="2:9" hidden="1" x14ac:dyDescent="0.3">
      <c r="B3123">
        <v>3113</v>
      </c>
      <c r="C3123" s="1" t="s">
        <v>542</v>
      </c>
      <c r="D3123" s="1" t="s">
        <v>13876</v>
      </c>
      <c r="E3123" s="1" t="s">
        <v>546</v>
      </c>
      <c r="F3123" s="1" t="s">
        <v>115</v>
      </c>
      <c r="G3123" s="1" t="s">
        <v>1398</v>
      </c>
      <c r="H3123" s="1" t="s">
        <v>13877</v>
      </c>
      <c r="I3123" s="1">
        <f>+Territorio[[#This Row],[id]]</f>
        <v>3113</v>
      </c>
    </row>
    <row r="3124" spans="2:9" hidden="1" x14ac:dyDescent="0.3">
      <c r="B3124">
        <v>3114</v>
      </c>
      <c r="C3124" s="1" t="s">
        <v>806</v>
      </c>
      <c r="D3124" s="1" t="s">
        <v>13878</v>
      </c>
      <c r="E3124" s="1" t="s">
        <v>546</v>
      </c>
      <c r="F3124" s="1" t="s">
        <v>115</v>
      </c>
      <c r="G3124" s="1" t="s">
        <v>1398</v>
      </c>
      <c r="H3124" s="1" t="s">
        <v>13879</v>
      </c>
      <c r="I3124" s="1">
        <f>+Territorio[[#This Row],[id]]</f>
        <v>3114</v>
      </c>
    </row>
    <row r="3125" spans="2:9" hidden="1" x14ac:dyDescent="0.3">
      <c r="B3125">
        <v>3115</v>
      </c>
      <c r="C3125" s="1" t="s">
        <v>808</v>
      </c>
      <c r="D3125" s="1" t="s">
        <v>13880</v>
      </c>
      <c r="E3125" s="1" t="s">
        <v>546</v>
      </c>
      <c r="F3125" s="1" t="s">
        <v>115</v>
      </c>
      <c r="G3125" s="1" t="s">
        <v>1398</v>
      </c>
      <c r="H3125" s="1" t="s">
        <v>13881</v>
      </c>
      <c r="I3125" s="1">
        <f>+Territorio[[#This Row],[id]]</f>
        <v>3115</v>
      </c>
    </row>
    <row r="3126" spans="2:9" hidden="1" x14ac:dyDescent="0.3">
      <c r="B3126">
        <v>3116</v>
      </c>
      <c r="C3126" s="1" t="s">
        <v>822</v>
      </c>
      <c r="D3126" s="1" t="s">
        <v>13882</v>
      </c>
      <c r="E3126" s="1" t="s">
        <v>546</v>
      </c>
      <c r="F3126" s="1" t="s">
        <v>115</v>
      </c>
      <c r="G3126" s="1" t="s">
        <v>1398</v>
      </c>
      <c r="H3126" s="1" t="s">
        <v>13883</v>
      </c>
      <c r="I3126" s="1">
        <f>+Territorio[[#This Row],[id]]</f>
        <v>3116</v>
      </c>
    </row>
    <row r="3127" spans="2:9" hidden="1" x14ac:dyDescent="0.3">
      <c r="B3127">
        <v>3117</v>
      </c>
      <c r="C3127" s="1" t="s">
        <v>826</v>
      </c>
      <c r="D3127" s="1" t="s">
        <v>13884</v>
      </c>
      <c r="E3127" s="1" t="s">
        <v>546</v>
      </c>
      <c r="F3127" s="1" t="s">
        <v>115</v>
      </c>
      <c r="G3127" s="1" t="s">
        <v>1398</v>
      </c>
      <c r="H3127" s="1" t="s">
        <v>13885</v>
      </c>
      <c r="I3127" s="1">
        <f>+Territorio[[#This Row],[id]]</f>
        <v>3117</v>
      </c>
    </row>
    <row r="3128" spans="2:9" hidden="1" x14ac:dyDescent="0.3">
      <c r="B3128">
        <v>3118</v>
      </c>
      <c r="C3128" s="1" t="s">
        <v>836</v>
      </c>
      <c r="D3128" s="1" t="s">
        <v>13886</v>
      </c>
      <c r="E3128" s="1" t="s">
        <v>546</v>
      </c>
      <c r="F3128" s="1" t="s">
        <v>115</v>
      </c>
      <c r="G3128" s="1" t="s">
        <v>1398</v>
      </c>
      <c r="H3128" s="1" t="s">
        <v>13887</v>
      </c>
      <c r="I3128" s="1">
        <f>+Territorio[[#This Row],[id]]</f>
        <v>3118</v>
      </c>
    </row>
    <row r="3129" spans="2:9" hidden="1" x14ac:dyDescent="0.3">
      <c r="B3129">
        <v>3119</v>
      </c>
      <c r="C3129" s="1" t="s">
        <v>7621</v>
      </c>
      <c r="D3129" s="1" t="s">
        <v>13888</v>
      </c>
      <c r="E3129" s="1" t="s">
        <v>546</v>
      </c>
      <c r="F3129" s="1" t="s">
        <v>115</v>
      </c>
      <c r="G3129" s="1" t="s">
        <v>1398</v>
      </c>
      <c r="H3129" s="1" t="s">
        <v>13889</v>
      </c>
      <c r="I3129" s="1">
        <f>+Territorio[[#This Row],[id]]</f>
        <v>3119</v>
      </c>
    </row>
    <row r="3130" spans="2:9" hidden="1" x14ac:dyDescent="0.3">
      <c r="B3130">
        <v>3120</v>
      </c>
      <c r="C3130" s="1" t="s">
        <v>7622</v>
      </c>
      <c r="D3130" s="1" t="s">
        <v>13890</v>
      </c>
      <c r="E3130" s="1" t="s">
        <v>546</v>
      </c>
      <c r="F3130" s="1" t="s">
        <v>115</v>
      </c>
      <c r="G3130" s="1" t="s">
        <v>1398</v>
      </c>
      <c r="H3130" s="1" t="s">
        <v>13891</v>
      </c>
      <c r="I3130" s="1">
        <f>+Territorio[[#This Row],[id]]</f>
        <v>3120</v>
      </c>
    </row>
    <row r="3131" spans="2:9" hidden="1" x14ac:dyDescent="0.3">
      <c r="B3131">
        <v>3121</v>
      </c>
      <c r="C3131" s="1" t="s">
        <v>7623</v>
      </c>
      <c r="D3131" s="1" t="s">
        <v>13892</v>
      </c>
      <c r="E3131" s="1" t="s">
        <v>546</v>
      </c>
      <c r="F3131" s="1" t="s">
        <v>115</v>
      </c>
      <c r="G3131" s="1" t="s">
        <v>1398</v>
      </c>
      <c r="H3131" s="1" t="s">
        <v>13893</v>
      </c>
      <c r="I3131" s="1">
        <f>+Territorio[[#This Row],[id]]</f>
        <v>3121</v>
      </c>
    </row>
    <row r="3132" spans="2:9" hidden="1" x14ac:dyDescent="0.3">
      <c r="B3132">
        <v>3122</v>
      </c>
      <c r="C3132" s="1" t="s">
        <v>7624</v>
      </c>
      <c r="D3132" s="1" t="s">
        <v>13894</v>
      </c>
      <c r="E3132" s="1" t="s">
        <v>546</v>
      </c>
      <c r="F3132" s="1" t="s">
        <v>115</v>
      </c>
      <c r="G3132" s="1" t="s">
        <v>1398</v>
      </c>
      <c r="H3132" s="1" t="s">
        <v>13895</v>
      </c>
      <c r="I3132" s="1">
        <f>+Territorio[[#This Row],[id]]</f>
        <v>3122</v>
      </c>
    </row>
    <row r="3133" spans="2:9" hidden="1" x14ac:dyDescent="0.3">
      <c r="B3133">
        <v>3123</v>
      </c>
      <c r="C3133" s="1" t="s">
        <v>7625</v>
      </c>
      <c r="D3133" s="1" t="s">
        <v>13896</v>
      </c>
      <c r="E3133" s="1" t="s">
        <v>546</v>
      </c>
      <c r="F3133" s="1" t="s">
        <v>115</v>
      </c>
      <c r="G3133" s="1" t="s">
        <v>1398</v>
      </c>
      <c r="H3133" s="1" t="s">
        <v>13897</v>
      </c>
      <c r="I3133" s="1">
        <f>+Territorio[[#This Row],[id]]</f>
        <v>3123</v>
      </c>
    </row>
    <row r="3134" spans="2:9" hidden="1" x14ac:dyDescent="0.3">
      <c r="B3134">
        <v>3124</v>
      </c>
      <c r="C3134" s="1" t="s">
        <v>933</v>
      </c>
      <c r="D3134" s="1" t="s">
        <v>13898</v>
      </c>
      <c r="E3134" s="1" t="s">
        <v>546</v>
      </c>
      <c r="F3134" s="1" t="s">
        <v>115</v>
      </c>
      <c r="G3134" s="1" t="s">
        <v>1398</v>
      </c>
      <c r="H3134" s="1" t="s">
        <v>13899</v>
      </c>
      <c r="I3134" s="1">
        <f>+Territorio[[#This Row],[id]]</f>
        <v>3124</v>
      </c>
    </row>
    <row r="3135" spans="2:9" hidden="1" x14ac:dyDescent="0.3">
      <c r="B3135">
        <v>3125</v>
      </c>
      <c r="C3135" s="1" t="s">
        <v>952</v>
      </c>
      <c r="D3135" s="1" t="s">
        <v>13900</v>
      </c>
      <c r="E3135" s="1" t="s">
        <v>546</v>
      </c>
      <c r="F3135" s="1" t="s">
        <v>115</v>
      </c>
      <c r="G3135" s="1" t="s">
        <v>1398</v>
      </c>
      <c r="H3135" s="1" t="s">
        <v>13901</v>
      </c>
      <c r="I3135" s="1">
        <f>+Territorio[[#This Row],[id]]</f>
        <v>3125</v>
      </c>
    </row>
    <row r="3136" spans="2:9" hidden="1" x14ac:dyDescent="0.3">
      <c r="B3136">
        <v>3126</v>
      </c>
      <c r="C3136" s="1" t="s">
        <v>958</v>
      </c>
      <c r="D3136" s="1" t="s">
        <v>13902</v>
      </c>
      <c r="E3136" s="1" t="s">
        <v>546</v>
      </c>
      <c r="F3136" s="1" t="s">
        <v>115</v>
      </c>
      <c r="G3136" s="1" t="s">
        <v>1398</v>
      </c>
      <c r="H3136" s="1" t="s">
        <v>13903</v>
      </c>
      <c r="I3136" s="1">
        <f>+Territorio[[#This Row],[id]]</f>
        <v>3126</v>
      </c>
    </row>
    <row r="3137" spans="2:9" hidden="1" x14ac:dyDescent="0.3">
      <c r="B3137">
        <v>3127</v>
      </c>
      <c r="C3137" s="1" t="s">
        <v>976</v>
      </c>
      <c r="D3137" s="1" t="s">
        <v>13904</v>
      </c>
      <c r="E3137" s="1" t="s">
        <v>546</v>
      </c>
      <c r="F3137" s="1" t="s">
        <v>115</v>
      </c>
      <c r="G3137" s="1" t="s">
        <v>1398</v>
      </c>
      <c r="H3137" s="1" t="s">
        <v>13905</v>
      </c>
      <c r="I3137" s="1">
        <f>+Territorio[[#This Row],[id]]</f>
        <v>3127</v>
      </c>
    </row>
    <row r="3138" spans="2:9" hidden="1" x14ac:dyDescent="0.3">
      <c r="B3138">
        <v>3128</v>
      </c>
      <c r="C3138" s="1" t="s">
        <v>992</v>
      </c>
      <c r="D3138" s="1" t="s">
        <v>13906</v>
      </c>
      <c r="E3138" s="1" t="s">
        <v>546</v>
      </c>
      <c r="F3138" s="1" t="s">
        <v>115</v>
      </c>
      <c r="G3138" s="1" t="s">
        <v>1398</v>
      </c>
      <c r="H3138" s="1" t="s">
        <v>13907</v>
      </c>
      <c r="I3138" s="1">
        <f>+Territorio[[#This Row],[id]]</f>
        <v>3128</v>
      </c>
    </row>
    <row r="3139" spans="2:9" hidden="1" x14ac:dyDescent="0.3">
      <c r="B3139">
        <v>3129</v>
      </c>
      <c r="C3139" s="1" t="s">
        <v>1018</v>
      </c>
      <c r="D3139" s="1" t="s">
        <v>13908</v>
      </c>
      <c r="E3139" s="1" t="s">
        <v>546</v>
      </c>
      <c r="F3139" s="1" t="s">
        <v>115</v>
      </c>
      <c r="G3139" s="1" t="s">
        <v>1398</v>
      </c>
      <c r="H3139" s="1" t="s">
        <v>13909</v>
      </c>
      <c r="I3139" s="1">
        <f>+Territorio[[#This Row],[id]]</f>
        <v>3129</v>
      </c>
    </row>
    <row r="3140" spans="2:9" hidden="1" x14ac:dyDescent="0.3">
      <c r="B3140">
        <v>3130</v>
      </c>
      <c r="C3140" s="1" t="s">
        <v>7626</v>
      </c>
      <c r="D3140" s="1" t="s">
        <v>13910</v>
      </c>
      <c r="E3140" s="1" t="s">
        <v>546</v>
      </c>
      <c r="F3140" s="1" t="s">
        <v>115</v>
      </c>
      <c r="G3140" s="1" t="s">
        <v>1398</v>
      </c>
      <c r="H3140" s="1" t="s">
        <v>13911</v>
      </c>
      <c r="I3140" s="1">
        <f>+Territorio[[#This Row],[id]]</f>
        <v>3130</v>
      </c>
    </row>
    <row r="3141" spans="2:9" hidden="1" x14ac:dyDescent="0.3">
      <c r="B3141">
        <v>3131</v>
      </c>
      <c r="C3141" s="1" t="s">
        <v>7627</v>
      </c>
      <c r="D3141" s="1" t="s">
        <v>13912</v>
      </c>
      <c r="E3141" s="1" t="s">
        <v>546</v>
      </c>
      <c r="F3141" s="1" t="s">
        <v>115</v>
      </c>
      <c r="G3141" s="1" t="s">
        <v>1398</v>
      </c>
      <c r="H3141" s="1" t="s">
        <v>13913</v>
      </c>
      <c r="I3141" s="1">
        <f>+Territorio[[#This Row],[id]]</f>
        <v>3131</v>
      </c>
    </row>
    <row r="3142" spans="2:9" hidden="1" x14ac:dyDescent="0.3">
      <c r="B3142">
        <v>3132</v>
      </c>
      <c r="C3142" s="1" t="s">
        <v>7628</v>
      </c>
      <c r="D3142" s="1" t="s">
        <v>13914</v>
      </c>
      <c r="E3142" s="1" t="s">
        <v>546</v>
      </c>
      <c r="F3142" s="1" t="s">
        <v>115</v>
      </c>
      <c r="G3142" s="1" t="s">
        <v>1398</v>
      </c>
      <c r="H3142" s="1" t="s">
        <v>13915</v>
      </c>
      <c r="I3142" s="1">
        <f>+Territorio[[#This Row],[id]]</f>
        <v>3132</v>
      </c>
    </row>
    <row r="3143" spans="2:9" hidden="1" x14ac:dyDescent="0.3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13916</v>
      </c>
      <c r="I3143" s="1">
        <f>+Territorio[[#This Row],[id]]</f>
        <v>3133</v>
      </c>
    </row>
    <row r="3144" spans="2:9" hidden="1" x14ac:dyDescent="0.3">
      <c r="B3144">
        <v>3134</v>
      </c>
      <c r="C3144" s="1" t="s">
        <v>7629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13917</v>
      </c>
      <c r="I3144" s="1">
        <f>+Territorio[[#This Row],[id]]</f>
        <v>3134</v>
      </c>
    </row>
    <row r="3145" spans="2:9" hidden="1" x14ac:dyDescent="0.3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13918</v>
      </c>
      <c r="I3145" s="1">
        <f>+Territorio[[#This Row],[id]]</f>
        <v>3135</v>
      </c>
    </row>
    <row r="3146" spans="2:9" hidden="1" x14ac:dyDescent="0.3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13919</v>
      </c>
      <c r="I3146" s="1">
        <f>+Territorio[[#This Row],[id]]</f>
        <v>3136</v>
      </c>
    </row>
    <row r="3147" spans="2:9" hidden="1" x14ac:dyDescent="0.3">
      <c r="B3147">
        <v>3137</v>
      </c>
      <c r="C3147" s="1" t="s">
        <v>7610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13920</v>
      </c>
      <c r="I3147" s="1">
        <f>+Territorio[[#This Row],[id]]</f>
        <v>3137</v>
      </c>
    </row>
    <row r="3148" spans="2:9" hidden="1" x14ac:dyDescent="0.3">
      <c r="B3148">
        <v>3138</v>
      </c>
      <c r="C3148" s="1" t="s">
        <v>7611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13921</v>
      </c>
      <c r="I3148" s="1">
        <f>+Territorio[[#This Row],[id]]</f>
        <v>3138</v>
      </c>
    </row>
    <row r="3149" spans="2:9" hidden="1" x14ac:dyDescent="0.3">
      <c r="B3149">
        <v>3139</v>
      </c>
      <c r="C3149" s="1" t="s">
        <v>7630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13922</v>
      </c>
      <c r="I3149" s="1">
        <f>+Territorio[[#This Row],[id]]</f>
        <v>3139</v>
      </c>
    </row>
    <row r="3150" spans="2:9" hidden="1" x14ac:dyDescent="0.3">
      <c r="B3150">
        <v>3140</v>
      </c>
      <c r="C3150" s="1" t="s">
        <v>7631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13923</v>
      </c>
      <c r="I3150" s="1">
        <f>+Territorio[[#This Row],[id]]</f>
        <v>3140</v>
      </c>
    </row>
    <row r="3151" spans="2:9" hidden="1" x14ac:dyDescent="0.3">
      <c r="B3151">
        <v>3141</v>
      </c>
      <c r="C3151" s="1" t="s">
        <v>7609</v>
      </c>
      <c r="D3151" s="1" t="s">
        <v>13924</v>
      </c>
      <c r="E3151" s="1" t="s">
        <v>546</v>
      </c>
      <c r="F3151" s="1" t="s">
        <v>115</v>
      </c>
      <c r="G3151" s="1" t="s">
        <v>1398</v>
      </c>
      <c r="H3151" s="1" t="s">
        <v>13925</v>
      </c>
      <c r="I3151" s="1">
        <f>+Territorio[[#This Row],[id]]</f>
        <v>3141</v>
      </c>
    </row>
    <row r="3152" spans="2:9" hidden="1" x14ac:dyDescent="0.3">
      <c r="B3152">
        <v>3142</v>
      </c>
      <c r="C3152" s="1" t="s">
        <v>7632</v>
      </c>
      <c r="D3152" s="1" t="s">
        <v>13926</v>
      </c>
      <c r="E3152" s="1" t="s">
        <v>546</v>
      </c>
      <c r="F3152" s="1" t="s">
        <v>115</v>
      </c>
      <c r="G3152" s="1" t="s">
        <v>1398</v>
      </c>
      <c r="H3152" s="1" t="s">
        <v>13927</v>
      </c>
      <c r="I3152" s="1">
        <f>+Territorio[[#This Row],[id]]</f>
        <v>3142</v>
      </c>
    </row>
    <row r="3153" spans="2:9" hidden="1" x14ac:dyDescent="0.3">
      <c r="B3153">
        <v>3143</v>
      </c>
      <c r="C3153" s="1" t="s">
        <v>7633</v>
      </c>
      <c r="D3153" s="1" t="s">
        <v>13928</v>
      </c>
      <c r="E3153" s="1" t="s">
        <v>546</v>
      </c>
      <c r="F3153" s="1" t="s">
        <v>115</v>
      </c>
      <c r="G3153" s="1" t="s">
        <v>1398</v>
      </c>
      <c r="H3153" s="1" t="s">
        <v>13929</v>
      </c>
      <c r="I3153" s="1">
        <f>+Territorio[[#This Row],[id]]</f>
        <v>3143</v>
      </c>
    </row>
    <row r="3154" spans="2:9" hidden="1" x14ac:dyDescent="0.3">
      <c r="B3154">
        <v>3144</v>
      </c>
      <c r="C3154" s="1" t="s">
        <v>7634</v>
      </c>
      <c r="D3154" s="1" t="s">
        <v>13930</v>
      </c>
      <c r="E3154" s="1" t="s">
        <v>546</v>
      </c>
      <c r="F3154" s="1" t="s">
        <v>115</v>
      </c>
      <c r="G3154" s="1" t="s">
        <v>1398</v>
      </c>
      <c r="H3154" s="1" t="s">
        <v>13931</v>
      </c>
      <c r="I3154" s="1">
        <f>+Territorio[[#This Row],[id]]</f>
        <v>3144</v>
      </c>
    </row>
    <row r="3155" spans="2:9" hidden="1" x14ac:dyDescent="0.3">
      <c r="B3155">
        <v>3145</v>
      </c>
      <c r="C3155" s="1" t="s">
        <v>605</v>
      </c>
      <c r="D3155" s="1" t="s">
        <v>13932</v>
      </c>
      <c r="E3155" s="1" t="s">
        <v>546</v>
      </c>
      <c r="F3155" s="1" t="s">
        <v>115</v>
      </c>
      <c r="G3155" s="1" t="s">
        <v>1398</v>
      </c>
      <c r="H3155" s="1" t="s">
        <v>13933</v>
      </c>
      <c r="I3155" s="1">
        <f>+Territorio[[#This Row],[id]]</f>
        <v>3145</v>
      </c>
    </row>
    <row r="3156" spans="2:9" hidden="1" x14ac:dyDescent="0.3">
      <c r="B3156">
        <v>3146</v>
      </c>
      <c r="C3156" s="1" t="s">
        <v>3440</v>
      </c>
      <c r="D3156" s="1" t="s">
        <v>13934</v>
      </c>
      <c r="E3156" s="1" t="s">
        <v>546</v>
      </c>
      <c r="F3156" s="1" t="s">
        <v>115</v>
      </c>
      <c r="G3156" s="1" t="s">
        <v>1398</v>
      </c>
      <c r="H3156" s="1" t="s">
        <v>13935</v>
      </c>
      <c r="I3156" s="1">
        <f>+Territorio[[#This Row],[id]]</f>
        <v>3146</v>
      </c>
    </row>
    <row r="3157" spans="2:9" hidden="1" x14ac:dyDescent="0.3">
      <c r="B3157">
        <v>3147</v>
      </c>
      <c r="C3157" s="1" t="s">
        <v>7635</v>
      </c>
      <c r="D3157" s="1" t="s">
        <v>13936</v>
      </c>
      <c r="E3157" s="1" t="s">
        <v>546</v>
      </c>
      <c r="F3157" s="1" t="s">
        <v>115</v>
      </c>
      <c r="G3157" s="1" t="s">
        <v>1398</v>
      </c>
      <c r="H3157" s="1" t="s">
        <v>13937</v>
      </c>
      <c r="I3157" s="1">
        <f>+Territorio[[#This Row],[id]]</f>
        <v>3147</v>
      </c>
    </row>
    <row r="3158" spans="2:9" hidden="1" x14ac:dyDescent="0.3">
      <c r="B3158">
        <v>3148</v>
      </c>
      <c r="C3158" s="1" t="s">
        <v>7636</v>
      </c>
      <c r="D3158" s="1" t="s">
        <v>13938</v>
      </c>
      <c r="E3158" s="1" t="s">
        <v>546</v>
      </c>
      <c r="F3158" s="1" t="s">
        <v>115</v>
      </c>
      <c r="G3158" s="1" t="s">
        <v>1398</v>
      </c>
      <c r="H3158" s="1" t="s">
        <v>13939</v>
      </c>
      <c r="I3158" s="1">
        <f>+Territorio[[#This Row],[id]]</f>
        <v>3148</v>
      </c>
    </row>
    <row r="3159" spans="2:9" hidden="1" x14ac:dyDescent="0.3">
      <c r="B3159">
        <v>3149</v>
      </c>
      <c r="C3159" s="1" t="s">
        <v>1303</v>
      </c>
      <c r="D3159" s="1" t="s">
        <v>13940</v>
      </c>
      <c r="E3159" s="1" t="s">
        <v>546</v>
      </c>
      <c r="F3159" s="1" t="s">
        <v>115</v>
      </c>
      <c r="G3159" s="1" t="s">
        <v>1398</v>
      </c>
      <c r="H3159" s="1" t="s">
        <v>13941</v>
      </c>
      <c r="I3159" s="1">
        <f>+Territorio[[#This Row],[id]]</f>
        <v>3149</v>
      </c>
    </row>
    <row r="3160" spans="2:9" hidden="1" x14ac:dyDescent="0.3">
      <c r="B3160">
        <v>3150</v>
      </c>
      <c r="C3160" s="1" t="s">
        <v>1313</v>
      </c>
      <c r="D3160" s="1" t="s">
        <v>13942</v>
      </c>
      <c r="E3160" s="1" t="s">
        <v>546</v>
      </c>
      <c r="F3160" s="1" t="s">
        <v>115</v>
      </c>
      <c r="G3160" s="1" t="s">
        <v>1398</v>
      </c>
      <c r="H3160" s="1" t="s">
        <v>13943</v>
      </c>
      <c r="I3160" s="1">
        <f>+Territorio[[#This Row],[id]]</f>
        <v>3150</v>
      </c>
    </row>
    <row r="3161" spans="2:9" hidden="1" x14ac:dyDescent="0.3">
      <c r="B3161">
        <v>3151</v>
      </c>
      <c r="C3161" s="1" t="s">
        <v>7637</v>
      </c>
      <c r="D3161" s="1" t="s">
        <v>13944</v>
      </c>
      <c r="E3161" s="1" t="s">
        <v>546</v>
      </c>
      <c r="F3161" s="1" t="s">
        <v>115</v>
      </c>
      <c r="G3161" s="1" t="s">
        <v>1398</v>
      </c>
      <c r="H3161" s="1" t="s">
        <v>13945</v>
      </c>
      <c r="I3161" s="1">
        <f>+Territorio[[#This Row],[id]]</f>
        <v>3151</v>
      </c>
    </row>
    <row r="3162" spans="2:9" hidden="1" x14ac:dyDescent="0.3">
      <c r="B3162">
        <v>3152</v>
      </c>
      <c r="C3162" s="1" t="s">
        <v>1323</v>
      </c>
      <c r="D3162" s="1" t="s">
        <v>13944</v>
      </c>
      <c r="E3162" s="1" t="s">
        <v>546</v>
      </c>
      <c r="F3162" s="1" t="s">
        <v>115</v>
      </c>
      <c r="G3162" s="1" t="s">
        <v>1398</v>
      </c>
      <c r="H3162" s="1" t="s">
        <v>13946</v>
      </c>
      <c r="I3162" s="1">
        <f>+Territorio[[#This Row],[id]]</f>
        <v>3152</v>
      </c>
    </row>
    <row r="3163" spans="2:9" hidden="1" x14ac:dyDescent="0.3">
      <c r="B3163">
        <v>3153</v>
      </c>
      <c r="C3163" s="1" t="s">
        <v>7637</v>
      </c>
      <c r="D3163" s="1" t="s">
        <v>13947</v>
      </c>
      <c r="E3163" s="1" t="s">
        <v>546</v>
      </c>
      <c r="F3163" s="1" t="s">
        <v>115</v>
      </c>
      <c r="G3163" s="1" t="s">
        <v>1398</v>
      </c>
      <c r="H3163" s="1" t="s">
        <v>13948</v>
      </c>
      <c r="I3163" s="1">
        <f>+Territorio[[#This Row],[id]]</f>
        <v>3153</v>
      </c>
    </row>
    <row r="3164" spans="2:9" hidden="1" x14ac:dyDescent="0.3">
      <c r="B3164">
        <v>3154</v>
      </c>
      <c r="C3164" s="1" t="s">
        <v>1345</v>
      </c>
      <c r="D3164" s="1" t="s">
        <v>13949</v>
      </c>
      <c r="E3164" s="1" t="s">
        <v>546</v>
      </c>
      <c r="F3164" s="1" t="s">
        <v>115</v>
      </c>
      <c r="G3164" s="1" t="s">
        <v>1398</v>
      </c>
      <c r="H3164" s="1" t="s">
        <v>13950</v>
      </c>
      <c r="I3164" s="1">
        <f>+Territorio[[#This Row],[id]]</f>
        <v>3154</v>
      </c>
    </row>
    <row r="3165" spans="2:9" hidden="1" x14ac:dyDescent="0.3">
      <c r="B3165">
        <v>3155</v>
      </c>
      <c r="C3165" s="1" t="s">
        <v>7638</v>
      </c>
      <c r="D3165" s="1" t="s">
        <v>13951</v>
      </c>
      <c r="E3165" s="1" t="s">
        <v>546</v>
      </c>
      <c r="F3165" s="1" t="s">
        <v>115</v>
      </c>
      <c r="G3165" s="1" t="s">
        <v>1398</v>
      </c>
      <c r="H3165" s="1" t="s">
        <v>13952</v>
      </c>
      <c r="I3165" s="1">
        <f>+Territorio[[#This Row],[id]]</f>
        <v>3155</v>
      </c>
    </row>
    <row r="3166" spans="2:9" hidden="1" x14ac:dyDescent="0.3">
      <c r="B3166">
        <v>3156</v>
      </c>
      <c r="C3166" s="1" t="s">
        <v>7639</v>
      </c>
      <c r="D3166" s="1" t="s">
        <v>13953</v>
      </c>
      <c r="E3166" s="1" t="s">
        <v>546</v>
      </c>
      <c r="F3166" s="1" t="s">
        <v>115</v>
      </c>
      <c r="G3166" s="1" t="s">
        <v>1398</v>
      </c>
      <c r="H3166" s="1" t="s">
        <v>13954</v>
      </c>
      <c r="I3166" s="1">
        <f>+Territorio[[#This Row],[id]]</f>
        <v>3156</v>
      </c>
    </row>
    <row r="3167" spans="2:9" hidden="1" x14ac:dyDescent="0.3">
      <c r="B3167">
        <v>3157</v>
      </c>
      <c r="C3167" s="1" t="s">
        <v>7640</v>
      </c>
      <c r="D3167" s="1" t="s">
        <v>13955</v>
      </c>
      <c r="E3167" s="1" t="s">
        <v>546</v>
      </c>
      <c r="F3167" s="1" t="s">
        <v>115</v>
      </c>
      <c r="G3167" s="1" t="s">
        <v>1398</v>
      </c>
      <c r="H3167" s="1" t="s">
        <v>13956</v>
      </c>
      <c r="I3167" s="1">
        <f>+Territorio[[#This Row],[id]]</f>
        <v>3157</v>
      </c>
    </row>
    <row r="3168" spans="2:9" hidden="1" x14ac:dyDescent="0.3">
      <c r="B3168">
        <v>3158</v>
      </c>
      <c r="C3168" s="1" t="s">
        <v>7641</v>
      </c>
      <c r="D3168" s="1" t="s">
        <v>13957</v>
      </c>
      <c r="E3168" s="1" t="s">
        <v>546</v>
      </c>
      <c r="F3168" s="1" t="s">
        <v>115</v>
      </c>
      <c r="G3168" s="1" t="s">
        <v>1398</v>
      </c>
      <c r="H3168" s="1" t="s">
        <v>13958</v>
      </c>
      <c r="I3168" s="1">
        <f>+Territorio[[#This Row],[id]]</f>
        <v>3158</v>
      </c>
    </row>
    <row r="3169" spans="2:9" x14ac:dyDescent="0.3">
      <c r="B3169">
        <v>3159</v>
      </c>
      <c r="C3169" s="1" t="s">
        <v>13959</v>
      </c>
      <c r="D3169" s="1" t="s">
        <v>13960</v>
      </c>
      <c r="E3169" s="1" t="s">
        <v>516</v>
      </c>
      <c r="F3169" s="1" t="s">
        <v>115</v>
      </c>
      <c r="G3169" s="1" t="s">
        <v>437</v>
      </c>
      <c r="H3169" s="1" t="s">
        <v>13961</v>
      </c>
      <c r="I3169" s="1">
        <f>+Territorio[[#This Row],[id]]</f>
        <v>3159</v>
      </c>
    </row>
    <row r="3170" spans="2:9" x14ac:dyDescent="0.3">
      <c r="B3170">
        <v>3160</v>
      </c>
      <c r="C3170" s="1" t="s">
        <v>13962</v>
      </c>
      <c r="D3170" s="1" t="s">
        <v>13963</v>
      </c>
      <c r="E3170" s="1" t="s">
        <v>516</v>
      </c>
      <c r="F3170" s="1" t="s">
        <v>115</v>
      </c>
      <c r="G3170" s="1" t="s">
        <v>437</v>
      </c>
      <c r="H3170" s="1" t="s">
        <v>13964</v>
      </c>
      <c r="I3170" s="1">
        <f>+Territorio[[#This Row],[id]]</f>
        <v>3160</v>
      </c>
    </row>
    <row r="3171" spans="2:9" x14ac:dyDescent="0.3">
      <c r="B3171">
        <v>3161</v>
      </c>
      <c r="C3171" s="1" t="s">
        <v>13965</v>
      </c>
      <c r="D3171" s="1"/>
      <c r="E3171" s="1" t="s">
        <v>516</v>
      </c>
      <c r="F3171" s="1" t="s">
        <v>115</v>
      </c>
      <c r="G3171" s="1" t="s">
        <v>437</v>
      </c>
      <c r="H3171" s="1" t="s">
        <v>13966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4.4" x14ac:dyDescent="0.3"/>
  <cols>
    <col min="1" max="2" width="6" bestFit="1" customWidth="1"/>
    <col min="3" max="3" width="5" bestFit="1" customWidth="1"/>
    <col min="4" max="4" width="18.33203125" bestFit="1" customWidth="1"/>
  </cols>
  <sheetData>
    <row r="1" spans="1:4" x14ac:dyDescent="0.3">
      <c r="A1" t="s">
        <v>27</v>
      </c>
      <c r="B1" t="s">
        <v>7556</v>
      </c>
      <c r="C1" t="s">
        <v>0</v>
      </c>
      <c r="D1" t="s">
        <v>28</v>
      </c>
    </row>
    <row r="2" spans="1:4" x14ac:dyDescent="0.3">
      <c r="A2">
        <v>0</v>
      </c>
      <c r="B2">
        <v>0</v>
      </c>
      <c r="C2">
        <v>0</v>
      </c>
      <c r="D2" s="1" t="s">
        <v>29</v>
      </c>
    </row>
    <row r="3" spans="1:4" x14ac:dyDescent="0.3">
      <c r="A3" t="s">
        <v>30</v>
      </c>
      <c r="B3" t="s">
        <v>7557</v>
      </c>
      <c r="C3">
        <v>1</v>
      </c>
      <c r="D3" s="1" t="s">
        <v>31</v>
      </c>
    </row>
    <row r="4" spans="1:4" x14ac:dyDescent="0.3">
      <c r="A4" t="s">
        <v>32</v>
      </c>
      <c r="B4" t="s">
        <v>7558</v>
      </c>
      <c r="C4">
        <v>3</v>
      </c>
      <c r="D4" s="1" t="s">
        <v>33</v>
      </c>
    </row>
    <row r="5" spans="1:4" x14ac:dyDescent="0.3">
      <c r="A5" t="s">
        <v>10527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D84" sqref="D84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11.5546875" bestFit="1" customWidth="1"/>
    <col min="5" max="5" width="80.88671875" bestFit="1" customWidth="1"/>
    <col min="6" max="6" width="11.77734375" bestFit="1" customWidth="1"/>
  </cols>
  <sheetData>
    <row r="9" spans="1:6" ht="20.399999999999999" customHeight="1" x14ac:dyDescent="0.3"/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3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3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3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3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3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3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3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3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3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3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3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3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3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3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3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3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3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3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3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3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3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3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3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3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3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3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3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3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3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3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3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3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3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3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3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3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3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3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3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3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3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3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3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3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3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3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3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3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3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3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3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3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3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3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3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3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3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3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3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3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3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3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3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3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3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3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3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3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3">
      <c r="A79">
        <v>69</v>
      </c>
      <c r="B79" s="1" t="s">
        <v>7594</v>
      </c>
      <c r="C79" s="1" t="s">
        <v>7594</v>
      </c>
      <c r="D79" s="1" t="s">
        <v>7388</v>
      </c>
      <c r="E79" s="1" t="s">
        <v>7595</v>
      </c>
      <c r="F79" s="1">
        <f>+unidad_medida[[#This Row],[id]]</f>
        <v>69</v>
      </c>
    </row>
    <row r="80" spans="1:6" x14ac:dyDescent="0.3">
      <c r="A80">
        <v>70</v>
      </c>
      <c r="B80" s="1" t="s">
        <v>7596</v>
      </c>
      <c r="C80" s="1" t="s">
        <v>7597</v>
      </c>
      <c r="D80" s="1" t="s">
        <v>7593</v>
      </c>
      <c r="E80" s="1" t="s">
        <v>7598</v>
      </c>
      <c r="F80" s="1">
        <f>+unidad_medida[[#This Row],[id]]</f>
        <v>70</v>
      </c>
    </row>
    <row r="81" spans="1:6" x14ac:dyDescent="0.3">
      <c r="A81">
        <v>71</v>
      </c>
      <c r="B81" s="1" t="s">
        <v>7599</v>
      </c>
      <c r="C81" s="1" t="s">
        <v>7425</v>
      </c>
      <c r="D81" s="1" t="s">
        <v>7593</v>
      </c>
      <c r="E81" s="1" t="s">
        <v>7600</v>
      </c>
      <c r="F81" s="1">
        <f>+unidad_medida[[#This Row],[id]]</f>
        <v>71</v>
      </c>
    </row>
    <row r="82" spans="1:6" x14ac:dyDescent="0.3">
      <c r="A82">
        <v>72</v>
      </c>
      <c r="B82" s="1" t="s">
        <v>10270</v>
      </c>
      <c r="C82" s="1" t="s">
        <v>10271</v>
      </c>
      <c r="D82" s="1" t="s">
        <v>6232</v>
      </c>
      <c r="E82" s="1" t="s">
        <v>10272</v>
      </c>
      <c r="F82" s="1">
        <f>+unidad_medida[[#This Row],[id]]</f>
        <v>72</v>
      </c>
    </row>
    <row r="83" spans="1:6" x14ac:dyDescent="0.3">
      <c r="A83">
        <v>73</v>
      </c>
      <c r="B83" s="1" t="s">
        <v>10273</v>
      </c>
      <c r="C83" s="1" t="s">
        <v>10273</v>
      </c>
      <c r="D83" s="1" t="s">
        <v>7388</v>
      </c>
      <c r="E83" s="1" t="s">
        <v>10275</v>
      </c>
      <c r="F83" s="1">
        <f>+unidad_medida[[#This Row],[id]]</f>
        <v>73</v>
      </c>
    </row>
    <row r="84" spans="1:6" x14ac:dyDescent="0.3">
      <c r="A84">
        <v>74</v>
      </c>
      <c r="B84" s="1" t="s">
        <v>10276</v>
      </c>
      <c r="C84" s="1" t="s">
        <v>10276</v>
      </c>
      <c r="D84" s="1" t="s">
        <v>7388</v>
      </c>
      <c r="E84" s="1" t="s">
        <v>10277</v>
      </c>
      <c r="F84" s="1">
        <f>+unidad_medida[[#This Row],[id]]</f>
        <v>74</v>
      </c>
    </row>
    <row r="85" spans="1:6" x14ac:dyDescent="0.3">
      <c r="A85">
        <v>75</v>
      </c>
      <c r="B85" s="1" t="s">
        <v>10500</v>
      </c>
      <c r="C85" s="1" t="s">
        <v>10500</v>
      </c>
      <c r="D85" s="1" t="s">
        <v>7388</v>
      </c>
      <c r="E85" s="1" t="s">
        <v>10501</v>
      </c>
      <c r="F85" s="1">
        <f>+unidad_medida[[#This Row],[id]]</f>
        <v>75</v>
      </c>
    </row>
    <row r="86" spans="1:6" x14ac:dyDescent="0.3">
      <c r="A86">
        <v>76</v>
      </c>
      <c r="B86" s="1" t="s">
        <v>10499</v>
      </c>
      <c r="C86" s="1" t="s">
        <v>10502</v>
      </c>
      <c r="D86" s="1" t="s">
        <v>10503</v>
      </c>
      <c r="E86" s="1" t="s">
        <v>10504</v>
      </c>
      <c r="F86" s="1">
        <f>+unidad_medida[[#This Row],[id]]</f>
        <v>76</v>
      </c>
    </row>
    <row r="87" spans="1:6" x14ac:dyDescent="0.3">
      <c r="A87">
        <v>77</v>
      </c>
      <c r="B87" s="1" t="s">
        <v>10505</v>
      </c>
      <c r="C87" s="1" t="s">
        <v>10506</v>
      </c>
      <c r="D87" s="1" t="s">
        <v>10503</v>
      </c>
      <c r="E87" s="1" t="s">
        <v>10507</v>
      </c>
      <c r="F87" s="1">
        <f>+unidad_medida[[#This Row],[id]]</f>
        <v>77</v>
      </c>
    </row>
    <row r="88" spans="1:6" x14ac:dyDescent="0.3">
      <c r="A88">
        <v>78</v>
      </c>
      <c r="B88" s="1" t="s">
        <v>10508</v>
      </c>
      <c r="C88" s="1" t="s">
        <v>10509</v>
      </c>
      <c r="D88" s="1" t="s">
        <v>10503</v>
      </c>
      <c r="E88" s="1" t="s">
        <v>10510</v>
      </c>
      <c r="F88" s="1">
        <f>+unidad_medida[[#This Row],[id]]</f>
        <v>78</v>
      </c>
    </row>
    <row r="89" spans="1:6" x14ac:dyDescent="0.3">
      <c r="A89">
        <v>79</v>
      </c>
      <c r="B89" s="1" t="s">
        <v>13967</v>
      </c>
      <c r="C89" s="1" t="s">
        <v>13967</v>
      </c>
      <c r="D89" s="1" t="s">
        <v>7388</v>
      </c>
      <c r="E89" s="1" t="s">
        <v>13968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O279"/>
  <sheetViews>
    <sheetView showGridLines="0" topLeftCell="C1" workbookViewId="0">
      <pane ySplit="12" topLeftCell="A13" activePane="bottomLeft" state="frozen"/>
      <selection pane="bottomLeft" activeCell="F213" sqref="F213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1" bestFit="1" customWidth="1"/>
    <col min="4" max="4" width="9.77734375" bestFit="1" customWidth="1"/>
    <col min="5" max="5" width="13.6640625" bestFit="1" customWidth="1"/>
    <col min="6" max="6" width="76.77734375" bestFit="1" customWidth="1"/>
    <col min="7" max="7" width="13.6640625" bestFit="1" customWidth="1"/>
    <col min="8" max="8" width="6.77734375" bestFit="1" customWidth="1"/>
    <col min="9" max="9" width="60.88671875" bestFit="1" customWidth="1"/>
    <col min="10" max="10" width="70.77734375" bestFit="1" customWidth="1"/>
    <col min="11" max="11" width="80.88671875" bestFit="1" customWidth="1"/>
    <col min="12" max="12" width="75.33203125" bestFit="1" customWidth="1"/>
    <col min="13" max="13" width="80.88671875" bestFit="1" customWidth="1"/>
    <col min="14" max="15" width="11.77734375" bestFit="1" customWidth="1"/>
  </cols>
  <sheetData>
    <row r="12" spans="1:15" x14ac:dyDescent="0.3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  <c r="N12" t="s">
        <v>7347</v>
      </c>
      <c r="O12" t="s">
        <v>14152</v>
      </c>
    </row>
    <row r="13" spans="1:15" hidden="1" x14ac:dyDescent="0.3">
      <c r="A13">
        <v>10</v>
      </c>
      <c r="B13" s="1" t="s">
        <v>13969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  <c r="N13" s="1">
        <f>+Categorias__2[[#This Row],[Id_producto]]</f>
        <v>100101</v>
      </c>
      <c r="O13" s="1">
        <f>+Categorias__2[[#This Row],[Id_categoría]]</f>
        <v>100101001</v>
      </c>
    </row>
    <row r="14" spans="1:15" hidden="1" x14ac:dyDescent="0.3">
      <c r="A14">
        <v>10</v>
      </c>
      <c r="B14" s="1" t="s">
        <v>13969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  <c r="N14" s="1">
        <f>+Categorias__2[[#This Row],[Id_producto]]</f>
        <v>100101</v>
      </c>
      <c r="O14" s="1">
        <f>+Categorias__2[[#This Row],[Id_categoría]]</f>
        <v>100101002</v>
      </c>
    </row>
    <row r="15" spans="1:15" hidden="1" x14ac:dyDescent="0.3">
      <c r="A15">
        <v>10</v>
      </c>
      <c r="B15" s="1" t="s">
        <v>13969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  <c r="N15" s="1">
        <f>+Categorias__2[[#This Row],[Id_producto]]</f>
        <v>100101</v>
      </c>
      <c r="O15" s="1">
        <f>+Categorias__2[[#This Row],[Id_categoría]]</f>
        <v>100101003</v>
      </c>
    </row>
    <row r="16" spans="1:15" hidden="1" x14ac:dyDescent="0.3">
      <c r="A16">
        <v>10</v>
      </c>
      <c r="B16" s="1" t="s">
        <v>13969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  <c r="N16" s="1">
        <f>+Categorias__2[[#This Row],[Id_producto]]</f>
        <v>100101</v>
      </c>
      <c r="O16" s="1">
        <f>+Categorias__2[[#This Row],[Id_categoría]]</f>
        <v>100101004</v>
      </c>
    </row>
    <row r="17" spans="1:15" hidden="1" x14ac:dyDescent="0.3">
      <c r="A17">
        <v>10</v>
      </c>
      <c r="B17" s="1" t="s">
        <v>13969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  <c r="N17" s="1">
        <f>+Categorias__2[[#This Row],[Id_producto]]</f>
        <v>100101</v>
      </c>
      <c r="O17" s="1">
        <f>+Categorias__2[[#This Row],[Id_categoría]]</f>
        <v>100101005</v>
      </c>
    </row>
    <row r="18" spans="1:15" hidden="1" x14ac:dyDescent="0.3">
      <c r="A18">
        <v>10</v>
      </c>
      <c r="B18" s="1" t="s">
        <v>13969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  <c r="N18" s="1">
        <f>+Categorias__2[[#This Row],[Id_producto]]</f>
        <v>100101</v>
      </c>
      <c r="O18" s="1">
        <f>+Categorias__2[[#This Row],[Id_categoría]]</f>
        <v>100101006</v>
      </c>
    </row>
    <row r="19" spans="1:15" hidden="1" x14ac:dyDescent="0.3">
      <c r="A19">
        <v>10</v>
      </c>
      <c r="B19" s="1" t="s">
        <v>13969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  <c r="N19" s="1">
        <f>+Categorias__2[[#This Row],[Id_producto]]</f>
        <v>100101</v>
      </c>
      <c r="O19" s="1">
        <f>+Categorias__2[[#This Row],[Id_categoría]]</f>
        <v>100101007</v>
      </c>
    </row>
    <row r="20" spans="1:15" hidden="1" x14ac:dyDescent="0.3">
      <c r="A20">
        <v>10</v>
      </c>
      <c r="B20" s="1" t="s">
        <v>13969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  <c r="N20" s="1">
        <f>+Categorias__2[[#This Row],[Id_producto]]</f>
        <v>100101</v>
      </c>
      <c r="O20" s="1">
        <f>+Categorias__2[[#This Row],[Id_categoría]]</f>
        <v>100101008</v>
      </c>
    </row>
    <row r="21" spans="1:15" hidden="1" x14ac:dyDescent="0.3">
      <c r="A21">
        <v>10</v>
      </c>
      <c r="B21" s="1" t="s">
        <v>13969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  <c r="N21" s="1">
        <f>+Categorias__2[[#This Row],[Id_producto]]</f>
        <v>100101</v>
      </c>
      <c r="O21" s="1">
        <f>+Categorias__2[[#This Row],[Id_categoría]]</f>
        <v>100101009</v>
      </c>
    </row>
    <row r="22" spans="1:15" hidden="1" x14ac:dyDescent="0.3">
      <c r="A22">
        <v>10</v>
      </c>
      <c r="B22" s="1" t="s">
        <v>13969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  <c r="N22" s="1">
        <f>+Categorias__2[[#This Row],[Id_producto]]</f>
        <v>100101</v>
      </c>
      <c r="O22" s="1">
        <f>+Categorias__2[[#This Row],[Id_categoría]]</f>
        <v>100101010</v>
      </c>
    </row>
    <row r="23" spans="1:15" hidden="1" x14ac:dyDescent="0.3">
      <c r="A23">
        <v>10</v>
      </c>
      <c r="B23" s="1" t="s">
        <v>13969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  <c r="N23" s="1">
        <f>+Categorias__2[[#This Row],[Id_producto]]</f>
        <v>100101</v>
      </c>
      <c r="O23" s="1">
        <f>+Categorias__2[[#This Row],[Id_categoría]]</f>
        <v>100101011</v>
      </c>
    </row>
    <row r="24" spans="1:15" hidden="1" x14ac:dyDescent="0.3">
      <c r="A24">
        <v>10</v>
      </c>
      <c r="B24" s="1" t="s">
        <v>13969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  <c r="N24" s="1">
        <f>+Categorias__2[[#This Row],[Id_producto]]</f>
        <v>100101</v>
      </c>
      <c r="O24" s="1">
        <f>+Categorias__2[[#This Row],[Id_categoría]]</f>
        <v>100101012</v>
      </c>
    </row>
    <row r="25" spans="1:15" hidden="1" x14ac:dyDescent="0.3">
      <c r="A25">
        <v>10</v>
      </c>
      <c r="B25" s="1" t="s">
        <v>13969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  <c r="N25" s="1">
        <f>+Categorias__2[[#This Row],[Id_producto]]</f>
        <v>100101</v>
      </c>
      <c r="O25" s="1">
        <f>+Categorias__2[[#This Row],[Id_categoría]]</f>
        <v>100101013</v>
      </c>
    </row>
    <row r="26" spans="1:15" hidden="1" x14ac:dyDescent="0.3">
      <c r="A26">
        <v>10</v>
      </c>
      <c r="B26" s="1" t="s">
        <v>13969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  <c r="N26" s="1">
        <f>+Categorias__2[[#This Row],[Id_producto]]</f>
        <v>100101</v>
      </c>
      <c r="O26" s="1">
        <f>+Categorias__2[[#This Row],[Id_categoría]]</f>
        <v>100101014</v>
      </c>
    </row>
    <row r="27" spans="1:15" hidden="1" x14ac:dyDescent="0.3">
      <c r="A27">
        <v>10</v>
      </c>
      <c r="B27" s="1" t="s">
        <v>13969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10296</v>
      </c>
      <c r="J27" s="1" t="s">
        <v>10297</v>
      </c>
      <c r="K27" s="1" t="s">
        <v>10298</v>
      </c>
      <c r="L27" s="1" t="s">
        <v>10299</v>
      </c>
      <c r="M27" s="1" t="s">
        <v>10300</v>
      </c>
      <c r="N27" s="1">
        <f>+Categorias__2[[#This Row],[Id_producto]]</f>
        <v>100101</v>
      </c>
      <c r="O27" s="1">
        <f>+Categorias__2[[#This Row],[Id_categoría]]</f>
        <v>100101015</v>
      </c>
    </row>
    <row r="28" spans="1:15" hidden="1" x14ac:dyDescent="0.3">
      <c r="A28">
        <v>10</v>
      </c>
      <c r="B28" s="1" t="s">
        <v>13969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10301</v>
      </c>
      <c r="J28" s="1" t="s">
        <v>10302</v>
      </c>
      <c r="K28" s="1" t="s">
        <v>10303</v>
      </c>
      <c r="L28" s="1" t="s">
        <v>10304</v>
      </c>
      <c r="M28" s="1" t="s">
        <v>10305</v>
      </c>
      <c r="N28" s="1">
        <f>+Categorias__2[[#This Row],[Id_producto]]</f>
        <v>100101</v>
      </c>
      <c r="O28" s="1">
        <f>+Categorias__2[[#This Row],[Id_categoría]]</f>
        <v>100101016</v>
      </c>
    </row>
    <row r="29" spans="1:15" hidden="1" x14ac:dyDescent="0.3">
      <c r="A29">
        <v>10</v>
      </c>
      <c r="B29" s="1" t="s">
        <v>13969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  <c r="N29" s="1">
        <f>+Categorias__2[[#This Row],[Id_producto]]</f>
        <v>100102</v>
      </c>
      <c r="O29" s="1">
        <f>+Categorias__2[[#This Row],[Id_categoría]]</f>
        <v>100102001</v>
      </c>
    </row>
    <row r="30" spans="1:15" hidden="1" x14ac:dyDescent="0.3">
      <c r="A30">
        <v>10</v>
      </c>
      <c r="B30" s="1" t="s">
        <v>13969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  <c r="N30" s="1">
        <f>+Categorias__2[[#This Row],[Id_producto]]</f>
        <v>100102</v>
      </c>
      <c r="O30" s="1">
        <f>+Categorias__2[[#This Row],[Id_categoría]]</f>
        <v>100102002</v>
      </c>
    </row>
    <row r="31" spans="1:15" hidden="1" x14ac:dyDescent="0.3">
      <c r="A31">
        <v>10</v>
      </c>
      <c r="B31" s="1" t="s">
        <v>13969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  <c r="N31" s="1">
        <f>+Categorias__2[[#This Row],[Id_producto]]</f>
        <v>100102</v>
      </c>
      <c r="O31" s="1">
        <f>+Categorias__2[[#This Row],[Id_categoría]]</f>
        <v>100102003</v>
      </c>
    </row>
    <row r="32" spans="1:15" hidden="1" x14ac:dyDescent="0.3">
      <c r="A32">
        <v>10</v>
      </c>
      <c r="B32" s="1" t="s">
        <v>13969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  <c r="N32" s="1">
        <f>+Categorias__2[[#This Row],[Id_producto]]</f>
        <v>100102</v>
      </c>
      <c r="O32" s="1">
        <f>+Categorias__2[[#This Row],[Id_categoría]]</f>
        <v>100102004</v>
      </c>
    </row>
    <row r="33" spans="1:15" hidden="1" x14ac:dyDescent="0.3">
      <c r="A33">
        <v>10</v>
      </c>
      <c r="B33" s="1" t="s">
        <v>13969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  <c r="N33" s="1">
        <f>+Categorias__2[[#This Row],[Id_producto]]</f>
        <v>100102</v>
      </c>
      <c r="O33" s="1">
        <f>+Categorias__2[[#This Row],[Id_categoría]]</f>
        <v>100102005</v>
      </c>
    </row>
    <row r="34" spans="1:15" hidden="1" x14ac:dyDescent="0.3">
      <c r="A34">
        <v>10</v>
      </c>
      <c r="B34" s="1" t="s">
        <v>13969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  <c r="N34" s="1">
        <f>+Categorias__2[[#This Row],[Id_producto]]</f>
        <v>100102</v>
      </c>
      <c r="O34" s="1">
        <f>+Categorias__2[[#This Row],[Id_categoría]]</f>
        <v>100102006</v>
      </c>
    </row>
    <row r="35" spans="1:15" hidden="1" x14ac:dyDescent="0.3">
      <c r="A35">
        <v>10</v>
      </c>
      <c r="B35" s="1" t="s">
        <v>13969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  <c r="N35" s="1">
        <f>+Categorias__2[[#This Row],[Id_producto]]</f>
        <v>100102</v>
      </c>
      <c r="O35" s="1">
        <f>+Categorias__2[[#This Row],[Id_categoría]]</f>
        <v>100102007</v>
      </c>
    </row>
    <row r="36" spans="1:15" hidden="1" x14ac:dyDescent="0.3">
      <c r="A36">
        <v>10</v>
      </c>
      <c r="B36" s="1" t="s">
        <v>13969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  <c r="N36" s="1">
        <f>+Categorias__2[[#This Row],[Id_producto]]</f>
        <v>100102</v>
      </c>
      <c r="O36" s="1">
        <f>+Categorias__2[[#This Row],[Id_categoría]]</f>
        <v>100102008</v>
      </c>
    </row>
    <row r="37" spans="1:15" hidden="1" x14ac:dyDescent="0.3">
      <c r="A37">
        <v>10</v>
      </c>
      <c r="B37" s="1" t="s">
        <v>13969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  <c r="N37" s="1">
        <f>+Categorias__2[[#This Row],[Id_producto]]</f>
        <v>100102</v>
      </c>
      <c r="O37" s="1">
        <f>+Categorias__2[[#This Row],[Id_categoría]]</f>
        <v>100102009</v>
      </c>
    </row>
    <row r="38" spans="1:15" hidden="1" x14ac:dyDescent="0.3">
      <c r="A38">
        <v>10</v>
      </c>
      <c r="B38" s="1" t="s">
        <v>13969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  <c r="N38" s="1">
        <f>+Categorias__2[[#This Row],[Id_producto]]</f>
        <v>100102</v>
      </c>
      <c r="O38" s="1">
        <f>+Categorias__2[[#This Row],[Id_categoría]]</f>
        <v>100102010</v>
      </c>
    </row>
    <row r="39" spans="1:15" hidden="1" x14ac:dyDescent="0.3">
      <c r="A39">
        <v>10</v>
      </c>
      <c r="B39" s="1" t="s">
        <v>13969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  <c r="N39" s="1">
        <f>+Categorias__2[[#This Row],[Id_producto]]</f>
        <v>100103</v>
      </c>
      <c r="O39" s="1">
        <f>+Categorias__2[[#This Row],[Id_categoría]]</f>
        <v>100103001</v>
      </c>
    </row>
    <row r="40" spans="1:15" hidden="1" x14ac:dyDescent="0.3">
      <c r="A40">
        <v>10</v>
      </c>
      <c r="B40" s="1" t="s">
        <v>13969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  <c r="N40" s="1">
        <f>+Categorias__2[[#This Row],[Id_producto]]</f>
        <v>100103</v>
      </c>
      <c r="O40" s="1">
        <f>+Categorias__2[[#This Row],[Id_categoría]]</f>
        <v>100103002</v>
      </c>
    </row>
    <row r="41" spans="1:15" hidden="1" x14ac:dyDescent="0.3">
      <c r="A41">
        <v>10</v>
      </c>
      <c r="B41" s="1" t="s">
        <v>13969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  <c r="N41" s="1">
        <f>+Categorias__2[[#This Row],[Id_producto]]</f>
        <v>100103</v>
      </c>
      <c r="O41" s="1">
        <f>+Categorias__2[[#This Row],[Id_categoría]]</f>
        <v>100103003</v>
      </c>
    </row>
    <row r="42" spans="1:15" hidden="1" x14ac:dyDescent="0.3">
      <c r="A42">
        <v>10</v>
      </c>
      <c r="B42" s="1" t="s">
        <v>13969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  <c r="N42" s="1">
        <f>+Categorias__2[[#This Row],[Id_producto]]</f>
        <v>100103</v>
      </c>
      <c r="O42" s="1">
        <f>+Categorias__2[[#This Row],[Id_categoría]]</f>
        <v>100103004</v>
      </c>
    </row>
    <row r="43" spans="1:15" hidden="1" x14ac:dyDescent="0.3">
      <c r="A43">
        <v>10</v>
      </c>
      <c r="B43" s="1" t="s">
        <v>13969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  <c r="N43" s="1">
        <f>+Categorias__2[[#This Row],[Id_producto]]</f>
        <v>100103</v>
      </c>
      <c r="O43" s="1">
        <f>+Categorias__2[[#This Row],[Id_categoría]]</f>
        <v>100103005</v>
      </c>
    </row>
    <row r="44" spans="1:15" hidden="1" x14ac:dyDescent="0.3">
      <c r="A44">
        <v>10</v>
      </c>
      <c r="B44" s="1" t="s">
        <v>13969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  <c r="N44" s="1">
        <f>+Categorias__2[[#This Row],[Id_producto]]</f>
        <v>100103</v>
      </c>
      <c r="O44" s="1">
        <f>+Categorias__2[[#This Row],[Id_categoría]]</f>
        <v>100103006</v>
      </c>
    </row>
    <row r="45" spans="1:15" hidden="1" x14ac:dyDescent="0.3">
      <c r="A45">
        <v>10</v>
      </c>
      <c r="B45" s="1" t="s">
        <v>13969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  <c r="N45" s="1">
        <f>+Categorias__2[[#This Row],[Id_producto]]</f>
        <v>100103</v>
      </c>
      <c r="O45" s="1">
        <f>+Categorias__2[[#This Row],[Id_categoría]]</f>
        <v>100103007</v>
      </c>
    </row>
    <row r="46" spans="1:15" hidden="1" x14ac:dyDescent="0.3">
      <c r="A46">
        <v>10</v>
      </c>
      <c r="B46" s="1" t="s">
        <v>13969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  <c r="N46" s="1">
        <f>+Categorias__2[[#This Row],[Id_producto]]</f>
        <v>100103</v>
      </c>
      <c r="O46" s="1">
        <f>+Categorias__2[[#This Row],[Id_categoría]]</f>
        <v>100103008</v>
      </c>
    </row>
    <row r="47" spans="1:15" hidden="1" x14ac:dyDescent="0.3">
      <c r="A47">
        <v>10</v>
      </c>
      <c r="B47" s="1" t="s">
        <v>13969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  <c r="N47" s="1">
        <f>+Categorias__2[[#This Row],[Id_producto]]</f>
        <v>100103</v>
      </c>
      <c r="O47" s="1">
        <f>+Categorias__2[[#This Row],[Id_categoría]]</f>
        <v>100103009</v>
      </c>
    </row>
    <row r="48" spans="1:15" hidden="1" x14ac:dyDescent="0.3">
      <c r="A48">
        <v>10</v>
      </c>
      <c r="B48" s="1" t="s">
        <v>13969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10306</v>
      </c>
      <c r="J48" s="1" t="s">
        <v>10307</v>
      </c>
      <c r="K48" s="1" t="s">
        <v>10308</v>
      </c>
      <c r="L48" s="1" t="s">
        <v>10309</v>
      </c>
      <c r="M48" s="1" t="s">
        <v>10310</v>
      </c>
      <c r="N48" s="1">
        <f>+Categorias__2[[#This Row],[Id_producto]]</f>
        <v>100103</v>
      </c>
      <c r="O48" s="1">
        <f>+Categorias__2[[#This Row],[Id_categoría]]</f>
        <v>100103010</v>
      </c>
    </row>
    <row r="49" spans="1:15" hidden="1" x14ac:dyDescent="0.3">
      <c r="A49">
        <v>10</v>
      </c>
      <c r="B49" s="1" t="s">
        <v>13969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10311</v>
      </c>
      <c r="J49" s="1" t="s">
        <v>10312</v>
      </c>
      <c r="K49" s="1" t="s">
        <v>10313</v>
      </c>
      <c r="L49" s="1" t="s">
        <v>10314</v>
      </c>
      <c r="M49" s="1" t="s">
        <v>10315</v>
      </c>
      <c r="N49" s="1">
        <f>+Categorias__2[[#This Row],[Id_producto]]</f>
        <v>100103</v>
      </c>
      <c r="O49" s="1">
        <f>+Categorias__2[[#This Row],[Id_categoría]]</f>
        <v>100103011</v>
      </c>
    </row>
    <row r="50" spans="1:15" hidden="1" x14ac:dyDescent="0.3">
      <c r="A50">
        <v>10</v>
      </c>
      <c r="B50" s="1" t="s">
        <v>13969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10316</v>
      </c>
      <c r="J50" s="1" t="s">
        <v>10317</v>
      </c>
      <c r="K50" s="1" t="s">
        <v>10318</v>
      </c>
      <c r="L50" s="1" t="s">
        <v>10319</v>
      </c>
      <c r="M50" s="1" t="s">
        <v>10320</v>
      </c>
      <c r="N50" s="1">
        <f>+Categorias__2[[#This Row],[Id_producto]]</f>
        <v>100103</v>
      </c>
      <c r="O50" s="1">
        <f>+Categorias__2[[#This Row],[Id_categoría]]</f>
        <v>100103012</v>
      </c>
    </row>
    <row r="51" spans="1:15" hidden="1" x14ac:dyDescent="0.3">
      <c r="A51">
        <v>10</v>
      </c>
      <c r="B51" s="1" t="s">
        <v>13969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10321</v>
      </c>
      <c r="J51" s="1" t="s">
        <v>10322</v>
      </c>
      <c r="K51" s="1" t="s">
        <v>10323</v>
      </c>
      <c r="L51" s="1" t="s">
        <v>10324</v>
      </c>
      <c r="M51" s="1" t="s">
        <v>10325</v>
      </c>
      <c r="N51" s="1">
        <f>+Categorias__2[[#This Row],[Id_producto]]</f>
        <v>100103</v>
      </c>
      <c r="O51" s="1">
        <f>+Categorias__2[[#This Row],[Id_categoría]]</f>
        <v>100103013</v>
      </c>
    </row>
    <row r="52" spans="1:15" hidden="1" x14ac:dyDescent="0.3">
      <c r="A52">
        <v>10</v>
      </c>
      <c r="B52" s="1" t="s">
        <v>13969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10326</v>
      </c>
      <c r="J52" s="1" t="s">
        <v>10327</v>
      </c>
      <c r="K52" s="1" t="s">
        <v>10328</v>
      </c>
      <c r="L52" s="1" t="s">
        <v>10329</v>
      </c>
      <c r="M52" s="1" t="s">
        <v>10330</v>
      </c>
      <c r="N52" s="1">
        <f>+Categorias__2[[#This Row],[Id_producto]]</f>
        <v>100103</v>
      </c>
      <c r="O52" s="1">
        <f>+Categorias__2[[#This Row],[Id_categoría]]</f>
        <v>100103014</v>
      </c>
    </row>
    <row r="53" spans="1:15" hidden="1" x14ac:dyDescent="0.3">
      <c r="A53">
        <v>10</v>
      </c>
      <c r="B53" s="1" t="s">
        <v>13969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  <c r="N53" s="1">
        <f>+Categorias__2[[#This Row],[Id_producto]]</f>
        <v>100104</v>
      </c>
      <c r="O53" s="1">
        <f>+Categorias__2[[#This Row],[Id_categoría]]</f>
        <v>100104001</v>
      </c>
    </row>
    <row r="54" spans="1:15" hidden="1" x14ac:dyDescent="0.3">
      <c r="A54">
        <v>10</v>
      </c>
      <c r="B54" s="1" t="s">
        <v>13969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  <c r="N54" s="1">
        <f>+Categorias__2[[#This Row],[Id_producto]]</f>
        <v>100104</v>
      </c>
      <c r="O54" s="1">
        <f>+Categorias__2[[#This Row],[Id_categoría]]</f>
        <v>100104002</v>
      </c>
    </row>
    <row r="55" spans="1:15" hidden="1" x14ac:dyDescent="0.3">
      <c r="A55">
        <v>10</v>
      </c>
      <c r="B55" s="1" t="s">
        <v>13969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  <c r="N55" s="1">
        <f>+Categorias__2[[#This Row],[Id_producto]]</f>
        <v>100104</v>
      </c>
      <c r="O55" s="1">
        <f>+Categorias__2[[#This Row],[Id_categoría]]</f>
        <v>100104003</v>
      </c>
    </row>
    <row r="56" spans="1:15" hidden="1" x14ac:dyDescent="0.3">
      <c r="A56">
        <v>10</v>
      </c>
      <c r="B56" s="1" t="s">
        <v>13969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  <c r="N56" s="1">
        <f>+Categorias__2[[#This Row],[Id_producto]]</f>
        <v>100104</v>
      </c>
      <c r="O56" s="1">
        <f>+Categorias__2[[#This Row],[Id_categoría]]</f>
        <v>100104004</v>
      </c>
    </row>
    <row r="57" spans="1:15" hidden="1" x14ac:dyDescent="0.3">
      <c r="A57">
        <v>10</v>
      </c>
      <c r="B57" s="1" t="s">
        <v>13969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  <c r="N57" s="1">
        <f>+Categorias__2[[#This Row],[Id_producto]]</f>
        <v>100104</v>
      </c>
      <c r="O57" s="1">
        <f>+Categorias__2[[#This Row],[Id_categoría]]</f>
        <v>100104005</v>
      </c>
    </row>
    <row r="58" spans="1:15" hidden="1" x14ac:dyDescent="0.3">
      <c r="A58">
        <v>10</v>
      </c>
      <c r="B58" s="1" t="s">
        <v>13969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  <c r="N58" s="1">
        <f>+Categorias__2[[#This Row],[Id_producto]]</f>
        <v>100104</v>
      </c>
      <c r="O58" s="1">
        <f>+Categorias__2[[#This Row],[Id_categoría]]</f>
        <v>100104006</v>
      </c>
    </row>
    <row r="59" spans="1:15" hidden="1" x14ac:dyDescent="0.3">
      <c r="A59">
        <v>10</v>
      </c>
      <c r="B59" s="1" t="s">
        <v>13969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  <c r="N59" s="1">
        <f>+Categorias__2[[#This Row],[Id_producto]]</f>
        <v>100104</v>
      </c>
      <c r="O59" s="1">
        <f>+Categorias__2[[#This Row],[Id_categoría]]</f>
        <v>100104007</v>
      </c>
    </row>
    <row r="60" spans="1:15" hidden="1" x14ac:dyDescent="0.3">
      <c r="A60">
        <v>10</v>
      </c>
      <c r="B60" s="1" t="s">
        <v>13969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  <c r="N60" s="1">
        <f>+Categorias__2[[#This Row],[Id_producto]]</f>
        <v>100105</v>
      </c>
      <c r="O60" s="1">
        <f>+Categorias__2[[#This Row],[Id_categoría]]</f>
        <v>100105001</v>
      </c>
    </row>
    <row r="61" spans="1:15" hidden="1" x14ac:dyDescent="0.3">
      <c r="A61">
        <v>10</v>
      </c>
      <c r="B61" s="1" t="s">
        <v>13969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  <c r="N61" s="1">
        <f>+Categorias__2[[#This Row],[Id_producto]]</f>
        <v>100105</v>
      </c>
      <c r="O61" s="1">
        <f>+Categorias__2[[#This Row],[Id_categoría]]</f>
        <v>100105002</v>
      </c>
    </row>
    <row r="62" spans="1:15" hidden="1" x14ac:dyDescent="0.3">
      <c r="A62">
        <v>10</v>
      </c>
      <c r="B62" s="1" t="s">
        <v>13969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  <c r="N62" s="1">
        <f>+Categorias__2[[#This Row],[Id_producto]]</f>
        <v>100105</v>
      </c>
      <c r="O62" s="1">
        <f>+Categorias__2[[#This Row],[Id_categoría]]</f>
        <v>100105003</v>
      </c>
    </row>
    <row r="63" spans="1:15" hidden="1" x14ac:dyDescent="0.3">
      <c r="A63">
        <v>10</v>
      </c>
      <c r="B63" s="1" t="s">
        <v>13969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  <c r="N63" s="1">
        <f>+Categorias__2[[#This Row],[Id_producto]]</f>
        <v>100105</v>
      </c>
      <c r="O63" s="1">
        <f>+Categorias__2[[#This Row],[Id_categoría]]</f>
        <v>100105004</v>
      </c>
    </row>
    <row r="64" spans="1:15" hidden="1" x14ac:dyDescent="0.3">
      <c r="A64">
        <v>10</v>
      </c>
      <c r="B64" s="1" t="s">
        <v>13969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  <c r="N64" s="1">
        <f>+Categorias__2[[#This Row],[Id_producto]]</f>
        <v>100105</v>
      </c>
      <c r="O64" s="1">
        <f>+Categorias__2[[#This Row],[Id_categoría]]</f>
        <v>100105005</v>
      </c>
    </row>
    <row r="65" spans="1:15" hidden="1" x14ac:dyDescent="0.3">
      <c r="A65">
        <v>10</v>
      </c>
      <c r="B65" s="1" t="s">
        <v>13969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  <c r="N65" s="1">
        <f>+Categorias__2[[#This Row],[Id_producto]]</f>
        <v>100105</v>
      </c>
      <c r="O65" s="1">
        <f>+Categorias__2[[#This Row],[Id_categoría]]</f>
        <v>100105006</v>
      </c>
    </row>
    <row r="66" spans="1:15" hidden="1" x14ac:dyDescent="0.3">
      <c r="A66">
        <v>10</v>
      </c>
      <c r="B66" s="1" t="s">
        <v>13969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  <c r="N66" s="1">
        <f>+Categorias__2[[#This Row],[Id_producto]]</f>
        <v>100105</v>
      </c>
      <c r="O66" s="1">
        <f>+Categorias__2[[#This Row],[Id_categoría]]</f>
        <v>100105007</v>
      </c>
    </row>
    <row r="67" spans="1:15" hidden="1" x14ac:dyDescent="0.3">
      <c r="A67">
        <v>10</v>
      </c>
      <c r="B67" s="1" t="s">
        <v>13969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  <c r="N67" s="1">
        <f>+Categorias__2[[#This Row],[Id_producto]]</f>
        <v>100106</v>
      </c>
      <c r="O67" s="1">
        <f>+Categorias__2[[#This Row],[Id_categoría]]</f>
        <v>100106001</v>
      </c>
    </row>
    <row r="68" spans="1:15" hidden="1" x14ac:dyDescent="0.3">
      <c r="A68">
        <v>10</v>
      </c>
      <c r="B68" s="1" t="s">
        <v>13969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  <c r="N68" s="1">
        <f>+Categorias__2[[#This Row],[Id_producto]]</f>
        <v>100106</v>
      </c>
      <c r="O68" s="1">
        <f>+Categorias__2[[#This Row],[Id_categoría]]</f>
        <v>100106002</v>
      </c>
    </row>
    <row r="69" spans="1:15" hidden="1" x14ac:dyDescent="0.3">
      <c r="A69">
        <v>10</v>
      </c>
      <c r="B69" s="1" t="s">
        <v>13969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  <c r="N69" s="1">
        <f>+Categorias__2[[#This Row],[Id_producto]]</f>
        <v>100106</v>
      </c>
      <c r="O69" s="1">
        <f>+Categorias__2[[#This Row],[Id_categoría]]</f>
        <v>100106003</v>
      </c>
    </row>
    <row r="70" spans="1:15" hidden="1" x14ac:dyDescent="0.3">
      <c r="A70">
        <v>10</v>
      </c>
      <c r="B70" s="1" t="s">
        <v>13969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  <c r="N70" s="1">
        <f>+Categorias__2[[#This Row],[Id_producto]]</f>
        <v>100107</v>
      </c>
      <c r="O70" s="1">
        <f>+Categorias__2[[#This Row],[Id_categoría]]</f>
        <v>100107001</v>
      </c>
    </row>
    <row r="71" spans="1:15" hidden="1" x14ac:dyDescent="0.3">
      <c r="A71">
        <v>10</v>
      </c>
      <c r="B71" s="1" t="s">
        <v>13969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  <c r="N71" s="1">
        <f>+Categorias__2[[#This Row],[Id_producto]]</f>
        <v>100107</v>
      </c>
      <c r="O71" s="1">
        <f>+Categorias__2[[#This Row],[Id_categoría]]</f>
        <v>100107002</v>
      </c>
    </row>
    <row r="72" spans="1:15" hidden="1" x14ac:dyDescent="0.3">
      <c r="A72">
        <v>10</v>
      </c>
      <c r="B72" s="1" t="s">
        <v>13969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  <c r="N72" s="1">
        <f>+Categorias__2[[#This Row],[Id_producto]]</f>
        <v>100107</v>
      </c>
      <c r="O72" s="1">
        <f>+Categorias__2[[#This Row],[Id_categoría]]</f>
        <v>100107003</v>
      </c>
    </row>
    <row r="73" spans="1:15" hidden="1" x14ac:dyDescent="0.3">
      <c r="A73">
        <v>10</v>
      </c>
      <c r="B73" s="1" t="s">
        <v>13969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  <c r="N73" s="1">
        <f>+Categorias__2[[#This Row],[Id_producto]]</f>
        <v>100107</v>
      </c>
      <c r="O73" s="1">
        <f>+Categorias__2[[#This Row],[Id_categoría]]</f>
        <v>100107004</v>
      </c>
    </row>
    <row r="74" spans="1:15" hidden="1" x14ac:dyDescent="0.3">
      <c r="A74">
        <v>10</v>
      </c>
      <c r="B74" s="1" t="s">
        <v>13969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  <c r="N74" s="1">
        <f>+Categorias__2[[#This Row],[Id_producto]]</f>
        <v>100107</v>
      </c>
      <c r="O74" s="1">
        <f>+Categorias__2[[#This Row],[Id_categoría]]</f>
        <v>100107005</v>
      </c>
    </row>
    <row r="75" spans="1:15" hidden="1" x14ac:dyDescent="0.3">
      <c r="A75">
        <v>10</v>
      </c>
      <c r="B75" s="1" t="s">
        <v>13969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  <c r="N75" s="1">
        <f>+Categorias__2[[#This Row],[Id_producto]]</f>
        <v>100107</v>
      </c>
      <c r="O75" s="1">
        <f>+Categorias__2[[#This Row],[Id_categoría]]</f>
        <v>100107006</v>
      </c>
    </row>
    <row r="76" spans="1:15" hidden="1" x14ac:dyDescent="0.3">
      <c r="A76">
        <v>10</v>
      </c>
      <c r="B76" s="1" t="s">
        <v>13969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  <c r="N76" s="1">
        <f>+Categorias__2[[#This Row],[Id_producto]]</f>
        <v>100107</v>
      </c>
      <c r="O76" s="1">
        <f>+Categorias__2[[#This Row],[Id_categoría]]</f>
        <v>100107007</v>
      </c>
    </row>
    <row r="77" spans="1:15" hidden="1" x14ac:dyDescent="0.3">
      <c r="A77">
        <v>10</v>
      </c>
      <c r="B77" s="1" t="s">
        <v>13969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  <c r="N77" s="1">
        <f>+Categorias__2[[#This Row],[Id_producto]]</f>
        <v>100107</v>
      </c>
      <c r="O77" s="1">
        <f>+Categorias__2[[#This Row],[Id_categoría]]</f>
        <v>100107008</v>
      </c>
    </row>
    <row r="78" spans="1:15" hidden="1" x14ac:dyDescent="0.3">
      <c r="A78">
        <v>10</v>
      </c>
      <c r="B78" s="1" t="s">
        <v>13969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  <c r="N78" s="1">
        <f>+Categorias__2[[#This Row],[Id_producto]]</f>
        <v>100107</v>
      </c>
      <c r="O78" s="1">
        <f>+Categorias__2[[#This Row],[Id_categoría]]</f>
        <v>100107009</v>
      </c>
    </row>
    <row r="79" spans="1:15" hidden="1" x14ac:dyDescent="0.3">
      <c r="A79">
        <v>10</v>
      </c>
      <c r="B79" s="1" t="s">
        <v>13969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  <c r="N79" s="1">
        <f>+Categorias__2[[#This Row],[Id_producto]]</f>
        <v>100107</v>
      </c>
      <c r="O79" s="1">
        <f>+Categorias__2[[#This Row],[Id_categoría]]</f>
        <v>100107010</v>
      </c>
    </row>
    <row r="80" spans="1:15" hidden="1" x14ac:dyDescent="0.3">
      <c r="A80">
        <v>10</v>
      </c>
      <c r="B80" s="1" t="s">
        <v>13969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  <c r="N80" s="1">
        <f>+Categorias__2[[#This Row],[Id_producto]]</f>
        <v>100107</v>
      </c>
      <c r="O80" s="1">
        <f>+Categorias__2[[#This Row],[Id_categoría]]</f>
        <v>100107011</v>
      </c>
    </row>
    <row r="81" spans="1:15" hidden="1" x14ac:dyDescent="0.3">
      <c r="A81">
        <v>10</v>
      </c>
      <c r="B81" s="1" t="s">
        <v>13969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  <c r="N81" s="1">
        <f>+Categorias__2[[#This Row],[Id_producto]]</f>
        <v>100107</v>
      </c>
      <c r="O81" s="1">
        <f>+Categorias__2[[#This Row],[Id_categoría]]</f>
        <v>100107012</v>
      </c>
    </row>
    <row r="82" spans="1:15" hidden="1" x14ac:dyDescent="0.3">
      <c r="A82">
        <v>10</v>
      </c>
      <c r="B82" s="1" t="s">
        <v>13969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  <c r="N82" s="1">
        <f>+Categorias__2[[#This Row],[Id_producto]]</f>
        <v>100107</v>
      </c>
      <c r="O82" s="1">
        <f>+Categorias__2[[#This Row],[Id_categoría]]</f>
        <v>100107013</v>
      </c>
    </row>
    <row r="83" spans="1:15" hidden="1" x14ac:dyDescent="0.3">
      <c r="A83">
        <v>10</v>
      </c>
      <c r="B83" s="1" t="s">
        <v>13969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  <c r="N83" s="1">
        <f>+Categorias__2[[#This Row],[Id_producto]]</f>
        <v>100107</v>
      </c>
      <c r="O83" s="1">
        <f>+Categorias__2[[#This Row],[Id_categoría]]</f>
        <v>100107014</v>
      </c>
    </row>
    <row r="84" spans="1:15" hidden="1" x14ac:dyDescent="0.3">
      <c r="A84">
        <v>10</v>
      </c>
      <c r="B84" s="1" t="s">
        <v>13969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10331</v>
      </c>
      <c r="K84" s="1" t="s">
        <v>10332</v>
      </c>
      <c r="L84" s="1" t="s">
        <v>10333</v>
      </c>
      <c r="M84" s="1" t="s">
        <v>10334</v>
      </c>
      <c r="N84" s="1">
        <f>+Categorias__2[[#This Row],[Id_producto]]</f>
        <v>100107</v>
      </c>
      <c r="O84" s="1">
        <f>+Categorias__2[[#This Row],[Id_categoría]]</f>
        <v>100107015</v>
      </c>
    </row>
    <row r="85" spans="1:15" hidden="1" x14ac:dyDescent="0.3">
      <c r="A85">
        <v>10</v>
      </c>
      <c r="B85" s="1" t="s">
        <v>13969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  <c r="N85" s="1">
        <f>+Categorias__2[[#This Row],[Id_producto]]</f>
        <v>100108</v>
      </c>
      <c r="O85" s="1">
        <f>+Categorias__2[[#This Row],[Id_categoría]]</f>
        <v>100108001</v>
      </c>
    </row>
    <row r="86" spans="1:15" hidden="1" x14ac:dyDescent="0.3">
      <c r="A86">
        <v>10</v>
      </c>
      <c r="B86" s="1" t="s">
        <v>13969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  <c r="N86" s="1">
        <f>+Categorias__2[[#This Row],[Id_producto]]</f>
        <v>100108</v>
      </c>
      <c r="O86" s="1">
        <f>+Categorias__2[[#This Row],[Id_categoría]]</f>
        <v>100108002</v>
      </c>
    </row>
    <row r="87" spans="1:15" hidden="1" x14ac:dyDescent="0.3">
      <c r="A87">
        <v>10</v>
      </c>
      <c r="B87" s="1" t="s">
        <v>13969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  <c r="N87" s="1">
        <f>+Categorias__2[[#This Row],[Id_producto]]</f>
        <v>100108</v>
      </c>
      <c r="O87" s="1">
        <f>+Categorias__2[[#This Row],[Id_categoría]]</f>
        <v>100108003</v>
      </c>
    </row>
    <row r="88" spans="1:15" hidden="1" x14ac:dyDescent="0.3">
      <c r="A88">
        <v>10</v>
      </c>
      <c r="B88" s="1" t="s">
        <v>13969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  <c r="N88" s="1">
        <f>+Categorias__2[[#This Row],[Id_producto]]</f>
        <v>100108</v>
      </c>
      <c r="O88" s="1">
        <f>+Categorias__2[[#This Row],[Id_categoría]]</f>
        <v>100108004</v>
      </c>
    </row>
    <row r="89" spans="1:15" hidden="1" x14ac:dyDescent="0.3">
      <c r="A89">
        <v>10</v>
      </c>
      <c r="B89" s="1" t="s">
        <v>13969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  <c r="N89" s="1">
        <f>+Categorias__2[[#This Row],[Id_producto]]</f>
        <v>100108</v>
      </c>
      <c r="O89" s="1">
        <f>+Categorias__2[[#This Row],[Id_categoría]]</f>
        <v>100108005</v>
      </c>
    </row>
    <row r="90" spans="1:15" hidden="1" x14ac:dyDescent="0.3">
      <c r="A90">
        <v>10</v>
      </c>
      <c r="B90" s="1" t="s">
        <v>13969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  <c r="N90" s="1">
        <f>+Categorias__2[[#This Row],[Id_producto]]</f>
        <v>100108</v>
      </c>
      <c r="O90" s="1">
        <f>+Categorias__2[[#This Row],[Id_categoría]]</f>
        <v>100108006</v>
      </c>
    </row>
    <row r="91" spans="1:15" hidden="1" x14ac:dyDescent="0.3">
      <c r="A91">
        <v>10</v>
      </c>
      <c r="B91" s="1" t="s">
        <v>13969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  <c r="N91" s="1">
        <f>+Categorias__2[[#This Row],[Id_producto]]</f>
        <v>100108</v>
      </c>
      <c r="O91" s="1">
        <f>+Categorias__2[[#This Row],[Id_categoría]]</f>
        <v>100108007</v>
      </c>
    </row>
    <row r="92" spans="1:15" hidden="1" x14ac:dyDescent="0.3">
      <c r="A92">
        <v>10</v>
      </c>
      <c r="B92" s="1" t="s">
        <v>13969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  <c r="N92" s="1">
        <f>+Categorias__2[[#This Row],[Id_producto]]</f>
        <v>100108</v>
      </c>
      <c r="O92" s="1">
        <f>+Categorias__2[[#This Row],[Id_categoría]]</f>
        <v>100108008</v>
      </c>
    </row>
    <row r="93" spans="1:15" hidden="1" x14ac:dyDescent="0.3">
      <c r="A93">
        <v>10</v>
      </c>
      <c r="B93" s="1" t="s">
        <v>13969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  <c r="N93" s="1">
        <f>+Categorias__2[[#This Row],[Id_producto]]</f>
        <v>100108</v>
      </c>
      <c r="O93" s="1">
        <f>+Categorias__2[[#This Row],[Id_categoría]]</f>
        <v>100108009</v>
      </c>
    </row>
    <row r="94" spans="1:15" hidden="1" x14ac:dyDescent="0.3">
      <c r="A94">
        <v>10</v>
      </c>
      <c r="B94" s="1" t="s">
        <v>13969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  <c r="N94" s="1">
        <f>+Categorias__2[[#This Row],[Id_producto]]</f>
        <v>100108</v>
      </c>
      <c r="O94" s="1">
        <f>+Categorias__2[[#This Row],[Id_categoría]]</f>
        <v>100108010</v>
      </c>
    </row>
    <row r="95" spans="1:15" hidden="1" x14ac:dyDescent="0.3">
      <c r="A95">
        <v>10</v>
      </c>
      <c r="B95" s="1" t="s">
        <v>13969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  <c r="N95" s="1">
        <f>+Categorias__2[[#This Row],[Id_producto]]</f>
        <v>100108</v>
      </c>
      <c r="O95" s="1">
        <f>+Categorias__2[[#This Row],[Id_categoría]]</f>
        <v>100108011</v>
      </c>
    </row>
    <row r="96" spans="1:15" hidden="1" x14ac:dyDescent="0.3">
      <c r="A96">
        <v>10</v>
      </c>
      <c r="B96" s="1" t="s">
        <v>13969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  <c r="N96" s="1">
        <f>+Categorias__2[[#This Row],[Id_producto]]</f>
        <v>100109</v>
      </c>
      <c r="O96" s="1">
        <f>+Categorias__2[[#This Row],[Id_categoría]]</f>
        <v>100109001</v>
      </c>
    </row>
    <row r="97" spans="1:15" hidden="1" x14ac:dyDescent="0.3">
      <c r="A97">
        <v>10</v>
      </c>
      <c r="B97" s="1" t="s">
        <v>13969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  <c r="N97" s="1">
        <f>+Categorias__2[[#This Row],[Id_producto]]</f>
        <v>100110</v>
      </c>
      <c r="O97" s="1">
        <f>+Categorias__2[[#This Row],[Id_categoría]]</f>
        <v>100110001</v>
      </c>
    </row>
    <row r="98" spans="1:15" hidden="1" x14ac:dyDescent="0.3">
      <c r="A98">
        <v>10</v>
      </c>
      <c r="B98" s="1" t="s">
        <v>13969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  <c r="N98" s="1">
        <f>+Categorias__2[[#This Row],[Id_producto]]</f>
        <v>100110</v>
      </c>
      <c r="O98" s="1">
        <f>+Categorias__2[[#This Row],[Id_categoría]]</f>
        <v>100110002</v>
      </c>
    </row>
    <row r="99" spans="1:15" hidden="1" x14ac:dyDescent="0.3">
      <c r="A99">
        <v>10</v>
      </c>
      <c r="B99" s="1" t="s">
        <v>13969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  <c r="N99" s="1">
        <f>+Categorias__2[[#This Row],[Id_producto]]</f>
        <v>100110</v>
      </c>
      <c r="O99" s="1">
        <f>+Categorias__2[[#This Row],[Id_categoría]]</f>
        <v>100110003</v>
      </c>
    </row>
    <row r="100" spans="1:15" hidden="1" x14ac:dyDescent="0.3">
      <c r="A100">
        <v>10</v>
      </c>
      <c r="B100" s="1" t="s">
        <v>13969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  <c r="N100" s="1">
        <f>+Categorias__2[[#This Row],[Id_producto]]</f>
        <v>100110</v>
      </c>
      <c r="O100" s="1">
        <f>+Categorias__2[[#This Row],[Id_categoría]]</f>
        <v>100110004</v>
      </c>
    </row>
    <row r="101" spans="1:15" hidden="1" x14ac:dyDescent="0.3">
      <c r="A101">
        <v>10</v>
      </c>
      <c r="B101" s="1" t="s">
        <v>13969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  <c r="N101" s="1">
        <f>+Categorias__2[[#This Row],[Id_producto]]</f>
        <v>100110</v>
      </c>
      <c r="O101" s="1">
        <f>+Categorias__2[[#This Row],[Id_categoría]]</f>
        <v>100110005</v>
      </c>
    </row>
    <row r="102" spans="1:15" hidden="1" x14ac:dyDescent="0.3">
      <c r="A102">
        <v>10</v>
      </c>
      <c r="B102" s="1" t="s">
        <v>13969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  <c r="N102" s="1">
        <f>+Categorias__2[[#This Row],[Id_producto]]</f>
        <v>100110</v>
      </c>
      <c r="O102" s="1">
        <f>+Categorias__2[[#This Row],[Id_categoría]]</f>
        <v>100110006</v>
      </c>
    </row>
    <row r="103" spans="1:15" hidden="1" x14ac:dyDescent="0.3">
      <c r="A103">
        <v>10</v>
      </c>
      <c r="B103" s="1" t="s">
        <v>13969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  <c r="N103" s="1">
        <f>+Categorias__2[[#This Row],[Id_producto]]</f>
        <v>100110</v>
      </c>
      <c r="O103" s="1">
        <f>+Categorias__2[[#This Row],[Id_categoría]]</f>
        <v>100110007</v>
      </c>
    </row>
    <row r="104" spans="1:15" hidden="1" x14ac:dyDescent="0.3">
      <c r="A104">
        <v>10</v>
      </c>
      <c r="B104" s="1" t="s">
        <v>13969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  <c r="N104" s="1">
        <f>+Categorias__2[[#This Row],[Id_producto]]</f>
        <v>100111</v>
      </c>
      <c r="O104" s="1">
        <f>+Categorias__2[[#This Row],[Id_categoría]]</f>
        <v>100111001</v>
      </c>
    </row>
    <row r="105" spans="1:15" hidden="1" x14ac:dyDescent="0.3">
      <c r="A105">
        <v>10</v>
      </c>
      <c r="B105" s="1" t="s">
        <v>13969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  <c r="N105" s="1">
        <f>+Categorias__2[[#This Row],[Id_producto]]</f>
        <v>100111</v>
      </c>
      <c r="O105" s="1">
        <f>+Categorias__2[[#This Row],[Id_categoría]]</f>
        <v>100111002</v>
      </c>
    </row>
    <row r="106" spans="1:15" hidden="1" x14ac:dyDescent="0.3">
      <c r="A106">
        <v>10</v>
      </c>
      <c r="B106" s="1" t="s">
        <v>13969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  <c r="N106" s="1">
        <f>+Categorias__2[[#This Row],[Id_producto]]</f>
        <v>100111</v>
      </c>
      <c r="O106" s="1">
        <f>+Categorias__2[[#This Row],[Id_categoría]]</f>
        <v>100111003</v>
      </c>
    </row>
    <row r="107" spans="1:15" hidden="1" x14ac:dyDescent="0.3">
      <c r="A107">
        <v>10</v>
      </c>
      <c r="B107" s="1" t="s">
        <v>13969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  <c r="N107" s="1">
        <f>+Categorias__2[[#This Row],[Id_producto]]</f>
        <v>100111</v>
      </c>
      <c r="O107" s="1">
        <f>+Categorias__2[[#This Row],[Id_categoría]]</f>
        <v>100111004</v>
      </c>
    </row>
    <row r="108" spans="1:15" hidden="1" x14ac:dyDescent="0.3">
      <c r="A108">
        <v>10</v>
      </c>
      <c r="B108" s="1" t="s">
        <v>13969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  <c r="N108" s="1">
        <f>+Categorias__2[[#This Row],[Id_producto]]</f>
        <v>100111</v>
      </c>
      <c r="O108" s="1">
        <f>+Categorias__2[[#This Row],[Id_categoría]]</f>
        <v>100111005</v>
      </c>
    </row>
    <row r="109" spans="1:15" hidden="1" x14ac:dyDescent="0.3">
      <c r="A109">
        <v>10</v>
      </c>
      <c r="B109" s="1" t="s">
        <v>13969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  <c r="N109" s="1">
        <f>+Categorias__2[[#This Row],[Id_producto]]</f>
        <v>100111</v>
      </c>
      <c r="O109" s="1">
        <f>+Categorias__2[[#This Row],[Id_categoría]]</f>
        <v>100111006</v>
      </c>
    </row>
    <row r="110" spans="1:15" hidden="1" x14ac:dyDescent="0.3">
      <c r="A110">
        <v>10</v>
      </c>
      <c r="B110" s="1" t="s">
        <v>13969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  <c r="N110" s="1">
        <f>+Categorias__2[[#This Row],[Id_producto]]</f>
        <v>100111</v>
      </c>
      <c r="O110" s="1">
        <f>+Categorias__2[[#This Row],[Id_categoría]]</f>
        <v>100111007</v>
      </c>
    </row>
    <row r="111" spans="1:15" hidden="1" x14ac:dyDescent="0.3">
      <c r="A111">
        <v>10</v>
      </c>
      <c r="B111" s="1" t="s">
        <v>13969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  <c r="N111" s="1">
        <f>+Categorias__2[[#This Row],[Id_producto]]</f>
        <v>100111</v>
      </c>
      <c r="O111" s="1">
        <f>+Categorias__2[[#This Row],[Id_categoría]]</f>
        <v>100111008</v>
      </c>
    </row>
    <row r="112" spans="1:15" hidden="1" x14ac:dyDescent="0.3">
      <c r="A112">
        <v>10</v>
      </c>
      <c r="B112" s="1" t="s">
        <v>13969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  <c r="N112" s="1">
        <f>+Categorias__2[[#This Row],[Id_producto]]</f>
        <v>100111</v>
      </c>
      <c r="O112" s="1">
        <f>+Categorias__2[[#This Row],[Id_categoría]]</f>
        <v>100111009</v>
      </c>
    </row>
    <row r="113" spans="1:15" hidden="1" x14ac:dyDescent="0.3">
      <c r="A113">
        <v>10</v>
      </c>
      <c r="B113" s="1" t="s">
        <v>13969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  <c r="N113" s="1">
        <f>+Categorias__2[[#This Row],[Id_producto]]</f>
        <v>100111</v>
      </c>
      <c r="O113" s="1">
        <f>+Categorias__2[[#This Row],[Id_categoría]]</f>
        <v>100111010</v>
      </c>
    </row>
    <row r="114" spans="1:15" hidden="1" x14ac:dyDescent="0.3">
      <c r="A114">
        <v>10</v>
      </c>
      <c r="B114" s="1" t="s">
        <v>13969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  <c r="N114" s="1">
        <f>+Categorias__2[[#This Row],[Id_producto]]</f>
        <v>100111</v>
      </c>
      <c r="O114" s="1">
        <f>+Categorias__2[[#This Row],[Id_categoría]]</f>
        <v>100111011</v>
      </c>
    </row>
    <row r="115" spans="1:15" hidden="1" x14ac:dyDescent="0.3">
      <c r="A115">
        <v>10</v>
      </c>
      <c r="B115" s="1" t="s">
        <v>13969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  <c r="N115" s="1">
        <f>+Categorias__2[[#This Row],[Id_producto]]</f>
        <v>100111</v>
      </c>
      <c r="O115" s="1">
        <f>+Categorias__2[[#This Row],[Id_categoría]]</f>
        <v>100111012</v>
      </c>
    </row>
    <row r="116" spans="1:15" hidden="1" x14ac:dyDescent="0.3">
      <c r="A116">
        <v>10</v>
      </c>
      <c r="B116" s="1" t="s">
        <v>13969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  <c r="N116" s="1">
        <f>+Categorias__2[[#This Row],[Id_producto]]</f>
        <v>100112</v>
      </c>
      <c r="O116" s="1">
        <f>+Categorias__2[[#This Row],[Id_categoría]]</f>
        <v>100112001</v>
      </c>
    </row>
    <row r="117" spans="1:15" hidden="1" x14ac:dyDescent="0.3">
      <c r="A117">
        <v>10</v>
      </c>
      <c r="B117" s="1" t="s">
        <v>13969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  <c r="N117" s="1">
        <f>+Categorias__2[[#This Row],[Id_producto]]</f>
        <v>100112</v>
      </c>
      <c r="O117" s="1">
        <f>+Categorias__2[[#This Row],[Id_categoría]]</f>
        <v>100112002</v>
      </c>
    </row>
    <row r="118" spans="1:15" hidden="1" x14ac:dyDescent="0.3">
      <c r="A118">
        <v>10</v>
      </c>
      <c r="B118" s="1" t="s">
        <v>13969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  <c r="N118" s="1">
        <f>+Categorias__2[[#This Row],[Id_producto]]</f>
        <v>100112</v>
      </c>
      <c r="O118" s="1">
        <f>+Categorias__2[[#This Row],[Id_categoría]]</f>
        <v>100112003</v>
      </c>
    </row>
    <row r="119" spans="1:15" hidden="1" x14ac:dyDescent="0.3">
      <c r="A119">
        <v>10</v>
      </c>
      <c r="B119" s="1" t="s">
        <v>13969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  <c r="N119" s="1">
        <f>+Categorias__2[[#This Row],[Id_producto]]</f>
        <v>100112</v>
      </c>
      <c r="O119" s="1">
        <f>+Categorias__2[[#This Row],[Id_categoría]]</f>
        <v>100112004</v>
      </c>
    </row>
    <row r="120" spans="1:15" hidden="1" x14ac:dyDescent="0.3">
      <c r="A120">
        <v>10</v>
      </c>
      <c r="B120" s="1" t="s">
        <v>13969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  <c r="N120" s="1">
        <f>+Categorias__2[[#This Row],[Id_producto]]</f>
        <v>100112</v>
      </c>
      <c r="O120" s="1">
        <f>+Categorias__2[[#This Row],[Id_categoría]]</f>
        <v>100112005</v>
      </c>
    </row>
    <row r="121" spans="1:15" hidden="1" x14ac:dyDescent="0.3">
      <c r="A121">
        <v>10</v>
      </c>
      <c r="B121" s="1" t="s">
        <v>13969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  <c r="N121" s="1">
        <f>+Categorias__2[[#This Row],[Id_producto]]</f>
        <v>100112</v>
      </c>
      <c r="O121" s="1">
        <f>+Categorias__2[[#This Row],[Id_categoría]]</f>
        <v>100112006</v>
      </c>
    </row>
    <row r="122" spans="1:15" hidden="1" x14ac:dyDescent="0.3">
      <c r="A122">
        <v>10</v>
      </c>
      <c r="B122" s="1" t="s">
        <v>13969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  <c r="N122" s="1">
        <f>+Categorias__2[[#This Row],[Id_producto]]</f>
        <v>100112</v>
      </c>
      <c r="O122" s="1">
        <f>+Categorias__2[[#This Row],[Id_categoría]]</f>
        <v>100112007</v>
      </c>
    </row>
    <row r="123" spans="1:15" hidden="1" x14ac:dyDescent="0.3">
      <c r="A123">
        <v>10</v>
      </c>
      <c r="B123" s="1" t="s">
        <v>13969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  <c r="N123" s="1">
        <f>+Categorias__2[[#This Row],[Id_producto]]</f>
        <v>100112</v>
      </c>
      <c r="O123" s="1">
        <f>+Categorias__2[[#This Row],[Id_categoría]]</f>
        <v>100112008</v>
      </c>
    </row>
    <row r="124" spans="1:15" hidden="1" x14ac:dyDescent="0.3">
      <c r="A124">
        <v>10</v>
      </c>
      <c r="B124" s="1" t="s">
        <v>13969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  <c r="N124" s="1">
        <f>+Categorias__2[[#This Row],[Id_producto]]</f>
        <v>100112</v>
      </c>
      <c r="O124" s="1">
        <f>+Categorias__2[[#This Row],[Id_categoría]]</f>
        <v>100112009</v>
      </c>
    </row>
    <row r="125" spans="1:15" hidden="1" x14ac:dyDescent="0.3">
      <c r="A125">
        <v>10</v>
      </c>
      <c r="B125" s="1" t="s">
        <v>13969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  <c r="N125" s="1">
        <f>+Categorias__2[[#This Row],[Id_producto]]</f>
        <v>100112</v>
      </c>
      <c r="O125" s="1">
        <f>+Categorias__2[[#This Row],[Id_categoría]]</f>
        <v>100112010</v>
      </c>
    </row>
    <row r="126" spans="1:15" hidden="1" x14ac:dyDescent="0.3">
      <c r="A126">
        <v>10</v>
      </c>
      <c r="B126" s="1" t="s">
        <v>13969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  <c r="N126" s="1">
        <f>+Categorias__2[[#This Row],[Id_producto]]</f>
        <v>100112</v>
      </c>
      <c r="O126" s="1">
        <f>+Categorias__2[[#This Row],[Id_categoría]]</f>
        <v>100112011</v>
      </c>
    </row>
    <row r="127" spans="1:15" hidden="1" x14ac:dyDescent="0.3">
      <c r="A127">
        <v>10</v>
      </c>
      <c r="B127" s="1" t="s">
        <v>13969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  <c r="N127" s="1">
        <f>+Categorias__2[[#This Row],[Id_producto]]</f>
        <v>100112</v>
      </c>
      <c r="O127" s="1">
        <f>+Categorias__2[[#This Row],[Id_categoría]]</f>
        <v>100112012</v>
      </c>
    </row>
    <row r="128" spans="1:15" hidden="1" x14ac:dyDescent="0.3">
      <c r="A128">
        <v>10</v>
      </c>
      <c r="B128" s="1" t="s">
        <v>13969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  <c r="N128" s="1">
        <f>+Categorias__2[[#This Row],[Id_producto]]</f>
        <v>100112</v>
      </c>
      <c r="O128" s="1">
        <f>+Categorias__2[[#This Row],[Id_categoría]]</f>
        <v>100112013</v>
      </c>
    </row>
    <row r="129" spans="1:15" hidden="1" x14ac:dyDescent="0.3">
      <c r="A129">
        <v>10</v>
      </c>
      <c r="B129" s="1" t="s">
        <v>13969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  <c r="N129" s="1">
        <f>+Categorias__2[[#This Row],[Id_producto]]</f>
        <v>100112</v>
      </c>
      <c r="O129" s="1">
        <f>+Categorias__2[[#This Row],[Id_categoría]]</f>
        <v>100112014</v>
      </c>
    </row>
    <row r="130" spans="1:15" hidden="1" x14ac:dyDescent="0.3">
      <c r="A130">
        <v>10</v>
      </c>
      <c r="B130" s="1" t="s">
        <v>13969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  <c r="N130" s="1">
        <f>+Categorias__2[[#This Row],[Id_producto]]</f>
        <v>100112</v>
      </c>
      <c r="O130" s="1">
        <f>+Categorias__2[[#This Row],[Id_categoría]]</f>
        <v>100112015</v>
      </c>
    </row>
    <row r="131" spans="1:15" hidden="1" x14ac:dyDescent="0.3">
      <c r="A131">
        <v>10</v>
      </c>
      <c r="B131" s="1" t="s">
        <v>13969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  <c r="N131" s="1">
        <f>+Categorias__2[[#This Row],[Id_producto]]</f>
        <v>100112</v>
      </c>
      <c r="O131" s="1">
        <f>+Categorias__2[[#This Row],[Id_categoría]]</f>
        <v>100112016</v>
      </c>
    </row>
    <row r="132" spans="1:15" hidden="1" x14ac:dyDescent="0.3">
      <c r="A132">
        <v>10</v>
      </c>
      <c r="B132" s="1" t="s">
        <v>13969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  <c r="N132" s="1">
        <f>+Categorias__2[[#This Row],[Id_producto]]</f>
        <v>100112</v>
      </c>
      <c r="O132" s="1">
        <f>+Categorias__2[[#This Row],[Id_categoría]]</f>
        <v>100112017</v>
      </c>
    </row>
    <row r="133" spans="1:15" hidden="1" x14ac:dyDescent="0.3">
      <c r="A133">
        <v>10</v>
      </c>
      <c r="B133" s="1" t="s">
        <v>13969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  <c r="N133" s="1">
        <f>+Categorias__2[[#This Row],[Id_producto]]</f>
        <v>100112</v>
      </c>
      <c r="O133" s="1">
        <f>+Categorias__2[[#This Row],[Id_categoría]]</f>
        <v>100112018</v>
      </c>
    </row>
    <row r="134" spans="1:15" hidden="1" x14ac:dyDescent="0.3">
      <c r="A134">
        <v>10</v>
      </c>
      <c r="B134" s="1" t="s">
        <v>13969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  <c r="N134" s="1">
        <f>+Categorias__2[[#This Row],[Id_producto]]</f>
        <v>100112</v>
      </c>
      <c r="O134" s="1">
        <f>+Categorias__2[[#This Row],[Id_categoría]]</f>
        <v>100112019</v>
      </c>
    </row>
    <row r="135" spans="1:15" hidden="1" x14ac:dyDescent="0.3">
      <c r="A135">
        <v>10</v>
      </c>
      <c r="B135" s="1" t="s">
        <v>13969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  <c r="N135" s="1">
        <f>+Categorias__2[[#This Row],[Id_producto]]</f>
        <v>100112</v>
      </c>
      <c r="O135" s="1">
        <f>+Categorias__2[[#This Row],[Id_categoría]]</f>
        <v>100112020</v>
      </c>
    </row>
    <row r="136" spans="1:15" hidden="1" x14ac:dyDescent="0.3">
      <c r="A136">
        <v>10</v>
      </c>
      <c r="B136" s="1" t="s">
        <v>13969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  <c r="N136" s="1">
        <f>+Categorias__2[[#This Row],[Id_producto]]</f>
        <v>100112</v>
      </c>
      <c r="O136" s="1">
        <f>+Categorias__2[[#This Row],[Id_categoría]]</f>
        <v>100112021</v>
      </c>
    </row>
    <row r="137" spans="1:15" hidden="1" x14ac:dyDescent="0.3">
      <c r="A137">
        <v>10</v>
      </c>
      <c r="B137" s="1" t="s">
        <v>13969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  <c r="N137" s="1">
        <f>+Categorias__2[[#This Row],[Id_producto]]</f>
        <v>100112</v>
      </c>
      <c r="O137" s="1">
        <f>+Categorias__2[[#This Row],[Id_categoría]]</f>
        <v>100112022</v>
      </c>
    </row>
    <row r="138" spans="1:15" hidden="1" x14ac:dyDescent="0.3">
      <c r="A138">
        <v>10</v>
      </c>
      <c r="B138" s="1" t="s">
        <v>13969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  <c r="N138" s="1">
        <f>+Categorias__2[[#This Row],[Id_producto]]</f>
        <v>100112</v>
      </c>
      <c r="O138" s="1">
        <f>+Categorias__2[[#This Row],[Id_categoría]]</f>
        <v>100112023</v>
      </c>
    </row>
    <row r="139" spans="1:15" hidden="1" x14ac:dyDescent="0.3">
      <c r="A139">
        <v>10</v>
      </c>
      <c r="B139" s="1" t="s">
        <v>13969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  <c r="N139" s="1">
        <f>+Categorias__2[[#This Row],[Id_producto]]</f>
        <v>100112</v>
      </c>
      <c r="O139" s="1">
        <f>+Categorias__2[[#This Row],[Id_categoría]]</f>
        <v>100112024</v>
      </c>
    </row>
    <row r="140" spans="1:15" hidden="1" x14ac:dyDescent="0.3">
      <c r="A140">
        <v>10</v>
      </c>
      <c r="B140" s="1" t="s">
        <v>13969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  <c r="N140" s="1">
        <f>+Categorias__2[[#This Row],[Id_producto]]</f>
        <v>100112</v>
      </c>
      <c r="O140" s="1">
        <f>+Categorias__2[[#This Row],[Id_categoría]]</f>
        <v>100112025</v>
      </c>
    </row>
    <row r="141" spans="1:15" hidden="1" x14ac:dyDescent="0.3">
      <c r="A141">
        <v>10</v>
      </c>
      <c r="B141" s="1" t="s">
        <v>13969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  <c r="N141" s="1">
        <f>+Categorias__2[[#This Row],[Id_producto]]</f>
        <v>100112</v>
      </c>
      <c r="O141" s="1">
        <f>+Categorias__2[[#This Row],[Id_categoría]]</f>
        <v>100112026</v>
      </c>
    </row>
    <row r="142" spans="1:15" hidden="1" x14ac:dyDescent="0.3">
      <c r="A142">
        <v>10</v>
      </c>
      <c r="B142" s="1" t="s">
        <v>13969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  <c r="N142" s="1">
        <f>+Categorias__2[[#This Row],[Id_producto]]</f>
        <v>100112</v>
      </c>
      <c r="O142" s="1">
        <f>+Categorias__2[[#This Row],[Id_categoría]]</f>
        <v>100112027</v>
      </c>
    </row>
    <row r="143" spans="1:15" hidden="1" x14ac:dyDescent="0.3">
      <c r="A143">
        <v>10</v>
      </c>
      <c r="B143" s="1" t="s">
        <v>13969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  <c r="N143" s="1">
        <f>+Categorias__2[[#This Row],[Id_producto]]</f>
        <v>100112</v>
      </c>
      <c r="O143" s="1">
        <f>+Categorias__2[[#This Row],[Id_categoría]]</f>
        <v>100112028</v>
      </c>
    </row>
    <row r="144" spans="1:15" hidden="1" x14ac:dyDescent="0.3">
      <c r="A144">
        <v>10</v>
      </c>
      <c r="B144" s="1" t="s">
        <v>13969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  <c r="N144" s="1">
        <f>+Categorias__2[[#This Row],[Id_producto]]</f>
        <v>100112</v>
      </c>
      <c r="O144" s="1">
        <f>+Categorias__2[[#This Row],[Id_categoría]]</f>
        <v>100112029</v>
      </c>
    </row>
    <row r="145" spans="1:15" hidden="1" x14ac:dyDescent="0.3">
      <c r="A145">
        <v>10</v>
      </c>
      <c r="B145" s="1" t="s">
        <v>13969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  <c r="N145" s="1">
        <f>+Categorias__2[[#This Row],[Id_producto]]</f>
        <v>100112</v>
      </c>
      <c r="O145" s="1">
        <f>+Categorias__2[[#This Row],[Id_categoría]]</f>
        <v>100112030</v>
      </c>
    </row>
    <row r="146" spans="1:15" hidden="1" x14ac:dyDescent="0.3">
      <c r="A146">
        <v>10</v>
      </c>
      <c r="B146" s="1" t="s">
        <v>13969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  <c r="N146" s="1">
        <f>+Categorias__2[[#This Row],[Id_producto]]</f>
        <v>100112</v>
      </c>
      <c r="O146" s="1">
        <f>+Categorias__2[[#This Row],[Id_categoría]]</f>
        <v>100112031</v>
      </c>
    </row>
    <row r="147" spans="1:15" hidden="1" x14ac:dyDescent="0.3">
      <c r="A147">
        <v>10</v>
      </c>
      <c r="B147" s="1" t="s">
        <v>13969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  <c r="N147" s="1">
        <f>+Categorias__2[[#This Row],[Id_producto]]</f>
        <v>100112</v>
      </c>
      <c r="O147" s="1">
        <f>+Categorias__2[[#This Row],[Id_categoría]]</f>
        <v>100112032</v>
      </c>
    </row>
    <row r="148" spans="1:15" hidden="1" x14ac:dyDescent="0.3">
      <c r="A148">
        <v>10</v>
      </c>
      <c r="B148" s="1" t="s">
        <v>13969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  <c r="N148" s="1">
        <f>+Categorias__2[[#This Row],[Id_producto]]</f>
        <v>100112</v>
      </c>
      <c r="O148" s="1">
        <f>+Categorias__2[[#This Row],[Id_categoría]]</f>
        <v>100112033</v>
      </c>
    </row>
    <row r="149" spans="1:15" hidden="1" x14ac:dyDescent="0.3">
      <c r="A149">
        <v>10</v>
      </c>
      <c r="B149" s="1" t="s">
        <v>13969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  <c r="N149" s="1">
        <f>+Categorias__2[[#This Row],[Id_producto]]</f>
        <v>100112</v>
      </c>
      <c r="O149" s="1">
        <f>+Categorias__2[[#This Row],[Id_categoría]]</f>
        <v>100112034</v>
      </c>
    </row>
    <row r="150" spans="1:15" hidden="1" x14ac:dyDescent="0.3">
      <c r="A150">
        <v>10</v>
      </c>
      <c r="B150" s="1" t="s">
        <v>13969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  <c r="N150" s="1">
        <f>+Categorias__2[[#This Row],[Id_producto]]</f>
        <v>100112</v>
      </c>
      <c r="O150" s="1">
        <f>+Categorias__2[[#This Row],[Id_categoría]]</f>
        <v>100112035</v>
      </c>
    </row>
    <row r="151" spans="1:15" hidden="1" x14ac:dyDescent="0.3">
      <c r="A151">
        <v>10</v>
      </c>
      <c r="B151" s="1" t="s">
        <v>13969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  <c r="N151" s="1">
        <f>+Categorias__2[[#This Row],[Id_producto]]</f>
        <v>100112</v>
      </c>
      <c r="O151" s="1">
        <f>+Categorias__2[[#This Row],[Id_categoría]]</f>
        <v>100112036</v>
      </c>
    </row>
    <row r="152" spans="1:15" hidden="1" x14ac:dyDescent="0.3">
      <c r="A152">
        <v>10</v>
      </c>
      <c r="B152" s="1" t="s">
        <v>13969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  <c r="N152" s="1">
        <f>+Categorias__2[[#This Row],[Id_producto]]</f>
        <v>100112</v>
      </c>
      <c r="O152" s="1">
        <f>+Categorias__2[[#This Row],[Id_categoría]]</f>
        <v>100112037</v>
      </c>
    </row>
    <row r="153" spans="1:15" hidden="1" x14ac:dyDescent="0.3">
      <c r="A153">
        <v>10</v>
      </c>
      <c r="B153" s="1" t="s">
        <v>13969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  <c r="N153" s="1">
        <f>+Categorias__2[[#This Row],[Id_producto]]</f>
        <v>100112</v>
      </c>
      <c r="O153" s="1">
        <f>+Categorias__2[[#This Row],[Id_categoría]]</f>
        <v>100112038</v>
      </c>
    </row>
    <row r="154" spans="1:15" hidden="1" x14ac:dyDescent="0.3">
      <c r="A154">
        <v>10</v>
      </c>
      <c r="B154" s="1" t="s">
        <v>13969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  <c r="N154" s="1">
        <f>+Categorias__2[[#This Row],[Id_producto]]</f>
        <v>100112</v>
      </c>
      <c r="O154" s="1">
        <f>+Categorias__2[[#This Row],[Id_categoría]]</f>
        <v>100112039</v>
      </c>
    </row>
    <row r="155" spans="1:15" hidden="1" x14ac:dyDescent="0.3">
      <c r="A155">
        <v>10</v>
      </c>
      <c r="B155" s="1" t="s">
        <v>13969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  <c r="N155" s="1">
        <f>+Categorias__2[[#This Row],[Id_producto]]</f>
        <v>100112</v>
      </c>
      <c r="O155" s="1">
        <f>+Categorias__2[[#This Row],[Id_categoría]]</f>
        <v>100112040</v>
      </c>
    </row>
    <row r="156" spans="1:15" hidden="1" x14ac:dyDescent="0.3">
      <c r="A156">
        <v>10</v>
      </c>
      <c r="B156" s="1" t="s">
        <v>13969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  <c r="N156" s="1">
        <f>+Categorias__2[[#This Row],[Id_producto]]</f>
        <v>100112</v>
      </c>
      <c r="O156" s="1">
        <f>+Categorias__2[[#This Row],[Id_categoría]]</f>
        <v>100112041</v>
      </c>
    </row>
    <row r="157" spans="1:15" hidden="1" x14ac:dyDescent="0.3">
      <c r="A157">
        <v>10</v>
      </c>
      <c r="B157" s="1" t="s">
        <v>13969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  <c r="N157" s="1">
        <f>+Categorias__2[[#This Row],[Id_producto]]</f>
        <v>100112</v>
      </c>
      <c r="O157" s="1">
        <f>+Categorias__2[[#This Row],[Id_categoría]]</f>
        <v>100112042</v>
      </c>
    </row>
    <row r="158" spans="1:15" hidden="1" x14ac:dyDescent="0.3">
      <c r="A158">
        <v>10</v>
      </c>
      <c r="B158" s="1" t="s">
        <v>13969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  <c r="N158" s="1">
        <f>+Categorias__2[[#This Row],[Id_producto]]</f>
        <v>100112</v>
      </c>
      <c r="O158" s="1">
        <f>+Categorias__2[[#This Row],[Id_categoría]]</f>
        <v>100112043</v>
      </c>
    </row>
    <row r="159" spans="1:15" hidden="1" x14ac:dyDescent="0.3">
      <c r="A159">
        <v>10</v>
      </c>
      <c r="B159" s="1" t="s">
        <v>13969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  <c r="N159" s="1">
        <f>+Categorias__2[[#This Row],[Id_producto]]</f>
        <v>100112</v>
      </c>
      <c r="O159" s="1">
        <f>+Categorias__2[[#This Row],[Id_categoría]]</f>
        <v>100112044</v>
      </c>
    </row>
    <row r="160" spans="1:15" hidden="1" x14ac:dyDescent="0.3">
      <c r="A160">
        <v>10</v>
      </c>
      <c r="B160" s="1" t="s">
        <v>13969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  <c r="N160" s="1">
        <f>+Categorias__2[[#This Row],[Id_producto]]</f>
        <v>100112</v>
      </c>
      <c r="O160" s="1">
        <f>+Categorias__2[[#This Row],[Id_categoría]]</f>
        <v>100112045</v>
      </c>
    </row>
    <row r="161" spans="1:15" hidden="1" x14ac:dyDescent="0.3">
      <c r="A161">
        <v>10</v>
      </c>
      <c r="B161" s="1" t="s">
        <v>13969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  <c r="N161" s="1">
        <f>+Categorias__2[[#This Row],[Id_producto]]</f>
        <v>100112</v>
      </c>
      <c r="O161" s="1">
        <f>+Categorias__2[[#This Row],[Id_categoría]]</f>
        <v>100112046</v>
      </c>
    </row>
    <row r="162" spans="1:15" hidden="1" x14ac:dyDescent="0.3">
      <c r="A162">
        <v>10</v>
      </c>
      <c r="B162" s="1" t="s">
        <v>13969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  <c r="N162" s="1">
        <f>+Categorias__2[[#This Row],[Id_producto]]</f>
        <v>100112</v>
      </c>
      <c r="O162" s="1">
        <f>+Categorias__2[[#This Row],[Id_categoría]]</f>
        <v>100112047</v>
      </c>
    </row>
    <row r="163" spans="1:15" hidden="1" x14ac:dyDescent="0.3">
      <c r="A163">
        <v>10</v>
      </c>
      <c r="B163" s="1" t="s">
        <v>13969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  <c r="N163" s="1">
        <f>+Categorias__2[[#This Row],[Id_producto]]</f>
        <v>100112</v>
      </c>
      <c r="O163" s="1">
        <f>+Categorias__2[[#This Row],[Id_categoría]]</f>
        <v>100112048</v>
      </c>
    </row>
    <row r="164" spans="1:15" hidden="1" x14ac:dyDescent="0.3">
      <c r="A164">
        <v>10</v>
      </c>
      <c r="B164" s="1" t="s">
        <v>13969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  <c r="N164" s="1">
        <f>+Categorias__2[[#This Row],[Id_producto]]</f>
        <v>100112</v>
      </c>
      <c r="O164" s="1">
        <f>+Categorias__2[[#This Row],[Id_categoría]]</f>
        <v>100112049</v>
      </c>
    </row>
    <row r="165" spans="1:15" hidden="1" x14ac:dyDescent="0.3">
      <c r="A165">
        <v>10</v>
      </c>
      <c r="B165" s="1" t="s">
        <v>13969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  <c r="N165" s="1">
        <f>+Categorias__2[[#This Row],[Id_producto]]</f>
        <v>100112</v>
      </c>
      <c r="O165" s="1">
        <f>+Categorias__2[[#This Row],[Id_categoría]]</f>
        <v>100112050</v>
      </c>
    </row>
    <row r="166" spans="1:15" hidden="1" x14ac:dyDescent="0.3">
      <c r="A166">
        <v>10</v>
      </c>
      <c r="B166" s="1" t="s">
        <v>13969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  <c r="N166" s="1">
        <f>+Categorias__2[[#This Row],[Id_producto]]</f>
        <v>100112</v>
      </c>
      <c r="O166" s="1">
        <f>+Categorias__2[[#This Row],[Id_categoría]]</f>
        <v>100112051</v>
      </c>
    </row>
    <row r="167" spans="1:15" hidden="1" x14ac:dyDescent="0.3">
      <c r="A167">
        <v>10</v>
      </c>
      <c r="B167" s="1" t="s">
        <v>13969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  <c r="N167" s="1">
        <f>+Categorias__2[[#This Row],[Id_producto]]</f>
        <v>100112</v>
      </c>
      <c r="O167" s="1">
        <f>+Categorias__2[[#This Row],[Id_categoría]]</f>
        <v>100112052</v>
      </c>
    </row>
    <row r="168" spans="1:15" hidden="1" x14ac:dyDescent="0.3">
      <c r="A168">
        <v>10</v>
      </c>
      <c r="B168" s="1" t="s">
        <v>13969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  <c r="N168" s="1">
        <f>+Categorias__2[[#This Row],[Id_producto]]</f>
        <v>100112</v>
      </c>
      <c r="O168" s="1">
        <f>+Categorias__2[[#This Row],[Id_categoría]]</f>
        <v>100112053</v>
      </c>
    </row>
    <row r="169" spans="1:15" hidden="1" x14ac:dyDescent="0.3">
      <c r="A169">
        <v>10</v>
      </c>
      <c r="B169" s="1" t="s">
        <v>13969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  <c r="N169" s="1">
        <f>+Categorias__2[[#This Row],[Id_producto]]</f>
        <v>100112</v>
      </c>
      <c r="O169" s="1">
        <f>+Categorias__2[[#This Row],[Id_categoría]]</f>
        <v>100112054</v>
      </c>
    </row>
    <row r="170" spans="1:15" hidden="1" x14ac:dyDescent="0.3">
      <c r="A170">
        <v>10</v>
      </c>
      <c r="B170" s="1" t="s">
        <v>13969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10335</v>
      </c>
      <c r="J170" s="1" t="s">
        <v>10336</v>
      </c>
      <c r="K170" s="1" t="s">
        <v>10337</v>
      </c>
      <c r="L170" s="1" t="s">
        <v>10338</v>
      </c>
      <c r="M170" s="1" t="s">
        <v>10339</v>
      </c>
      <c r="N170" s="1">
        <f>+Categorias__2[[#This Row],[Id_producto]]</f>
        <v>100112</v>
      </c>
      <c r="O170" s="1">
        <f>+Categorias__2[[#This Row],[Id_categoría]]</f>
        <v>100112055</v>
      </c>
    </row>
    <row r="171" spans="1:15" hidden="1" x14ac:dyDescent="0.3">
      <c r="A171">
        <v>10</v>
      </c>
      <c r="B171" s="1" t="s">
        <v>13969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10340</v>
      </c>
      <c r="J171" s="1" t="s">
        <v>10341</v>
      </c>
      <c r="K171" s="1" t="s">
        <v>10342</v>
      </c>
      <c r="L171" s="1" t="s">
        <v>10343</v>
      </c>
      <c r="M171" s="1" t="s">
        <v>10344</v>
      </c>
      <c r="N171" s="1">
        <f>+Categorias__2[[#This Row],[Id_producto]]</f>
        <v>100112</v>
      </c>
      <c r="O171" s="1">
        <f>+Categorias__2[[#This Row],[Id_categoría]]</f>
        <v>100112056</v>
      </c>
    </row>
    <row r="172" spans="1:15" hidden="1" x14ac:dyDescent="0.3">
      <c r="A172">
        <v>10</v>
      </c>
      <c r="B172" s="1" t="s">
        <v>13969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10345</v>
      </c>
      <c r="J172" s="1" t="s">
        <v>10346</v>
      </c>
      <c r="K172" s="1" t="s">
        <v>10347</v>
      </c>
      <c r="L172" s="1" t="s">
        <v>10348</v>
      </c>
      <c r="M172" s="1" t="s">
        <v>10349</v>
      </c>
      <c r="N172" s="1">
        <f>+Categorias__2[[#This Row],[Id_producto]]</f>
        <v>100112</v>
      </c>
      <c r="O172" s="1">
        <f>+Categorias__2[[#This Row],[Id_categoría]]</f>
        <v>100112057</v>
      </c>
    </row>
    <row r="173" spans="1:15" hidden="1" x14ac:dyDescent="0.3">
      <c r="A173">
        <v>10</v>
      </c>
      <c r="B173" s="1" t="s">
        <v>13969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10350</v>
      </c>
      <c r="J173" s="1" t="s">
        <v>10351</v>
      </c>
      <c r="K173" s="1" t="s">
        <v>10352</v>
      </c>
      <c r="L173" s="1" t="s">
        <v>10353</v>
      </c>
      <c r="M173" s="1" t="s">
        <v>10354</v>
      </c>
      <c r="N173" s="1">
        <f>+Categorias__2[[#This Row],[Id_producto]]</f>
        <v>100112</v>
      </c>
      <c r="O173" s="1">
        <f>+Categorias__2[[#This Row],[Id_categoría]]</f>
        <v>100112058</v>
      </c>
    </row>
    <row r="174" spans="1:15" hidden="1" x14ac:dyDescent="0.3">
      <c r="A174">
        <v>10</v>
      </c>
      <c r="B174" s="1" t="s">
        <v>13969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  <c r="N174" s="1">
        <f>+Categorias__2[[#This Row],[Id_producto]]</f>
        <v>100113</v>
      </c>
      <c r="O174" s="1">
        <f>+Categorias__2[[#This Row],[Id_categoría]]</f>
        <v>100113001</v>
      </c>
    </row>
    <row r="175" spans="1:15" hidden="1" x14ac:dyDescent="0.3">
      <c r="A175">
        <v>10</v>
      </c>
      <c r="B175" s="1" t="s">
        <v>13969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  <c r="N175" s="1">
        <f>+Categorias__2[[#This Row],[Id_producto]]</f>
        <v>100113</v>
      </c>
      <c r="O175" s="1">
        <f>+Categorias__2[[#This Row],[Id_categoría]]</f>
        <v>100113002</v>
      </c>
    </row>
    <row r="176" spans="1:15" hidden="1" x14ac:dyDescent="0.3">
      <c r="A176">
        <v>10</v>
      </c>
      <c r="B176" s="1" t="s">
        <v>13969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  <c r="N176" s="1">
        <f>+Categorias__2[[#This Row],[Id_producto]]</f>
        <v>100113</v>
      </c>
      <c r="O176" s="1">
        <f>+Categorias__2[[#This Row],[Id_categoría]]</f>
        <v>100113003</v>
      </c>
    </row>
    <row r="177" spans="1:15" hidden="1" x14ac:dyDescent="0.3">
      <c r="A177">
        <v>10</v>
      </c>
      <c r="B177" s="1" t="s">
        <v>13969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  <c r="N177" s="1">
        <f>+Categorias__2[[#This Row],[Id_producto]]</f>
        <v>100113</v>
      </c>
      <c r="O177" s="1">
        <f>+Categorias__2[[#This Row],[Id_categoría]]</f>
        <v>100113004</v>
      </c>
    </row>
    <row r="178" spans="1:15" hidden="1" x14ac:dyDescent="0.3">
      <c r="A178">
        <v>10</v>
      </c>
      <c r="B178" s="1" t="s">
        <v>13969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  <c r="N178" s="1">
        <f>+Categorias__2[[#This Row],[Id_producto]]</f>
        <v>100113</v>
      </c>
      <c r="O178" s="1">
        <f>+Categorias__2[[#This Row],[Id_categoría]]</f>
        <v>100113005</v>
      </c>
    </row>
    <row r="179" spans="1:15" hidden="1" x14ac:dyDescent="0.3">
      <c r="A179">
        <v>10</v>
      </c>
      <c r="B179" s="1" t="s">
        <v>13969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  <c r="N179" s="1">
        <f>+Categorias__2[[#This Row],[Id_producto]]</f>
        <v>100113</v>
      </c>
      <c r="O179" s="1">
        <f>+Categorias__2[[#This Row],[Id_categoría]]</f>
        <v>100113006</v>
      </c>
    </row>
    <row r="180" spans="1:15" hidden="1" x14ac:dyDescent="0.3">
      <c r="A180">
        <v>10</v>
      </c>
      <c r="B180" s="1" t="s">
        <v>13969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  <c r="N180" s="1">
        <f>+Categorias__2[[#This Row],[Id_producto]]</f>
        <v>100113</v>
      </c>
      <c r="O180" s="1">
        <f>+Categorias__2[[#This Row],[Id_categoría]]</f>
        <v>100113007</v>
      </c>
    </row>
    <row r="181" spans="1:15" hidden="1" x14ac:dyDescent="0.3">
      <c r="A181">
        <v>10</v>
      </c>
      <c r="B181" s="1" t="s">
        <v>13969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  <c r="N181" s="1">
        <f>+Categorias__2[[#This Row],[Id_producto]]</f>
        <v>100113</v>
      </c>
      <c r="O181" s="1">
        <f>+Categorias__2[[#This Row],[Id_categoría]]</f>
        <v>100113008</v>
      </c>
    </row>
    <row r="182" spans="1:15" hidden="1" x14ac:dyDescent="0.3">
      <c r="A182">
        <v>10</v>
      </c>
      <c r="B182" s="1" t="s">
        <v>13969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  <c r="N182" s="1">
        <f>+Categorias__2[[#This Row],[Id_producto]]</f>
        <v>100113</v>
      </c>
      <c r="O182" s="1">
        <f>+Categorias__2[[#This Row],[Id_categoría]]</f>
        <v>100113009</v>
      </c>
    </row>
    <row r="183" spans="1:15" hidden="1" x14ac:dyDescent="0.3">
      <c r="A183">
        <v>10</v>
      </c>
      <c r="B183" s="1" t="s">
        <v>13969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  <c r="N183" s="1">
        <f>+Categorias__2[[#This Row],[Id_producto]]</f>
        <v>100113</v>
      </c>
      <c r="O183" s="1">
        <f>+Categorias__2[[#This Row],[Id_categoría]]</f>
        <v>100113010</v>
      </c>
    </row>
    <row r="184" spans="1:15" hidden="1" x14ac:dyDescent="0.3">
      <c r="A184">
        <v>10</v>
      </c>
      <c r="B184" s="1" t="s">
        <v>13969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  <c r="N184" s="1">
        <f>+Categorias__2[[#This Row],[Id_producto]]</f>
        <v>100113</v>
      </c>
      <c r="O184" s="1">
        <f>+Categorias__2[[#This Row],[Id_categoría]]</f>
        <v>100113011</v>
      </c>
    </row>
    <row r="185" spans="1:15" hidden="1" x14ac:dyDescent="0.3">
      <c r="A185">
        <v>10</v>
      </c>
      <c r="B185" s="1" t="s">
        <v>13969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  <c r="N185" s="1">
        <f>+Categorias__2[[#This Row],[Id_producto]]</f>
        <v>100114</v>
      </c>
      <c r="O185" s="1">
        <f>+Categorias__2[[#This Row],[Id_categoría]]</f>
        <v>100114001</v>
      </c>
    </row>
    <row r="186" spans="1:15" hidden="1" x14ac:dyDescent="0.3">
      <c r="A186">
        <v>10</v>
      </c>
      <c r="B186" s="1" t="s">
        <v>13969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  <c r="N186" s="1">
        <f>+Categorias__2[[#This Row],[Id_producto]]</f>
        <v>100114</v>
      </c>
      <c r="O186" s="1">
        <f>+Categorias__2[[#This Row],[Id_categoría]]</f>
        <v>100114002</v>
      </c>
    </row>
    <row r="187" spans="1:15" hidden="1" x14ac:dyDescent="0.3">
      <c r="A187">
        <v>10</v>
      </c>
      <c r="B187" s="1" t="s">
        <v>13969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  <c r="N187" s="1">
        <f>+Categorias__2[[#This Row],[Id_producto]]</f>
        <v>100114</v>
      </c>
      <c r="O187" s="1">
        <f>+Categorias__2[[#This Row],[Id_categoría]]</f>
        <v>100114003</v>
      </c>
    </row>
    <row r="188" spans="1:15" hidden="1" x14ac:dyDescent="0.3">
      <c r="A188">
        <v>10</v>
      </c>
      <c r="B188" s="1" t="s">
        <v>13969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  <c r="N188" s="1">
        <f>+Categorias__2[[#This Row],[Id_producto]]</f>
        <v>100114</v>
      </c>
      <c r="O188" s="1">
        <f>+Categorias__2[[#This Row],[Id_categoría]]</f>
        <v>100114004</v>
      </c>
    </row>
    <row r="189" spans="1:15" hidden="1" x14ac:dyDescent="0.3">
      <c r="A189">
        <v>10</v>
      </c>
      <c r="B189" s="1" t="s">
        <v>13969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  <c r="N189" s="1">
        <f>+Categorias__2[[#This Row],[Id_producto]]</f>
        <v>100114</v>
      </c>
      <c r="O189" s="1">
        <f>+Categorias__2[[#This Row],[Id_categoría]]</f>
        <v>100114005</v>
      </c>
    </row>
    <row r="190" spans="1:15" hidden="1" x14ac:dyDescent="0.3">
      <c r="A190">
        <v>10</v>
      </c>
      <c r="B190" s="1" t="s">
        <v>13969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  <c r="N190" s="1">
        <f>+Categorias__2[[#This Row],[Id_producto]]</f>
        <v>100114</v>
      </c>
      <c r="O190" s="1">
        <f>+Categorias__2[[#This Row],[Id_categoría]]</f>
        <v>100114006</v>
      </c>
    </row>
    <row r="191" spans="1:15" hidden="1" x14ac:dyDescent="0.3">
      <c r="A191">
        <v>10</v>
      </c>
      <c r="B191" s="1" t="s">
        <v>13969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  <c r="N191" s="1">
        <f>+Categorias__2[[#This Row],[Id_producto]]</f>
        <v>100114</v>
      </c>
      <c r="O191" s="1">
        <f>+Categorias__2[[#This Row],[Id_categoría]]</f>
        <v>100114007</v>
      </c>
    </row>
    <row r="192" spans="1:15" hidden="1" x14ac:dyDescent="0.3">
      <c r="A192">
        <v>10</v>
      </c>
      <c r="B192" s="1" t="s">
        <v>13969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  <c r="N192" s="1">
        <f>+Categorias__2[[#This Row],[Id_producto]]</f>
        <v>100114</v>
      </c>
      <c r="O192" s="1">
        <f>+Categorias__2[[#This Row],[Id_categoría]]</f>
        <v>100114008</v>
      </c>
    </row>
    <row r="193" spans="1:15" hidden="1" x14ac:dyDescent="0.3">
      <c r="A193">
        <v>10</v>
      </c>
      <c r="B193" s="1" t="s">
        <v>13969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  <c r="N193" s="1">
        <f>+Categorias__2[[#This Row],[Id_producto]]</f>
        <v>100114</v>
      </c>
      <c r="O193" s="1">
        <f>+Categorias__2[[#This Row],[Id_categoría]]</f>
        <v>100114009</v>
      </c>
    </row>
    <row r="194" spans="1:15" hidden="1" x14ac:dyDescent="0.3">
      <c r="A194">
        <v>10</v>
      </c>
      <c r="B194" s="1" t="s">
        <v>13969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  <c r="N194" s="1">
        <f>+Categorias__2[[#This Row],[Id_producto]]</f>
        <v>100114</v>
      </c>
      <c r="O194" s="1">
        <f>+Categorias__2[[#This Row],[Id_categoría]]</f>
        <v>100114010</v>
      </c>
    </row>
    <row r="195" spans="1:15" hidden="1" x14ac:dyDescent="0.3">
      <c r="A195">
        <v>10</v>
      </c>
      <c r="B195" s="1" t="s">
        <v>13969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  <c r="N195" s="1">
        <f>+Categorias__2[[#This Row],[Id_producto]]</f>
        <v>100114</v>
      </c>
      <c r="O195" s="1">
        <f>+Categorias__2[[#This Row],[Id_categoría]]</f>
        <v>100114011</v>
      </c>
    </row>
    <row r="196" spans="1:15" hidden="1" x14ac:dyDescent="0.3">
      <c r="A196">
        <v>10</v>
      </c>
      <c r="B196" s="1" t="s">
        <v>13969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  <c r="N196" s="1">
        <f>+Categorias__2[[#This Row],[Id_producto]]</f>
        <v>100114</v>
      </c>
      <c r="O196" s="1">
        <f>+Categorias__2[[#This Row],[Id_categoría]]</f>
        <v>100114012</v>
      </c>
    </row>
    <row r="197" spans="1:15" hidden="1" x14ac:dyDescent="0.3">
      <c r="A197">
        <v>10</v>
      </c>
      <c r="B197" s="1" t="s">
        <v>13969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  <c r="N197" s="1">
        <f>+Categorias__2[[#This Row],[Id_producto]]</f>
        <v>100114</v>
      </c>
      <c r="O197" s="1">
        <f>+Categorias__2[[#This Row],[Id_categoría]]</f>
        <v>100114013</v>
      </c>
    </row>
    <row r="198" spans="1:15" hidden="1" x14ac:dyDescent="0.3">
      <c r="A198">
        <v>10</v>
      </c>
      <c r="B198" s="1" t="s">
        <v>13969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  <c r="N198" s="1">
        <f>+Categorias__2[[#This Row],[Id_producto]]</f>
        <v>100114</v>
      </c>
      <c r="O198" s="1">
        <f>+Categorias__2[[#This Row],[Id_categoría]]</f>
        <v>100114014</v>
      </c>
    </row>
    <row r="199" spans="1:15" hidden="1" x14ac:dyDescent="0.3">
      <c r="A199">
        <v>10</v>
      </c>
      <c r="B199" s="1" t="s">
        <v>13969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  <c r="N199" s="1">
        <f>+Categorias__2[[#This Row],[Id_producto]]</f>
        <v>100114</v>
      </c>
      <c r="O199" s="1">
        <f>+Categorias__2[[#This Row],[Id_categoría]]</f>
        <v>100114015</v>
      </c>
    </row>
    <row r="200" spans="1:15" hidden="1" x14ac:dyDescent="0.3">
      <c r="A200">
        <v>10</v>
      </c>
      <c r="B200" s="1" t="s">
        <v>13969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  <c r="N200" s="1">
        <f>+Categorias__2[[#This Row],[Id_producto]]</f>
        <v>100115</v>
      </c>
      <c r="O200" s="1">
        <f>+Categorias__2[[#This Row],[Id_categoría]]</f>
        <v>100115001</v>
      </c>
    </row>
    <row r="201" spans="1:15" hidden="1" x14ac:dyDescent="0.3">
      <c r="A201">
        <v>10</v>
      </c>
      <c r="B201" s="1" t="s">
        <v>13969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  <c r="N201" s="1">
        <f>+Categorias__2[[#This Row],[Id_producto]]</f>
        <v>100115</v>
      </c>
      <c r="O201" s="1">
        <f>+Categorias__2[[#This Row],[Id_categoría]]</f>
        <v>100115002</v>
      </c>
    </row>
    <row r="202" spans="1:15" hidden="1" x14ac:dyDescent="0.3">
      <c r="A202">
        <v>10</v>
      </c>
      <c r="B202" s="1" t="s">
        <v>13969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  <c r="N202" s="1">
        <f>+Categorias__2[[#This Row],[Id_producto]]</f>
        <v>100115</v>
      </c>
      <c r="O202" s="1">
        <f>+Categorias__2[[#This Row],[Id_categoría]]</f>
        <v>100115003</v>
      </c>
    </row>
    <row r="203" spans="1:15" hidden="1" x14ac:dyDescent="0.3">
      <c r="A203">
        <v>10</v>
      </c>
      <c r="B203" s="1" t="s">
        <v>13969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10355</v>
      </c>
      <c r="K203" s="1" t="s">
        <v>10356</v>
      </c>
      <c r="L203" s="1" t="s">
        <v>10357</v>
      </c>
      <c r="M203" s="1" t="s">
        <v>10358</v>
      </c>
      <c r="N203" s="1">
        <f>+Categorias__2[[#This Row],[Id_producto]]</f>
        <v>100115</v>
      </c>
      <c r="O203" s="1">
        <f>+Categorias__2[[#This Row],[Id_categoría]]</f>
        <v>100115004</v>
      </c>
    </row>
    <row r="204" spans="1:15" hidden="1" x14ac:dyDescent="0.3">
      <c r="A204">
        <v>10</v>
      </c>
      <c r="B204" s="1" t="s">
        <v>13969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  <c r="N204" s="1">
        <f>+Categorias__2[[#This Row],[Id_producto]]</f>
        <v>100116</v>
      </c>
      <c r="O204" s="1">
        <f>+Categorias__2[[#This Row],[Id_categoría]]</f>
        <v>100116001</v>
      </c>
    </row>
    <row r="205" spans="1:15" hidden="1" x14ac:dyDescent="0.3">
      <c r="A205">
        <v>10</v>
      </c>
      <c r="B205" s="1" t="s">
        <v>13969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  <c r="N205" s="1">
        <f>+Categorias__2[[#This Row],[Id_producto]]</f>
        <v>100117</v>
      </c>
      <c r="O205" s="1">
        <f>+Categorias__2[[#This Row],[Id_categoría]]</f>
        <v>100117001</v>
      </c>
    </row>
    <row r="206" spans="1:15" hidden="1" x14ac:dyDescent="0.3">
      <c r="A206">
        <v>10</v>
      </c>
      <c r="B206" s="1" t="s">
        <v>13969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  <c r="N206" s="1">
        <f>+Categorias__2[[#This Row],[Id_producto]]</f>
        <v>100117</v>
      </c>
      <c r="O206" s="1">
        <f>+Categorias__2[[#This Row],[Id_categoría]]</f>
        <v>100117002</v>
      </c>
    </row>
    <row r="207" spans="1:15" hidden="1" x14ac:dyDescent="0.3">
      <c r="A207">
        <v>10</v>
      </c>
      <c r="B207" s="1" t="s">
        <v>13969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  <c r="N207" s="1">
        <f>+Categorias__2[[#This Row],[Id_producto]]</f>
        <v>100117</v>
      </c>
      <c r="O207" s="1">
        <f>+Categorias__2[[#This Row],[Id_categoría]]</f>
        <v>100117003</v>
      </c>
    </row>
    <row r="208" spans="1:15" hidden="1" x14ac:dyDescent="0.3">
      <c r="A208">
        <v>10</v>
      </c>
      <c r="B208" s="1" t="s">
        <v>13969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  <c r="N208" s="1">
        <f>+Categorias__2[[#This Row],[Id_producto]]</f>
        <v>100117</v>
      </c>
      <c r="O208" s="1">
        <f>+Categorias__2[[#This Row],[Id_categoría]]</f>
        <v>100117004</v>
      </c>
    </row>
    <row r="209" spans="1:15" hidden="1" x14ac:dyDescent="0.3">
      <c r="A209">
        <v>10</v>
      </c>
      <c r="B209" s="1" t="s">
        <v>13969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  <c r="N209" s="1">
        <f>+Categorias__2[[#This Row],[Id_producto]]</f>
        <v>100117</v>
      </c>
      <c r="O209" s="1">
        <f>+Categorias__2[[#This Row],[Id_categoría]]</f>
        <v>100117005</v>
      </c>
    </row>
    <row r="210" spans="1:15" hidden="1" x14ac:dyDescent="0.3">
      <c r="A210">
        <v>10</v>
      </c>
      <c r="B210" s="1" t="s">
        <v>13969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  <c r="N210" s="1">
        <f>+Categorias__2[[#This Row],[Id_producto]]</f>
        <v>100117</v>
      </c>
      <c r="O210" s="1">
        <f>+Categorias__2[[#This Row],[Id_categoría]]</f>
        <v>100117006</v>
      </c>
    </row>
    <row r="211" spans="1:15" hidden="1" x14ac:dyDescent="0.3">
      <c r="A211">
        <v>10</v>
      </c>
      <c r="B211" s="1" t="s">
        <v>13969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  <c r="N211" s="1">
        <f>+Categorias__2[[#This Row],[Id_producto]]</f>
        <v>100118</v>
      </c>
      <c r="O211" s="1">
        <f>+Categorias__2[[#This Row],[Id_categoría]]</f>
        <v>100118001</v>
      </c>
    </row>
    <row r="212" spans="1:15" hidden="1" x14ac:dyDescent="0.3">
      <c r="A212">
        <v>10</v>
      </c>
      <c r="B212" s="1" t="s">
        <v>13969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  <c r="N212" s="1">
        <f>+Categorias__2[[#This Row],[Id_producto]]</f>
        <v>100118</v>
      </c>
      <c r="O212" s="1">
        <f>+Categorias__2[[#This Row],[Id_categoría]]</f>
        <v>100118002</v>
      </c>
    </row>
    <row r="213" spans="1:15" x14ac:dyDescent="0.3">
      <c r="A213">
        <v>27</v>
      </c>
      <c r="B213" s="1" t="s">
        <v>7284</v>
      </c>
      <c r="C213">
        <v>2701</v>
      </c>
      <c r="D213" s="1" t="s">
        <v>10359</v>
      </c>
      <c r="E213">
        <v>270101</v>
      </c>
      <c r="F213" s="1" t="s">
        <v>7315</v>
      </c>
      <c r="G213">
        <v>270101001</v>
      </c>
      <c r="H213">
        <v>1</v>
      </c>
      <c r="I213" s="1" t="s">
        <v>10639</v>
      </c>
      <c r="J213" s="1" t="s">
        <v>14154</v>
      </c>
      <c r="K213" s="1" t="s">
        <v>14155</v>
      </c>
      <c r="L213" s="1" t="s">
        <v>14156</v>
      </c>
      <c r="M213" s="1" t="s">
        <v>14157</v>
      </c>
      <c r="N213" s="1">
        <f>+Categorias__2[[#This Row],[Id_producto]]</f>
        <v>270101</v>
      </c>
      <c r="O213" s="1">
        <f>+Categorias__2[[#This Row],[Id_categoría]]</f>
        <v>270101001</v>
      </c>
    </row>
    <row r="214" spans="1:15" hidden="1" x14ac:dyDescent="0.3">
      <c r="A214">
        <v>27</v>
      </c>
      <c r="B214" s="1" t="s">
        <v>7284</v>
      </c>
      <c r="C214">
        <v>2701</v>
      </c>
      <c r="D214" s="1" t="s">
        <v>10359</v>
      </c>
      <c r="E214">
        <v>270102</v>
      </c>
      <c r="F214" s="1" t="s">
        <v>10360</v>
      </c>
      <c r="G214">
        <v>270102001</v>
      </c>
      <c r="H214">
        <v>1</v>
      </c>
      <c r="I214" s="1" t="s">
        <v>7292</v>
      </c>
      <c r="J214" s="1" t="s">
        <v>10361</v>
      </c>
      <c r="K214" s="1" t="s">
        <v>13970</v>
      </c>
      <c r="L214" s="1" t="s">
        <v>10362</v>
      </c>
      <c r="M214" s="1" t="s">
        <v>13971</v>
      </c>
      <c r="N214" s="1">
        <f>+Categorias__2[[#This Row],[Id_producto]]</f>
        <v>270102</v>
      </c>
      <c r="O214" s="1">
        <f>+Categorias__2[[#This Row],[Id_categoría]]</f>
        <v>270102001</v>
      </c>
    </row>
    <row r="215" spans="1:15" hidden="1" x14ac:dyDescent="0.3">
      <c r="A215">
        <v>27</v>
      </c>
      <c r="B215" s="1" t="s">
        <v>7284</v>
      </c>
      <c r="C215">
        <v>2701</v>
      </c>
      <c r="D215" s="1" t="s">
        <v>10359</v>
      </c>
      <c r="E215">
        <v>270102</v>
      </c>
      <c r="F215" s="1" t="s">
        <v>10360</v>
      </c>
      <c r="G215">
        <v>270102002</v>
      </c>
      <c r="H215">
        <v>2</v>
      </c>
      <c r="I215" s="1" t="s">
        <v>7293</v>
      </c>
      <c r="J215" s="1" t="s">
        <v>10363</v>
      </c>
      <c r="K215" s="1" t="s">
        <v>13972</v>
      </c>
      <c r="L215" s="1" t="s">
        <v>10364</v>
      </c>
      <c r="M215" s="1" t="s">
        <v>13973</v>
      </c>
      <c r="N215" s="1">
        <f>+Categorias__2[[#This Row],[Id_producto]]</f>
        <v>270102</v>
      </c>
      <c r="O215" s="1">
        <f>+Categorias__2[[#This Row],[Id_categoría]]</f>
        <v>270102002</v>
      </c>
    </row>
    <row r="216" spans="1:15" hidden="1" x14ac:dyDescent="0.3">
      <c r="A216">
        <v>27</v>
      </c>
      <c r="B216" s="1" t="s">
        <v>7284</v>
      </c>
      <c r="C216">
        <v>2701</v>
      </c>
      <c r="D216" s="1" t="s">
        <v>10359</v>
      </c>
      <c r="E216">
        <v>270102</v>
      </c>
      <c r="F216" s="1" t="s">
        <v>10360</v>
      </c>
      <c r="G216">
        <v>270102003</v>
      </c>
      <c r="H216">
        <v>3</v>
      </c>
      <c r="I216" s="1" t="s">
        <v>7294</v>
      </c>
      <c r="J216" s="1" t="s">
        <v>10365</v>
      </c>
      <c r="K216" s="1" t="s">
        <v>13974</v>
      </c>
      <c r="L216" s="1" t="s">
        <v>10366</v>
      </c>
      <c r="M216" s="1" t="s">
        <v>13975</v>
      </c>
      <c r="N216" s="1">
        <f>+Categorias__2[[#This Row],[Id_producto]]</f>
        <v>270102</v>
      </c>
      <c r="O216" s="1">
        <f>+Categorias__2[[#This Row],[Id_categoría]]</f>
        <v>270102003</v>
      </c>
    </row>
    <row r="217" spans="1:15" hidden="1" x14ac:dyDescent="0.3">
      <c r="A217">
        <v>27</v>
      </c>
      <c r="B217" s="1" t="s">
        <v>7284</v>
      </c>
      <c r="C217">
        <v>2701</v>
      </c>
      <c r="D217" s="1" t="s">
        <v>10359</v>
      </c>
      <c r="E217">
        <v>270102</v>
      </c>
      <c r="F217" s="1" t="s">
        <v>10360</v>
      </c>
      <c r="G217">
        <v>270102004</v>
      </c>
      <c r="H217">
        <v>4</v>
      </c>
      <c r="I217" s="1" t="s">
        <v>7295</v>
      </c>
      <c r="J217" s="1" t="s">
        <v>10367</v>
      </c>
      <c r="K217" s="1" t="s">
        <v>13976</v>
      </c>
      <c r="L217" s="1" t="s">
        <v>10368</v>
      </c>
      <c r="M217" s="1" t="s">
        <v>13977</v>
      </c>
      <c r="N217" s="1">
        <f>+Categorias__2[[#This Row],[Id_producto]]</f>
        <v>270102</v>
      </c>
      <c r="O217" s="1">
        <f>+Categorias__2[[#This Row],[Id_categoría]]</f>
        <v>270102004</v>
      </c>
    </row>
    <row r="218" spans="1:15" hidden="1" x14ac:dyDescent="0.3">
      <c r="A218">
        <v>27</v>
      </c>
      <c r="B218" s="1" t="s">
        <v>7284</v>
      </c>
      <c r="C218">
        <v>2701</v>
      </c>
      <c r="D218" s="1" t="s">
        <v>10359</v>
      </c>
      <c r="E218">
        <v>270102</v>
      </c>
      <c r="F218" s="1" t="s">
        <v>10360</v>
      </c>
      <c r="G218">
        <v>270102005</v>
      </c>
      <c r="H218">
        <v>5</v>
      </c>
      <c r="I218" s="1" t="s">
        <v>7296</v>
      </c>
      <c r="J218" s="1" t="s">
        <v>10369</v>
      </c>
      <c r="K218" s="1" t="s">
        <v>13978</v>
      </c>
      <c r="L218" s="1" t="s">
        <v>10370</v>
      </c>
      <c r="M218" s="1" t="s">
        <v>13979</v>
      </c>
      <c r="N218" s="1">
        <f>+Categorias__2[[#This Row],[Id_producto]]</f>
        <v>270102</v>
      </c>
      <c r="O218" s="1">
        <f>+Categorias__2[[#This Row],[Id_categoría]]</f>
        <v>270102005</v>
      </c>
    </row>
    <row r="219" spans="1:15" hidden="1" x14ac:dyDescent="0.3">
      <c r="A219">
        <v>27</v>
      </c>
      <c r="B219" s="1" t="s">
        <v>7284</v>
      </c>
      <c r="C219">
        <v>2701</v>
      </c>
      <c r="D219" s="1" t="s">
        <v>10359</v>
      </c>
      <c r="E219">
        <v>270102</v>
      </c>
      <c r="F219" s="1" t="s">
        <v>10360</v>
      </c>
      <c r="G219">
        <v>270102006</v>
      </c>
      <c r="H219">
        <v>6</v>
      </c>
      <c r="I219" s="1" t="s">
        <v>7297</v>
      </c>
      <c r="J219" s="1" t="s">
        <v>10371</v>
      </c>
      <c r="K219" s="1" t="s">
        <v>13980</v>
      </c>
      <c r="L219" s="1" t="s">
        <v>10372</v>
      </c>
      <c r="M219" s="1" t="s">
        <v>13981</v>
      </c>
      <c r="N219" s="1">
        <f>+Categorias__2[[#This Row],[Id_producto]]</f>
        <v>270102</v>
      </c>
      <c r="O219" s="1">
        <f>+Categorias__2[[#This Row],[Id_categoría]]</f>
        <v>270102006</v>
      </c>
    </row>
    <row r="220" spans="1:15" hidden="1" x14ac:dyDescent="0.3">
      <c r="A220">
        <v>27</v>
      </c>
      <c r="B220" s="1" t="s">
        <v>7284</v>
      </c>
      <c r="C220">
        <v>2701</v>
      </c>
      <c r="D220" s="1" t="s">
        <v>10359</v>
      </c>
      <c r="E220">
        <v>270102</v>
      </c>
      <c r="F220" s="1" t="s">
        <v>10360</v>
      </c>
      <c r="G220">
        <v>270102007</v>
      </c>
      <c r="H220">
        <v>7</v>
      </c>
      <c r="I220" s="1" t="s">
        <v>7298</v>
      </c>
      <c r="J220" s="1" t="s">
        <v>10373</v>
      </c>
      <c r="K220" s="1" t="s">
        <v>13982</v>
      </c>
      <c r="L220" s="1" t="s">
        <v>10374</v>
      </c>
      <c r="M220" s="1" t="s">
        <v>13983</v>
      </c>
      <c r="N220" s="1">
        <f>+Categorias__2[[#This Row],[Id_producto]]</f>
        <v>270102</v>
      </c>
      <c r="O220" s="1">
        <f>+Categorias__2[[#This Row],[Id_categoría]]</f>
        <v>270102007</v>
      </c>
    </row>
    <row r="221" spans="1:15" hidden="1" x14ac:dyDescent="0.3">
      <c r="A221">
        <v>27</v>
      </c>
      <c r="B221" s="1" t="s">
        <v>7284</v>
      </c>
      <c r="C221">
        <v>2701</v>
      </c>
      <c r="D221" s="1" t="s">
        <v>10359</v>
      </c>
      <c r="E221">
        <v>270102</v>
      </c>
      <c r="F221" s="1" t="s">
        <v>10360</v>
      </c>
      <c r="G221">
        <v>270102008</v>
      </c>
      <c r="H221">
        <v>8</v>
      </c>
      <c r="I221" s="1" t="s">
        <v>7299</v>
      </c>
      <c r="J221" s="1" t="s">
        <v>10375</v>
      </c>
      <c r="K221" s="1" t="s">
        <v>13984</v>
      </c>
      <c r="L221" s="1" t="s">
        <v>10376</v>
      </c>
      <c r="M221" s="1" t="s">
        <v>13985</v>
      </c>
      <c r="N221" s="1">
        <f>+Categorias__2[[#This Row],[Id_producto]]</f>
        <v>270102</v>
      </c>
      <c r="O221" s="1">
        <f>+Categorias__2[[#This Row],[Id_categoría]]</f>
        <v>270102008</v>
      </c>
    </row>
    <row r="222" spans="1:15" hidden="1" x14ac:dyDescent="0.3">
      <c r="A222">
        <v>27</v>
      </c>
      <c r="B222" s="1" t="s">
        <v>7284</v>
      </c>
      <c r="C222">
        <v>2701</v>
      </c>
      <c r="D222" s="1" t="s">
        <v>10359</v>
      </c>
      <c r="E222">
        <v>270102</v>
      </c>
      <c r="F222" s="1" t="s">
        <v>10360</v>
      </c>
      <c r="G222">
        <v>270102009</v>
      </c>
      <c r="H222">
        <v>9</v>
      </c>
      <c r="I222" s="1" t="s">
        <v>7300</v>
      </c>
      <c r="J222" s="1" t="s">
        <v>10377</v>
      </c>
      <c r="K222" s="1" t="s">
        <v>13986</v>
      </c>
      <c r="L222" s="1" t="s">
        <v>10378</v>
      </c>
      <c r="M222" s="1" t="s">
        <v>13987</v>
      </c>
      <c r="N222" s="1">
        <f>+Categorias__2[[#This Row],[Id_producto]]</f>
        <v>270102</v>
      </c>
      <c r="O222" s="1">
        <f>+Categorias__2[[#This Row],[Id_categoría]]</f>
        <v>270102009</v>
      </c>
    </row>
    <row r="223" spans="1:15" hidden="1" x14ac:dyDescent="0.3">
      <c r="A223">
        <v>27</v>
      </c>
      <c r="B223" s="1" t="s">
        <v>7284</v>
      </c>
      <c r="C223">
        <v>2701</v>
      </c>
      <c r="D223" s="1" t="s">
        <v>10359</v>
      </c>
      <c r="E223">
        <v>270102</v>
      </c>
      <c r="F223" s="1" t="s">
        <v>10360</v>
      </c>
      <c r="G223">
        <v>270102010</v>
      </c>
      <c r="H223">
        <v>10</v>
      </c>
      <c r="I223" s="1" t="s">
        <v>7301</v>
      </c>
      <c r="J223" s="1" t="s">
        <v>10379</v>
      </c>
      <c r="K223" s="1" t="s">
        <v>13988</v>
      </c>
      <c r="L223" s="1" t="s">
        <v>10380</v>
      </c>
      <c r="M223" s="1" t="s">
        <v>13989</v>
      </c>
      <c r="N223" s="1">
        <f>+Categorias__2[[#This Row],[Id_producto]]</f>
        <v>270102</v>
      </c>
      <c r="O223" s="1">
        <f>+Categorias__2[[#This Row],[Id_categoría]]</f>
        <v>270102010</v>
      </c>
    </row>
    <row r="224" spans="1:15" hidden="1" x14ac:dyDescent="0.3">
      <c r="A224">
        <v>27</v>
      </c>
      <c r="B224" s="1" t="s">
        <v>7284</v>
      </c>
      <c r="C224">
        <v>2701</v>
      </c>
      <c r="D224" s="1" t="s">
        <v>10359</v>
      </c>
      <c r="E224">
        <v>270102</v>
      </c>
      <c r="F224" s="1" t="s">
        <v>10360</v>
      </c>
      <c r="G224">
        <v>270102011</v>
      </c>
      <c r="H224">
        <v>11</v>
      </c>
      <c r="I224" s="1" t="s">
        <v>7302</v>
      </c>
      <c r="J224" s="1" t="s">
        <v>10381</v>
      </c>
      <c r="K224" s="1" t="s">
        <v>13990</v>
      </c>
      <c r="L224" s="1" t="s">
        <v>10382</v>
      </c>
      <c r="M224" s="1" t="s">
        <v>13991</v>
      </c>
      <c r="N224" s="1">
        <f>+Categorias__2[[#This Row],[Id_producto]]</f>
        <v>270102</v>
      </c>
      <c r="O224" s="1">
        <f>+Categorias__2[[#This Row],[Id_categoría]]</f>
        <v>270102011</v>
      </c>
    </row>
    <row r="225" spans="1:15" hidden="1" x14ac:dyDescent="0.3">
      <c r="A225">
        <v>27</v>
      </c>
      <c r="B225" s="1" t="s">
        <v>7284</v>
      </c>
      <c r="C225">
        <v>2701</v>
      </c>
      <c r="D225" s="1" t="s">
        <v>10359</v>
      </c>
      <c r="E225">
        <v>270102</v>
      </c>
      <c r="F225" s="1" t="s">
        <v>10360</v>
      </c>
      <c r="G225">
        <v>270102012</v>
      </c>
      <c r="H225">
        <v>12</v>
      </c>
      <c r="I225" s="1" t="s">
        <v>7303</v>
      </c>
      <c r="J225" s="1" t="s">
        <v>10383</v>
      </c>
      <c r="K225" s="1" t="s">
        <v>13992</v>
      </c>
      <c r="L225" s="1" t="s">
        <v>10384</v>
      </c>
      <c r="M225" s="1" t="s">
        <v>13993</v>
      </c>
      <c r="N225" s="1">
        <f>+Categorias__2[[#This Row],[Id_producto]]</f>
        <v>270102</v>
      </c>
      <c r="O225" s="1">
        <f>+Categorias__2[[#This Row],[Id_categoría]]</f>
        <v>270102012</v>
      </c>
    </row>
    <row r="226" spans="1:15" hidden="1" x14ac:dyDescent="0.3">
      <c r="A226">
        <v>27</v>
      </c>
      <c r="B226" s="1" t="s">
        <v>7284</v>
      </c>
      <c r="C226">
        <v>2701</v>
      </c>
      <c r="D226" s="1" t="s">
        <v>10359</v>
      </c>
      <c r="E226">
        <v>270102</v>
      </c>
      <c r="F226" s="1" t="s">
        <v>10360</v>
      </c>
      <c r="G226">
        <v>270102013</v>
      </c>
      <c r="H226">
        <v>13</v>
      </c>
      <c r="I226" s="1" t="s">
        <v>7304</v>
      </c>
      <c r="J226" s="1" t="s">
        <v>10385</v>
      </c>
      <c r="K226" s="1" t="s">
        <v>13994</v>
      </c>
      <c r="L226" s="1" t="s">
        <v>10386</v>
      </c>
      <c r="M226" s="1" t="s">
        <v>13995</v>
      </c>
      <c r="N226" s="1">
        <f>+Categorias__2[[#This Row],[Id_producto]]</f>
        <v>270102</v>
      </c>
      <c r="O226" s="1">
        <f>+Categorias__2[[#This Row],[Id_categoría]]</f>
        <v>270102013</v>
      </c>
    </row>
    <row r="227" spans="1:15" hidden="1" x14ac:dyDescent="0.3">
      <c r="A227">
        <v>27</v>
      </c>
      <c r="B227" s="1" t="s">
        <v>7284</v>
      </c>
      <c r="C227">
        <v>2701</v>
      </c>
      <c r="D227" s="1" t="s">
        <v>10359</v>
      </c>
      <c r="E227">
        <v>270102</v>
      </c>
      <c r="F227" s="1" t="s">
        <v>10360</v>
      </c>
      <c r="G227">
        <v>270102014</v>
      </c>
      <c r="H227">
        <v>14</v>
      </c>
      <c r="I227" s="1" t="s">
        <v>7305</v>
      </c>
      <c r="J227" s="1" t="s">
        <v>10387</v>
      </c>
      <c r="K227" s="1" t="s">
        <v>13996</v>
      </c>
      <c r="L227" s="1" t="s">
        <v>10388</v>
      </c>
      <c r="M227" s="1" t="s">
        <v>13997</v>
      </c>
      <c r="N227" s="1">
        <f>+Categorias__2[[#This Row],[Id_producto]]</f>
        <v>270102</v>
      </c>
      <c r="O227" s="1">
        <f>+Categorias__2[[#This Row],[Id_categoría]]</f>
        <v>270102014</v>
      </c>
    </row>
    <row r="228" spans="1:15" hidden="1" x14ac:dyDescent="0.3">
      <c r="A228">
        <v>27</v>
      </c>
      <c r="B228" s="1" t="s">
        <v>7284</v>
      </c>
      <c r="C228">
        <v>2701</v>
      </c>
      <c r="D228" s="1" t="s">
        <v>10359</v>
      </c>
      <c r="E228">
        <v>270102</v>
      </c>
      <c r="F228" s="1" t="s">
        <v>10360</v>
      </c>
      <c r="G228">
        <v>270102015</v>
      </c>
      <c r="H228">
        <v>15</v>
      </c>
      <c r="I228" s="1" t="s">
        <v>7306</v>
      </c>
      <c r="J228" s="1" t="s">
        <v>10389</v>
      </c>
      <c r="K228" s="1" t="s">
        <v>13998</v>
      </c>
      <c r="L228" s="1" t="s">
        <v>10390</v>
      </c>
      <c r="M228" s="1" t="s">
        <v>13999</v>
      </c>
      <c r="N228" s="1">
        <f>+Categorias__2[[#This Row],[Id_producto]]</f>
        <v>270102</v>
      </c>
      <c r="O228" s="1">
        <f>+Categorias__2[[#This Row],[Id_categoría]]</f>
        <v>270102015</v>
      </c>
    </row>
    <row r="229" spans="1:15" hidden="1" x14ac:dyDescent="0.3">
      <c r="A229">
        <v>27</v>
      </c>
      <c r="B229" s="1" t="s">
        <v>7284</v>
      </c>
      <c r="C229">
        <v>2701</v>
      </c>
      <c r="D229" s="1" t="s">
        <v>10359</v>
      </c>
      <c r="E229">
        <v>270102</v>
      </c>
      <c r="F229" s="1" t="s">
        <v>10360</v>
      </c>
      <c r="G229">
        <v>270102016</v>
      </c>
      <c r="H229">
        <v>16</v>
      </c>
      <c r="I229" s="1" t="s">
        <v>7307</v>
      </c>
      <c r="J229" s="1" t="s">
        <v>10391</v>
      </c>
      <c r="K229" s="1" t="s">
        <v>14000</v>
      </c>
      <c r="L229" s="1" t="s">
        <v>10392</v>
      </c>
      <c r="M229" s="1" t="s">
        <v>14001</v>
      </c>
      <c r="N229" s="1">
        <f>+Categorias__2[[#This Row],[Id_producto]]</f>
        <v>270102</v>
      </c>
      <c r="O229" s="1">
        <f>+Categorias__2[[#This Row],[Id_categoría]]</f>
        <v>270102016</v>
      </c>
    </row>
    <row r="230" spans="1:15" hidden="1" x14ac:dyDescent="0.3">
      <c r="A230">
        <v>27</v>
      </c>
      <c r="B230" s="1" t="s">
        <v>7284</v>
      </c>
      <c r="C230">
        <v>2701</v>
      </c>
      <c r="D230" s="1" t="s">
        <v>10359</v>
      </c>
      <c r="E230">
        <v>270102</v>
      </c>
      <c r="F230" s="1" t="s">
        <v>10360</v>
      </c>
      <c r="G230">
        <v>270102017</v>
      </c>
      <c r="H230">
        <v>17</v>
      </c>
      <c r="I230" s="1" t="s">
        <v>7308</v>
      </c>
      <c r="J230" s="1" t="s">
        <v>10393</v>
      </c>
      <c r="K230" s="1" t="s">
        <v>14002</v>
      </c>
      <c r="L230" s="1" t="s">
        <v>10394</v>
      </c>
      <c r="M230" s="1" t="s">
        <v>14003</v>
      </c>
      <c r="N230" s="1">
        <f>+Categorias__2[[#This Row],[Id_producto]]</f>
        <v>270102</v>
      </c>
      <c r="O230" s="1">
        <f>+Categorias__2[[#This Row],[Id_categoría]]</f>
        <v>270102017</v>
      </c>
    </row>
    <row r="231" spans="1:15" hidden="1" x14ac:dyDescent="0.3">
      <c r="A231">
        <v>27</v>
      </c>
      <c r="B231" s="1" t="s">
        <v>7284</v>
      </c>
      <c r="C231">
        <v>2701</v>
      </c>
      <c r="D231" s="1" t="s">
        <v>10359</v>
      </c>
      <c r="E231">
        <v>270102</v>
      </c>
      <c r="F231" s="1" t="s">
        <v>10360</v>
      </c>
      <c r="G231">
        <v>270102018</v>
      </c>
      <c r="H231">
        <v>18</v>
      </c>
      <c r="I231" s="1" t="s">
        <v>7309</v>
      </c>
      <c r="J231" s="1" t="s">
        <v>10395</v>
      </c>
      <c r="K231" s="1" t="s">
        <v>14004</v>
      </c>
      <c r="L231" s="1" t="s">
        <v>10396</v>
      </c>
      <c r="M231" s="1" t="s">
        <v>14005</v>
      </c>
      <c r="N231" s="1">
        <f>+Categorias__2[[#This Row],[Id_producto]]</f>
        <v>270102</v>
      </c>
      <c r="O231" s="1">
        <f>+Categorias__2[[#This Row],[Id_categoría]]</f>
        <v>270102018</v>
      </c>
    </row>
    <row r="232" spans="1:15" hidden="1" x14ac:dyDescent="0.3">
      <c r="A232">
        <v>27</v>
      </c>
      <c r="B232" s="1" t="s">
        <v>7284</v>
      </c>
      <c r="C232">
        <v>2701</v>
      </c>
      <c r="D232" s="1" t="s">
        <v>10359</v>
      </c>
      <c r="E232">
        <v>270103</v>
      </c>
      <c r="F232" s="1" t="s">
        <v>10397</v>
      </c>
      <c r="G232">
        <v>270103001</v>
      </c>
      <c r="H232">
        <v>1</v>
      </c>
      <c r="I232" s="1" t="s">
        <v>7286</v>
      </c>
      <c r="J232" s="1" t="s">
        <v>10398</v>
      </c>
      <c r="K232" s="1" t="s">
        <v>14006</v>
      </c>
      <c r="L232" s="1" t="s">
        <v>10399</v>
      </c>
      <c r="M232" s="1" t="s">
        <v>14007</v>
      </c>
      <c r="N232" s="1">
        <f>+Categorias__2[[#This Row],[Id_producto]]</f>
        <v>270103</v>
      </c>
      <c r="O232" s="1">
        <f>+Categorias__2[[#This Row],[Id_categoría]]</f>
        <v>270103001</v>
      </c>
    </row>
    <row r="233" spans="1:15" hidden="1" x14ac:dyDescent="0.3">
      <c r="A233">
        <v>27</v>
      </c>
      <c r="B233" s="1" t="s">
        <v>7284</v>
      </c>
      <c r="C233">
        <v>2701</v>
      </c>
      <c r="D233" s="1" t="s">
        <v>10359</v>
      </c>
      <c r="E233">
        <v>270103</v>
      </c>
      <c r="F233" s="1" t="s">
        <v>10397</v>
      </c>
      <c r="G233">
        <v>270103002</v>
      </c>
      <c r="H233">
        <v>2</v>
      </c>
      <c r="I233" s="1" t="s">
        <v>7287</v>
      </c>
      <c r="J233" s="1" t="s">
        <v>10400</v>
      </c>
      <c r="K233" s="1" t="s">
        <v>14008</v>
      </c>
      <c r="L233" s="1" t="s">
        <v>10401</v>
      </c>
      <c r="M233" s="1" t="s">
        <v>14009</v>
      </c>
      <c r="N233" s="1">
        <f>+Categorias__2[[#This Row],[Id_producto]]</f>
        <v>270103</v>
      </c>
      <c r="O233" s="1">
        <f>+Categorias__2[[#This Row],[Id_categoría]]</f>
        <v>270103002</v>
      </c>
    </row>
    <row r="234" spans="1:15" hidden="1" x14ac:dyDescent="0.3">
      <c r="A234">
        <v>27</v>
      </c>
      <c r="B234" s="1" t="s">
        <v>7284</v>
      </c>
      <c r="C234">
        <v>2701</v>
      </c>
      <c r="D234" s="1" t="s">
        <v>10359</v>
      </c>
      <c r="E234">
        <v>270103</v>
      </c>
      <c r="F234" s="1" t="s">
        <v>10397</v>
      </c>
      <c r="G234">
        <v>270103003</v>
      </c>
      <c r="H234">
        <v>3</v>
      </c>
      <c r="I234" s="1" t="s">
        <v>7288</v>
      </c>
      <c r="J234" s="1" t="s">
        <v>10402</v>
      </c>
      <c r="K234" s="1" t="s">
        <v>14010</v>
      </c>
      <c r="L234" s="1" t="s">
        <v>10403</v>
      </c>
      <c r="M234" s="1" t="s">
        <v>14011</v>
      </c>
      <c r="N234" s="1">
        <f>+Categorias__2[[#This Row],[Id_producto]]</f>
        <v>270103</v>
      </c>
      <c r="O234" s="1">
        <f>+Categorias__2[[#This Row],[Id_categoría]]</f>
        <v>270103003</v>
      </c>
    </row>
    <row r="235" spans="1:15" hidden="1" x14ac:dyDescent="0.3">
      <c r="A235">
        <v>27</v>
      </c>
      <c r="B235" s="1" t="s">
        <v>7284</v>
      </c>
      <c r="C235">
        <v>2701</v>
      </c>
      <c r="D235" s="1" t="s">
        <v>10359</v>
      </c>
      <c r="E235">
        <v>270103</v>
      </c>
      <c r="F235" s="1" t="s">
        <v>10397</v>
      </c>
      <c r="G235">
        <v>270103004</v>
      </c>
      <c r="H235">
        <v>4</v>
      </c>
      <c r="I235" s="1" t="s">
        <v>7289</v>
      </c>
      <c r="J235" s="1" t="s">
        <v>10404</v>
      </c>
      <c r="K235" s="1" t="s">
        <v>14012</v>
      </c>
      <c r="L235" s="1" t="s">
        <v>10405</v>
      </c>
      <c r="M235" s="1" t="s">
        <v>14013</v>
      </c>
      <c r="N235" s="1">
        <f>+Categorias__2[[#This Row],[Id_producto]]</f>
        <v>270103</v>
      </c>
      <c r="O235" s="1">
        <f>+Categorias__2[[#This Row],[Id_categoría]]</f>
        <v>270103004</v>
      </c>
    </row>
    <row r="236" spans="1:15" hidden="1" x14ac:dyDescent="0.3">
      <c r="A236">
        <v>27</v>
      </c>
      <c r="B236" s="1" t="s">
        <v>7284</v>
      </c>
      <c r="C236">
        <v>2701</v>
      </c>
      <c r="D236" s="1" t="s">
        <v>10359</v>
      </c>
      <c r="E236">
        <v>270103</v>
      </c>
      <c r="F236" s="1" t="s">
        <v>10397</v>
      </c>
      <c r="G236">
        <v>270103005</v>
      </c>
      <c r="H236">
        <v>5</v>
      </c>
      <c r="I236" s="1" t="s">
        <v>7290</v>
      </c>
      <c r="J236" s="1" t="s">
        <v>10406</v>
      </c>
      <c r="K236" s="1" t="s">
        <v>14014</v>
      </c>
      <c r="L236" s="1" t="s">
        <v>10407</v>
      </c>
      <c r="M236" s="1" t="s">
        <v>14015</v>
      </c>
      <c r="N236" s="1">
        <f>+Categorias__2[[#This Row],[Id_producto]]</f>
        <v>270103</v>
      </c>
      <c r="O236" s="1">
        <f>+Categorias__2[[#This Row],[Id_categoría]]</f>
        <v>270103005</v>
      </c>
    </row>
    <row r="237" spans="1:15" hidden="1" x14ac:dyDescent="0.3">
      <c r="A237">
        <v>27</v>
      </c>
      <c r="B237" s="1" t="s">
        <v>7284</v>
      </c>
      <c r="C237">
        <v>2701</v>
      </c>
      <c r="D237" s="1" t="s">
        <v>10359</v>
      </c>
      <c r="E237">
        <v>270103</v>
      </c>
      <c r="F237" s="1" t="s">
        <v>10397</v>
      </c>
      <c r="G237">
        <v>270103006</v>
      </c>
      <c r="H237">
        <v>6</v>
      </c>
      <c r="I237" s="1" t="s">
        <v>7291</v>
      </c>
      <c r="J237" s="1" t="s">
        <v>10408</v>
      </c>
      <c r="K237" s="1" t="s">
        <v>14016</v>
      </c>
      <c r="L237" s="1" t="s">
        <v>10409</v>
      </c>
      <c r="M237" s="1" t="s">
        <v>14017</v>
      </c>
      <c r="N237" s="1">
        <f>+Categorias__2[[#This Row],[Id_producto]]</f>
        <v>270103</v>
      </c>
      <c r="O237" s="1">
        <f>+Categorias__2[[#This Row],[Id_categoría]]</f>
        <v>270103006</v>
      </c>
    </row>
    <row r="238" spans="1:15" hidden="1" x14ac:dyDescent="0.3">
      <c r="A238">
        <v>27</v>
      </c>
      <c r="B238" s="1" t="s">
        <v>7284</v>
      </c>
      <c r="C238">
        <v>2701</v>
      </c>
      <c r="D238" s="1" t="s">
        <v>10359</v>
      </c>
      <c r="E238">
        <v>270103</v>
      </c>
      <c r="F238" s="1" t="s">
        <v>10397</v>
      </c>
      <c r="G238">
        <v>270103007</v>
      </c>
      <c r="H238">
        <v>7</v>
      </c>
      <c r="I238" s="1" t="s">
        <v>10512</v>
      </c>
      <c r="J238" s="1" t="s">
        <v>10513</v>
      </c>
      <c r="K238" s="1" t="s">
        <v>14018</v>
      </c>
      <c r="L238" s="1" t="s">
        <v>10514</v>
      </c>
      <c r="M238" s="1" t="s">
        <v>14019</v>
      </c>
      <c r="N238" s="1">
        <f>+Categorias__2[[#This Row],[Id_producto]]</f>
        <v>270103</v>
      </c>
      <c r="O238" s="1">
        <f>+Categorias__2[[#This Row],[Id_categoría]]</f>
        <v>270103007</v>
      </c>
    </row>
    <row r="239" spans="1:15" hidden="1" x14ac:dyDescent="0.3">
      <c r="A239">
        <v>27</v>
      </c>
      <c r="B239" s="1" t="s">
        <v>7284</v>
      </c>
      <c r="C239">
        <v>2701</v>
      </c>
      <c r="D239" s="1" t="s">
        <v>10359</v>
      </c>
      <c r="E239">
        <v>270103</v>
      </c>
      <c r="F239" s="1" t="s">
        <v>10397</v>
      </c>
      <c r="G239">
        <v>270103008</v>
      </c>
      <c r="H239">
        <v>8</v>
      </c>
      <c r="I239" s="1" t="s">
        <v>10515</v>
      </c>
      <c r="J239" s="1" t="s">
        <v>10516</v>
      </c>
      <c r="K239" s="1" t="s">
        <v>14020</v>
      </c>
      <c r="L239" s="1" t="s">
        <v>10517</v>
      </c>
      <c r="M239" s="1" t="s">
        <v>14021</v>
      </c>
      <c r="N239" s="1">
        <f>+Categorias__2[[#This Row],[Id_producto]]</f>
        <v>270103</v>
      </c>
      <c r="O239" s="1">
        <f>+Categorias__2[[#This Row],[Id_categoría]]</f>
        <v>270103008</v>
      </c>
    </row>
    <row r="240" spans="1:15" hidden="1" x14ac:dyDescent="0.3">
      <c r="A240">
        <v>27</v>
      </c>
      <c r="B240" s="1" t="s">
        <v>7284</v>
      </c>
      <c r="C240">
        <v>2701</v>
      </c>
      <c r="D240" s="1" t="s">
        <v>10359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10410</v>
      </c>
      <c r="K240" s="1" t="s">
        <v>14022</v>
      </c>
      <c r="L240" s="1" t="s">
        <v>10411</v>
      </c>
      <c r="M240" s="1" t="s">
        <v>14023</v>
      </c>
      <c r="N240" s="1">
        <f>+Categorias__2[[#This Row],[Id_producto]]</f>
        <v>270104</v>
      </c>
      <c r="O240" s="1">
        <f>+Categorias__2[[#This Row],[Id_categoría]]</f>
        <v>270104001</v>
      </c>
    </row>
    <row r="241" spans="1:15" hidden="1" x14ac:dyDescent="0.3">
      <c r="A241">
        <v>27</v>
      </c>
      <c r="B241" s="1" t="s">
        <v>7284</v>
      </c>
      <c r="C241">
        <v>2701</v>
      </c>
      <c r="D241" s="1" t="s">
        <v>10359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10412</v>
      </c>
      <c r="K241" s="1" t="s">
        <v>14024</v>
      </c>
      <c r="L241" s="1" t="s">
        <v>10413</v>
      </c>
      <c r="M241" s="1" t="s">
        <v>14025</v>
      </c>
      <c r="N241" s="1">
        <f>+Categorias__2[[#This Row],[Id_producto]]</f>
        <v>270105</v>
      </c>
      <c r="O241" s="1">
        <f>+Categorias__2[[#This Row],[Id_categoría]]</f>
        <v>270105001</v>
      </c>
    </row>
    <row r="242" spans="1:15" hidden="1" x14ac:dyDescent="0.3">
      <c r="A242">
        <v>27</v>
      </c>
      <c r="B242" s="1" t="s">
        <v>7284</v>
      </c>
      <c r="C242">
        <v>2701</v>
      </c>
      <c r="D242" s="1" t="s">
        <v>10359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10414</v>
      </c>
      <c r="K242" s="1" t="s">
        <v>14026</v>
      </c>
      <c r="L242" s="1" t="s">
        <v>10415</v>
      </c>
      <c r="M242" s="1" t="s">
        <v>14027</v>
      </c>
      <c r="N242" s="1">
        <f>+Categorias__2[[#This Row],[Id_producto]]</f>
        <v>270105</v>
      </c>
      <c r="O242" s="1">
        <f>+Categorias__2[[#This Row],[Id_categoría]]</f>
        <v>270105002</v>
      </c>
    </row>
    <row r="243" spans="1:15" hidden="1" x14ac:dyDescent="0.3">
      <c r="A243">
        <v>27</v>
      </c>
      <c r="B243" s="1" t="s">
        <v>7284</v>
      </c>
      <c r="C243">
        <v>2701</v>
      </c>
      <c r="D243" s="1" t="s">
        <v>10359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10416</v>
      </c>
      <c r="K243" s="1" t="s">
        <v>14028</v>
      </c>
      <c r="L243" s="1" t="s">
        <v>10417</v>
      </c>
      <c r="M243" s="1" t="s">
        <v>14029</v>
      </c>
      <c r="N243" s="1">
        <f>+Categorias__2[[#This Row],[Id_producto]]</f>
        <v>270105</v>
      </c>
      <c r="O243" s="1">
        <f>+Categorias__2[[#This Row],[Id_categoría]]</f>
        <v>270105003</v>
      </c>
    </row>
    <row r="244" spans="1:15" hidden="1" x14ac:dyDescent="0.3">
      <c r="A244">
        <v>27</v>
      </c>
      <c r="B244" s="1" t="s">
        <v>7284</v>
      </c>
      <c r="C244">
        <v>2701</v>
      </c>
      <c r="D244" s="1" t="s">
        <v>10359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10518</v>
      </c>
      <c r="K244" s="1" t="s">
        <v>14030</v>
      </c>
      <c r="L244" s="1" t="s">
        <v>10519</v>
      </c>
      <c r="M244" s="1" t="s">
        <v>14031</v>
      </c>
      <c r="N244" s="1">
        <f>+Categorias__2[[#This Row],[Id_producto]]</f>
        <v>270105</v>
      </c>
      <c r="O244" s="1">
        <f>+Categorias__2[[#This Row],[Id_categoría]]</f>
        <v>270105004</v>
      </c>
    </row>
    <row r="245" spans="1:15" hidden="1" x14ac:dyDescent="0.3">
      <c r="A245">
        <v>27</v>
      </c>
      <c r="B245" s="1" t="s">
        <v>7284</v>
      </c>
      <c r="C245">
        <v>2701</v>
      </c>
      <c r="D245" s="1" t="s">
        <v>10359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10520</v>
      </c>
      <c r="K245" s="1" t="s">
        <v>14032</v>
      </c>
      <c r="L245" s="1" t="s">
        <v>10521</v>
      </c>
      <c r="M245" s="1" t="s">
        <v>14033</v>
      </c>
      <c r="N245" s="1">
        <f>+Categorias__2[[#This Row],[Id_producto]]</f>
        <v>270105</v>
      </c>
      <c r="O245" s="1">
        <f>+Categorias__2[[#This Row],[Id_categoría]]</f>
        <v>270105005</v>
      </c>
    </row>
    <row r="246" spans="1:15" hidden="1" x14ac:dyDescent="0.3">
      <c r="A246">
        <v>27</v>
      </c>
      <c r="B246" s="1" t="s">
        <v>7284</v>
      </c>
      <c r="C246">
        <v>2701</v>
      </c>
      <c r="D246" s="1" t="s">
        <v>10359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10418</v>
      </c>
      <c r="K246" s="1" t="s">
        <v>14034</v>
      </c>
      <c r="L246" s="1" t="s">
        <v>10419</v>
      </c>
      <c r="M246" s="1" t="s">
        <v>14035</v>
      </c>
      <c r="N246" s="1">
        <f>+Categorias__2[[#This Row],[Id_producto]]</f>
        <v>270106</v>
      </c>
      <c r="O246" s="1">
        <f>+Categorias__2[[#This Row],[Id_categoría]]</f>
        <v>270106001</v>
      </c>
    </row>
    <row r="247" spans="1:15" hidden="1" x14ac:dyDescent="0.3">
      <c r="A247">
        <v>27</v>
      </c>
      <c r="B247" s="1" t="s">
        <v>7284</v>
      </c>
      <c r="C247">
        <v>2701</v>
      </c>
      <c r="D247" s="1" t="s">
        <v>10359</v>
      </c>
      <c r="E247">
        <v>270106</v>
      </c>
      <c r="F247" s="1" t="s">
        <v>7316</v>
      </c>
      <c r="G247">
        <v>270106002</v>
      </c>
      <c r="H247">
        <v>2</v>
      </c>
      <c r="I247" s="1" t="s">
        <v>10420</v>
      </c>
      <c r="J247" s="1" t="s">
        <v>10421</v>
      </c>
      <c r="K247" s="1" t="s">
        <v>14036</v>
      </c>
      <c r="L247" s="1" t="s">
        <v>10422</v>
      </c>
      <c r="M247" s="1" t="s">
        <v>14037</v>
      </c>
      <c r="N247" s="1">
        <f>+Categorias__2[[#This Row],[Id_producto]]</f>
        <v>270106</v>
      </c>
      <c r="O247" s="1">
        <f>+Categorias__2[[#This Row],[Id_categoría]]</f>
        <v>270106002</v>
      </c>
    </row>
    <row r="248" spans="1:15" hidden="1" x14ac:dyDescent="0.3">
      <c r="A248">
        <v>27</v>
      </c>
      <c r="B248" s="1" t="s">
        <v>7284</v>
      </c>
      <c r="C248">
        <v>2701</v>
      </c>
      <c r="D248" s="1" t="s">
        <v>10359</v>
      </c>
      <c r="E248">
        <v>270107</v>
      </c>
      <c r="F248" s="1" t="s">
        <v>10423</v>
      </c>
      <c r="G248">
        <v>270107001</v>
      </c>
      <c r="H248">
        <v>1</v>
      </c>
      <c r="I248" s="1" t="s">
        <v>10424</v>
      </c>
      <c r="J248" s="1" t="s">
        <v>10425</v>
      </c>
      <c r="K248" s="1" t="s">
        <v>14038</v>
      </c>
      <c r="L248" s="1" t="s">
        <v>10426</v>
      </c>
      <c r="M248" s="1" t="s">
        <v>14039</v>
      </c>
      <c r="N248" s="1">
        <f>+Categorias__2[[#This Row],[Id_producto]]</f>
        <v>270107</v>
      </c>
      <c r="O248" s="1">
        <f>+Categorias__2[[#This Row],[Id_categoría]]</f>
        <v>270107001</v>
      </c>
    </row>
    <row r="249" spans="1:15" hidden="1" x14ac:dyDescent="0.3">
      <c r="A249">
        <v>27</v>
      </c>
      <c r="B249" s="1" t="s">
        <v>7284</v>
      </c>
      <c r="C249">
        <v>2701</v>
      </c>
      <c r="D249" s="1" t="s">
        <v>10359</v>
      </c>
      <c r="E249">
        <v>270107</v>
      </c>
      <c r="F249" s="1" t="s">
        <v>10423</v>
      </c>
      <c r="G249">
        <v>270107002</v>
      </c>
      <c r="H249">
        <v>2</v>
      </c>
      <c r="I249" s="1" t="s">
        <v>10427</v>
      </c>
      <c r="J249" s="1" t="s">
        <v>10428</v>
      </c>
      <c r="K249" s="1" t="s">
        <v>14040</v>
      </c>
      <c r="L249" s="1" t="s">
        <v>10429</v>
      </c>
      <c r="M249" s="1" t="s">
        <v>14041</v>
      </c>
      <c r="N249" s="1">
        <f>+Categorias__2[[#This Row],[Id_producto]]</f>
        <v>270107</v>
      </c>
      <c r="O249" s="1">
        <f>+Categorias__2[[#This Row],[Id_categoría]]</f>
        <v>270107002</v>
      </c>
    </row>
    <row r="250" spans="1:15" hidden="1" x14ac:dyDescent="0.3">
      <c r="A250">
        <v>27</v>
      </c>
      <c r="B250" s="1" t="s">
        <v>7284</v>
      </c>
      <c r="C250">
        <v>2701</v>
      </c>
      <c r="D250" s="1" t="s">
        <v>10359</v>
      </c>
      <c r="E250">
        <v>270107</v>
      </c>
      <c r="F250" s="1" t="s">
        <v>10423</v>
      </c>
      <c r="G250">
        <v>270107003</v>
      </c>
      <c r="H250">
        <v>3</v>
      </c>
      <c r="I250" s="1" t="s">
        <v>7292</v>
      </c>
      <c r="J250" s="1" t="s">
        <v>10430</v>
      </c>
      <c r="K250" s="1" t="s">
        <v>14042</v>
      </c>
      <c r="L250" s="1" t="s">
        <v>10431</v>
      </c>
      <c r="M250" s="1" t="s">
        <v>14043</v>
      </c>
      <c r="N250" s="1">
        <f>+Categorias__2[[#This Row],[Id_producto]]</f>
        <v>270107</v>
      </c>
      <c r="O250" s="1">
        <f>+Categorias__2[[#This Row],[Id_categoría]]</f>
        <v>270107003</v>
      </c>
    </row>
    <row r="251" spans="1:15" hidden="1" x14ac:dyDescent="0.3">
      <c r="A251">
        <v>27</v>
      </c>
      <c r="B251" s="1" t="s">
        <v>7284</v>
      </c>
      <c r="C251">
        <v>2701</v>
      </c>
      <c r="D251" s="1" t="s">
        <v>10359</v>
      </c>
      <c r="E251">
        <v>270107</v>
      </c>
      <c r="F251" s="1" t="s">
        <v>10423</v>
      </c>
      <c r="G251">
        <v>270107004</v>
      </c>
      <c r="H251">
        <v>4</v>
      </c>
      <c r="I251" s="1" t="s">
        <v>10432</v>
      </c>
      <c r="J251" s="1" t="s">
        <v>10433</v>
      </c>
      <c r="K251" s="1" t="s">
        <v>14044</v>
      </c>
      <c r="L251" s="1" t="s">
        <v>10434</v>
      </c>
      <c r="M251" s="1" t="s">
        <v>14045</v>
      </c>
      <c r="N251" s="1">
        <f>+Categorias__2[[#This Row],[Id_producto]]</f>
        <v>270107</v>
      </c>
      <c r="O251" s="1">
        <f>+Categorias__2[[#This Row],[Id_categoría]]</f>
        <v>270107004</v>
      </c>
    </row>
    <row r="252" spans="1:15" hidden="1" x14ac:dyDescent="0.3">
      <c r="A252">
        <v>27</v>
      </c>
      <c r="B252" s="1" t="s">
        <v>7284</v>
      </c>
      <c r="C252">
        <v>2701</v>
      </c>
      <c r="D252" s="1" t="s">
        <v>10359</v>
      </c>
      <c r="E252">
        <v>270107</v>
      </c>
      <c r="F252" s="1" t="s">
        <v>10423</v>
      </c>
      <c r="G252">
        <v>270107005</v>
      </c>
      <c r="H252">
        <v>5</v>
      </c>
      <c r="I252" s="1" t="s">
        <v>10435</v>
      </c>
      <c r="J252" s="1" t="s">
        <v>10436</v>
      </c>
      <c r="K252" s="1" t="s">
        <v>14046</v>
      </c>
      <c r="L252" s="1" t="s">
        <v>10437</v>
      </c>
      <c r="M252" s="1" t="s">
        <v>14047</v>
      </c>
      <c r="N252" s="1">
        <f>+Categorias__2[[#This Row],[Id_producto]]</f>
        <v>270107</v>
      </c>
      <c r="O252" s="1">
        <f>+Categorias__2[[#This Row],[Id_categoría]]</f>
        <v>270107005</v>
      </c>
    </row>
    <row r="253" spans="1:15" hidden="1" x14ac:dyDescent="0.3">
      <c r="A253">
        <v>27</v>
      </c>
      <c r="B253" s="1" t="s">
        <v>7284</v>
      </c>
      <c r="C253">
        <v>2701</v>
      </c>
      <c r="D253" s="1" t="s">
        <v>10359</v>
      </c>
      <c r="E253">
        <v>270107</v>
      </c>
      <c r="F253" s="1" t="s">
        <v>10423</v>
      </c>
      <c r="G253">
        <v>270107006</v>
      </c>
      <c r="H253">
        <v>6</v>
      </c>
      <c r="I253" s="1" t="s">
        <v>10438</v>
      </c>
      <c r="J253" s="1" t="s">
        <v>10439</v>
      </c>
      <c r="K253" s="1" t="s">
        <v>14048</v>
      </c>
      <c r="L253" s="1" t="s">
        <v>10440</v>
      </c>
      <c r="M253" s="1" t="s">
        <v>14049</v>
      </c>
      <c r="N253" s="1">
        <f>+Categorias__2[[#This Row],[Id_producto]]</f>
        <v>270107</v>
      </c>
      <c r="O253" s="1">
        <f>+Categorias__2[[#This Row],[Id_categoría]]</f>
        <v>270107006</v>
      </c>
    </row>
    <row r="254" spans="1:15" hidden="1" x14ac:dyDescent="0.3">
      <c r="A254">
        <v>27</v>
      </c>
      <c r="B254" s="1" t="s">
        <v>7284</v>
      </c>
      <c r="C254">
        <v>2701</v>
      </c>
      <c r="D254" s="1" t="s">
        <v>10359</v>
      </c>
      <c r="E254">
        <v>270107</v>
      </c>
      <c r="F254" s="1" t="s">
        <v>10423</v>
      </c>
      <c r="G254">
        <v>270107007</v>
      </c>
      <c r="H254">
        <v>7</v>
      </c>
      <c r="I254" s="1" t="s">
        <v>10441</v>
      </c>
      <c r="J254" s="1" t="s">
        <v>10442</v>
      </c>
      <c r="K254" s="1" t="s">
        <v>14050</v>
      </c>
      <c r="L254" s="1" t="s">
        <v>10443</v>
      </c>
      <c r="M254" s="1" t="s">
        <v>14051</v>
      </c>
      <c r="N254" s="1">
        <f>+Categorias__2[[#This Row],[Id_producto]]</f>
        <v>270107</v>
      </c>
      <c r="O254" s="1">
        <f>+Categorias__2[[#This Row],[Id_categoría]]</f>
        <v>270107007</v>
      </c>
    </row>
    <row r="255" spans="1:15" hidden="1" x14ac:dyDescent="0.3">
      <c r="A255">
        <v>27</v>
      </c>
      <c r="B255" s="1" t="s">
        <v>7284</v>
      </c>
      <c r="C255">
        <v>2701</v>
      </c>
      <c r="D255" s="1" t="s">
        <v>10359</v>
      </c>
      <c r="E255">
        <v>270108</v>
      </c>
      <c r="F255" s="1" t="s">
        <v>10444</v>
      </c>
      <c r="G255">
        <v>270108001</v>
      </c>
      <c r="H255">
        <v>1</v>
      </c>
      <c r="I255" s="1" t="s">
        <v>10445</v>
      </c>
      <c r="J255" s="1" t="s">
        <v>10446</v>
      </c>
      <c r="K255" s="1" t="s">
        <v>14052</v>
      </c>
      <c r="L255" s="1" t="s">
        <v>10447</v>
      </c>
      <c r="M255" s="1" t="s">
        <v>14053</v>
      </c>
      <c r="N255" s="1">
        <f>+Categorias__2[[#This Row],[Id_producto]]</f>
        <v>270108</v>
      </c>
      <c r="O255" s="1">
        <f>+Categorias__2[[#This Row],[Id_categoría]]</f>
        <v>270108001</v>
      </c>
    </row>
    <row r="256" spans="1:15" hidden="1" x14ac:dyDescent="0.3">
      <c r="A256">
        <v>27</v>
      </c>
      <c r="B256" s="1" t="s">
        <v>7284</v>
      </c>
      <c r="C256">
        <v>2701</v>
      </c>
      <c r="D256" s="1" t="s">
        <v>10359</v>
      </c>
      <c r="E256">
        <v>270108</v>
      </c>
      <c r="F256" s="1" t="s">
        <v>10444</v>
      </c>
      <c r="G256">
        <v>270108002</v>
      </c>
      <c r="H256">
        <v>2</v>
      </c>
      <c r="I256" s="1" t="s">
        <v>10448</v>
      </c>
      <c r="J256" s="1" t="s">
        <v>10449</v>
      </c>
      <c r="K256" s="1" t="s">
        <v>14054</v>
      </c>
      <c r="L256" s="1" t="s">
        <v>10450</v>
      </c>
      <c r="M256" s="1" t="s">
        <v>14055</v>
      </c>
      <c r="N256" s="1">
        <f>+Categorias__2[[#This Row],[Id_producto]]</f>
        <v>270108</v>
      </c>
      <c r="O256" s="1">
        <f>+Categorias__2[[#This Row],[Id_categoría]]</f>
        <v>270108002</v>
      </c>
    </row>
    <row r="257" spans="1:15" hidden="1" x14ac:dyDescent="0.3">
      <c r="A257">
        <v>27</v>
      </c>
      <c r="B257" s="1" t="s">
        <v>7284</v>
      </c>
      <c r="C257">
        <v>2701</v>
      </c>
      <c r="D257" s="1" t="s">
        <v>10359</v>
      </c>
      <c r="E257">
        <v>270108</v>
      </c>
      <c r="F257" s="1" t="s">
        <v>10444</v>
      </c>
      <c r="G257">
        <v>270108003</v>
      </c>
      <c r="H257">
        <v>3</v>
      </c>
      <c r="I257" s="1" t="s">
        <v>10451</v>
      </c>
      <c r="J257" s="1" t="s">
        <v>10452</v>
      </c>
      <c r="K257" s="1" t="s">
        <v>14056</v>
      </c>
      <c r="L257" s="1" t="s">
        <v>10453</v>
      </c>
      <c r="M257" s="1" t="s">
        <v>14057</v>
      </c>
      <c r="N257" s="1">
        <f>+Categorias__2[[#This Row],[Id_producto]]</f>
        <v>270108</v>
      </c>
      <c r="O257" s="1">
        <f>+Categorias__2[[#This Row],[Id_categoría]]</f>
        <v>270108003</v>
      </c>
    </row>
    <row r="258" spans="1:15" hidden="1" x14ac:dyDescent="0.3">
      <c r="A258">
        <v>27</v>
      </c>
      <c r="B258" s="1" t="s">
        <v>7284</v>
      </c>
      <c r="C258">
        <v>2701</v>
      </c>
      <c r="D258" s="1" t="s">
        <v>10359</v>
      </c>
      <c r="E258">
        <v>270108</v>
      </c>
      <c r="F258" s="1" t="s">
        <v>10444</v>
      </c>
      <c r="G258">
        <v>270108004</v>
      </c>
      <c r="H258">
        <v>4</v>
      </c>
      <c r="I258" s="1" t="s">
        <v>10454</v>
      </c>
      <c r="J258" s="1" t="s">
        <v>10455</v>
      </c>
      <c r="K258" s="1" t="s">
        <v>14058</v>
      </c>
      <c r="L258" s="1" t="s">
        <v>10456</v>
      </c>
      <c r="M258" s="1" t="s">
        <v>14059</v>
      </c>
      <c r="N258" s="1">
        <f>+Categorias__2[[#This Row],[Id_producto]]</f>
        <v>270108</v>
      </c>
      <c r="O258" s="1">
        <f>+Categorias__2[[#This Row],[Id_categoría]]</f>
        <v>270108004</v>
      </c>
    </row>
    <row r="259" spans="1:15" hidden="1" x14ac:dyDescent="0.3">
      <c r="A259">
        <v>27</v>
      </c>
      <c r="B259" s="1" t="s">
        <v>7284</v>
      </c>
      <c r="C259">
        <v>2701</v>
      </c>
      <c r="D259" s="1" t="s">
        <v>10359</v>
      </c>
      <c r="E259">
        <v>270108</v>
      </c>
      <c r="F259" s="1" t="s">
        <v>10444</v>
      </c>
      <c r="G259">
        <v>270108005</v>
      </c>
      <c r="H259">
        <v>5</v>
      </c>
      <c r="I259" s="1" t="s">
        <v>10457</v>
      </c>
      <c r="J259" s="1" t="s">
        <v>10458</v>
      </c>
      <c r="K259" s="1" t="s">
        <v>14060</v>
      </c>
      <c r="L259" s="1" t="s">
        <v>10459</v>
      </c>
      <c r="M259" s="1" t="s">
        <v>14061</v>
      </c>
      <c r="N259" s="1">
        <f>+Categorias__2[[#This Row],[Id_producto]]</f>
        <v>270108</v>
      </c>
      <c r="O259" s="1">
        <f>+Categorias__2[[#This Row],[Id_categoría]]</f>
        <v>270108005</v>
      </c>
    </row>
    <row r="260" spans="1:15" hidden="1" x14ac:dyDescent="0.3">
      <c r="A260">
        <v>27</v>
      </c>
      <c r="B260" s="1" t="s">
        <v>7284</v>
      </c>
      <c r="C260">
        <v>2701</v>
      </c>
      <c r="D260" s="1" t="s">
        <v>10359</v>
      </c>
      <c r="E260">
        <v>270108</v>
      </c>
      <c r="F260" s="1" t="s">
        <v>10444</v>
      </c>
      <c r="G260">
        <v>270108006</v>
      </c>
      <c r="H260">
        <v>6</v>
      </c>
      <c r="I260" s="1" t="s">
        <v>10460</v>
      </c>
      <c r="J260" s="1" t="s">
        <v>10461</v>
      </c>
      <c r="K260" s="1" t="s">
        <v>14062</v>
      </c>
      <c r="L260" s="1" t="s">
        <v>10462</v>
      </c>
      <c r="M260" s="1" t="s">
        <v>14063</v>
      </c>
      <c r="N260" s="1">
        <f>+Categorias__2[[#This Row],[Id_producto]]</f>
        <v>270108</v>
      </c>
      <c r="O260" s="1">
        <f>+Categorias__2[[#This Row],[Id_categoría]]</f>
        <v>270108006</v>
      </c>
    </row>
    <row r="261" spans="1:15" hidden="1" x14ac:dyDescent="0.3">
      <c r="A261">
        <v>27</v>
      </c>
      <c r="B261" s="1" t="s">
        <v>7284</v>
      </c>
      <c r="C261">
        <v>2701</v>
      </c>
      <c r="D261" s="1" t="s">
        <v>10359</v>
      </c>
      <c r="E261">
        <v>270108</v>
      </c>
      <c r="F261" s="1" t="s">
        <v>10444</v>
      </c>
      <c r="G261">
        <v>270108007</v>
      </c>
      <c r="H261">
        <v>7</v>
      </c>
      <c r="I261" s="1" t="s">
        <v>10463</v>
      </c>
      <c r="J261" s="1" t="s">
        <v>10464</v>
      </c>
      <c r="K261" s="1" t="s">
        <v>14064</v>
      </c>
      <c r="L261" s="1" t="s">
        <v>10465</v>
      </c>
      <c r="M261" s="1" t="s">
        <v>14065</v>
      </c>
      <c r="N261" s="1">
        <f>+Categorias__2[[#This Row],[Id_producto]]</f>
        <v>270108</v>
      </c>
      <c r="O261" s="1">
        <f>+Categorias__2[[#This Row],[Id_categoría]]</f>
        <v>270108007</v>
      </c>
    </row>
    <row r="262" spans="1:15" hidden="1" x14ac:dyDescent="0.3">
      <c r="A262">
        <v>27</v>
      </c>
      <c r="B262" s="1" t="s">
        <v>7284</v>
      </c>
      <c r="C262">
        <v>2701</v>
      </c>
      <c r="D262" s="1" t="s">
        <v>10359</v>
      </c>
      <c r="E262">
        <v>270108</v>
      </c>
      <c r="F262" s="1" t="s">
        <v>10444</v>
      </c>
      <c r="G262">
        <v>270108008</v>
      </c>
      <c r="H262">
        <v>8</v>
      </c>
      <c r="I262" s="1" t="s">
        <v>10466</v>
      </c>
      <c r="J262" s="1" t="s">
        <v>10467</v>
      </c>
      <c r="K262" s="1" t="s">
        <v>14066</v>
      </c>
      <c r="L262" s="1" t="s">
        <v>10468</v>
      </c>
      <c r="M262" s="1" t="s">
        <v>14067</v>
      </c>
      <c r="N262" s="1">
        <f>+Categorias__2[[#This Row],[Id_producto]]</f>
        <v>270108</v>
      </c>
      <c r="O262" s="1">
        <f>+Categorias__2[[#This Row],[Id_categoría]]</f>
        <v>270108008</v>
      </c>
    </row>
    <row r="263" spans="1:15" hidden="1" x14ac:dyDescent="0.3">
      <c r="A263">
        <v>27</v>
      </c>
      <c r="B263" s="1" t="s">
        <v>7284</v>
      </c>
      <c r="C263">
        <v>2701</v>
      </c>
      <c r="D263" s="1" t="s">
        <v>10359</v>
      </c>
      <c r="E263">
        <v>270108</v>
      </c>
      <c r="F263" s="1" t="s">
        <v>10444</v>
      </c>
      <c r="G263">
        <v>270108009</v>
      </c>
      <c r="H263">
        <v>9</v>
      </c>
      <c r="I263" s="1" t="s">
        <v>10469</v>
      </c>
      <c r="J263" s="1" t="s">
        <v>10470</v>
      </c>
      <c r="K263" s="1" t="s">
        <v>14068</v>
      </c>
      <c r="L263" s="1" t="s">
        <v>10471</v>
      </c>
      <c r="M263" s="1" t="s">
        <v>14069</v>
      </c>
      <c r="N263" s="1">
        <f>+Categorias__2[[#This Row],[Id_producto]]</f>
        <v>270108</v>
      </c>
      <c r="O263" s="1">
        <f>+Categorias__2[[#This Row],[Id_categoría]]</f>
        <v>270108009</v>
      </c>
    </row>
    <row r="264" spans="1:15" hidden="1" x14ac:dyDescent="0.3">
      <c r="A264">
        <v>27</v>
      </c>
      <c r="B264" s="1" t="s">
        <v>7284</v>
      </c>
      <c r="C264">
        <v>2701</v>
      </c>
      <c r="D264" s="1" t="s">
        <v>10359</v>
      </c>
      <c r="E264">
        <v>270108</v>
      </c>
      <c r="F264" s="1" t="s">
        <v>10444</v>
      </c>
      <c r="G264">
        <v>270108010</v>
      </c>
      <c r="H264">
        <v>10</v>
      </c>
      <c r="I264" s="1" t="s">
        <v>10444</v>
      </c>
      <c r="J264" s="1" t="s">
        <v>10522</v>
      </c>
      <c r="K264" s="1" t="s">
        <v>14070</v>
      </c>
      <c r="L264" s="1" t="s">
        <v>10523</v>
      </c>
      <c r="M264" s="1" t="s">
        <v>14071</v>
      </c>
      <c r="N264" s="1">
        <f>+Categorias__2[[#This Row],[Id_producto]]</f>
        <v>270108</v>
      </c>
      <c r="O264" s="1">
        <f>+Categorias__2[[#This Row],[Id_categoría]]</f>
        <v>270108010</v>
      </c>
    </row>
    <row r="265" spans="1:15" hidden="1" x14ac:dyDescent="0.3">
      <c r="A265">
        <v>27</v>
      </c>
      <c r="B265" s="1" t="s">
        <v>7284</v>
      </c>
      <c r="C265">
        <v>2701</v>
      </c>
      <c r="D265" s="1" t="s">
        <v>10359</v>
      </c>
      <c r="E265">
        <v>270109</v>
      </c>
      <c r="F265" s="1" t="s">
        <v>10472</v>
      </c>
      <c r="G265">
        <v>270109001</v>
      </c>
      <c r="H265">
        <v>1</v>
      </c>
      <c r="I265" s="1" t="s">
        <v>10448</v>
      </c>
      <c r="J265" s="1" t="s">
        <v>10473</v>
      </c>
      <c r="K265" s="1" t="s">
        <v>14072</v>
      </c>
      <c r="L265" s="1" t="s">
        <v>10474</v>
      </c>
      <c r="M265" s="1" t="s">
        <v>14073</v>
      </c>
      <c r="N265" s="1">
        <f>+Categorias__2[[#This Row],[Id_producto]]</f>
        <v>270109</v>
      </c>
      <c r="O265" s="1">
        <f>+Categorias__2[[#This Row],[Id_categoría]]</f>
        <v>270109001</v>
      </c>
    </row>
    <row r="266" spans="1:15" hidden="1" x14ac:dyDescent="0.3">
      <c r="A266">
        <v>27</v>
      </c>
      <c r="B266" s="1" t="s">
        <v>7284</v>
      </c>
      <c r="C266">
        <v>2701</v>
      </c>
      <c r="D266" s="1" t="s">
        <v>10359</v>
      </c>
      <c r="E266">
        <v>270109</v>
      </c>
      <c r="F266" s="1" t="s">
        <v>10472</v>
      </c>
      <c r="G266">
        <v>270109002</v>
      </c>
      <c r="H266">
        <v>2</v>
      </c>
      <c r="I266" s="1" t="s">
        <v>10475</v>
      </c>
      <c r="J266" s="1" t="s">
        <v>10476</v>
      </c>
      <c r="K266" s="1" t="s">
        <v>14074</v>
      </c>
      <c r="L266" s="1" t="s">
        <v>10477</v>
      </c>
      <c r="M266" s="1" t="s">
        <v>14075</v>
      </c>
      <c r="N266" s="1">
        <f>+Categorias__2[[#This Row],[Id_producto]]</f>
        <v>270109</v>
      </c>
      <c r="O266" s="1">
        <f>+Categorias__2[[#This Row],[Id_categoría]]</f>
        <v>270109002</v>
      </c>
    </row>
    <row r="267" spans="1:15" hidden="1" x14ac:dyDescent="0.3">
      <c r="A267">
        <v>27</v>
      </c>
      <c r="B267" s="1" t="s">
        <v>7284</v>
      </c>
      <c r="C267">
        <v>2701</v>
      </c>
      <c r="D267" s="1" t="s">
        <v>10359</v>
      </c>
      <c r="E267">
        <v>270109</v>
      </c>
      <c r="F267" s="1" t="s">
        <v>10472</v>
      </c>
      <c r="G267">
        <v>270109003</v>
      </c>
      <c r="H267">
        <v>3</v>
      </c>
      <c r="I267" s="1" t="s">
        <v>10478</v>
      </c>
      <c r="J267" s="1" t="s">
        <v>10479</v>
      </c>
      <c r="K267" s="1" t="s">
        <v>14076</v>
      </c>
      <c r="L267" s="1" t="s">
        <v>10480</v>
      </c>
      <c r="M267" s="1" t="s">
        <v>14077</v>
      </c>
      <c r="N267" s="1">
        <f>+Categorias__2[[#This Row],[Id_producto]]</f>
        <v>270109</v>
      </c>
      <c r="O267" s="1">
        <f>+Categorias__2[[#This Row],[Id_categoría]]</f>
        <v>270109003</v>
      </c>
    </row>
    <row r="268" spans="1:15" hidden="1" x14ac:dyDescent="0.3">
      <c r="A268">
        <v>27</v>
      </c>
      <c r="B268" s="1" t="s">
        <v>7284</v>
      </c>
      <c r="C268">
        <v>2701</v>
      </c>
      <c r="D268" s="1" t="s">
        <v>10359</v>
      </c>
      <c r="E268">
        <v>270109</v>
      </c>
      <c r="F268" s="1" t="s">
        <v>10472</v>
      </c>
      <c r="G268">
        <v>270109004</v>
      </c>
      <c r="H268">
        <v>4</v>
      </c>
      <c r="I268" s="1" t="s">
        <v>10481</v>
      </c>
      <c r="J268" s="1" t="s">
        <v>10482</v>
      </c>
      <c r="K268" s="1" t="s">
        <v>14078</v>
      </c>
      <c r="L268" s="1" t="s">
        <v>10483</v>
      </c>
      <c r="M268" s="1" t="s">
        <v>14079</v>
      </c>
      <c r="N268" s="1">
        <f>+Categorias__2[[#This Row],[Id_producto]]</f>
        <v>270109</v>
      </c>
      <c r="O268" s="1">
        <f>+Categorias__2[[#This Row],[Id_categoría]]</f>
        <v>270109004</v>
      </c>
    </row>
    <row r="269" spans="1:15" hidden="1" x14ac:dyDescent="0.3">
      <c r="A269">
        <v>27</v>
      </c>
      <c r="B269" s="1" t="s">
        <v>7284</v>
      </c>
      <c r="C269">
        <v>2701</v>
      </c>
      <c r="D269" s="1" t="s">
        <v>10359</v>
      </c>
      <c r="E269">
        <v>270109</v>
      </c>
      <c r="F269" s="1" t="s">
        <v>10472</v>
      </c>
      <c r="G269">
        <v>270109005</v>
      </c>
      <c r="H269">
        <v>5</v>
      </c>
      <c r="I269" s="1" t="s">
        <v>10484</v>
      </c>
      <c r="J269" s="1" t="s">
        <v>10485</v>
      </c>
      <c r="K269" s="1" t="s">
        <v>14080</v>
      </c>
      <c r="L269" s="1" t="s">
        <v>10486</v>
      </c>
      <c r="M269" s="1" t="s">
        <v>14081</v>
      </c>
      <c r="N269" s="1">
        <f>+Categorias__2[[#This Row],[Id_producto]]</f>
        <v>270109</v>
      </c>
      <c r="O269" s="1">
        <f>+Categorias__2[[#This Row],[Id_categoría]]</f>
        <v>270109005</v>
      </c>
    </row>
    <row r="270" spans="1:15" hidden="1" x14ac:dyDescent="0.3">
      <c r="A270">
        <v>27</v>
      </c>
      <c r="B270" s="1" t="s">
        <v>7284</v>
      </c>
      <c r="C270">
        <v>2701</v>
      </c>
      <c r="D270" s="1" t="s">
        <v>10359</v>
      </c>
      <c r="E270">
        <v>270109</v>
      </c>
      <c r="F270" s="1" t="s">
        <v>10472</v>
      </c>
      <c r="G270">
        <v>270109006</v>
      </c>
      <c r="H270">
        <v>6</v>
      </c>
      <c r="I270" s="1" t="s">
        <v>10457</v>
      </c>
      <c r="J270" s="1" t="s">
        <v>10487</v>
      </c>
      <c r="K270" s="1" t="s">
        <v>14082</v>
      </c>
      <c r="L270" s="1" t="s">
        <v>10488</v>
      </c>
      <c r="M270" s="1" t="s">
        <v>14083</v>
      </c>
      <c r="N270" s="1">
        <f>+Categorias__2[[#This Row],[Id_producto]]</f>
        <v>270109</v>
      </c>
      <c r="O270" s="1">
        <f>+Categorias__2[[#This Row],[Id_categoría]]</f>
        <v>270109006</v>
      </c>
    </row>
    <row r="271" spans="1:15" hidden="1" x14ac:dyDescent="0.3">
      <c r="A271">
        <v>27</v>
      </c>
      <c r="B271" s="1" t="s">
        <v>7284</v>
      </c>
      <c r="C271">
        <v>2701</v>
      </c>
      <c r="D271" s="1" t="s">
        <v>10359</v>
      </c>
      <c r="E271">
        <v>270109</v>
      </c>
      <c r="F271" s="1" t="s">
        <v>10472</v>
      </c>
      <c r="G271">
        <v>270109007</v>
      </c>
      <c r="H271">
        <v>7</v>
      </c>
      <c r="I271" s="1" t="s">
        <v>10466</v>
      </c>
      <c r="J271" s="1" t="s">
        <v>10489</v>
      </c>
      <c r="K271" s="1" t="s">
        <v>14084</v>
      </c>
      <c r="L271" s="1" t="s">
        <v>10490</v>
      </c>
      <c r="M271" s="1" t="s">
        <v>14085</v>
      </c>
      <c r="N271" s="1">
        <f>+Categorias__2[[#This Row],[Id_producto]]</f>
        <v>270109</v>
      </c>
      <c r="O271" s="1">
        <f>+Categorias__2[[#This Row],[Id_categoría]]</f>
        <v>270109007</v>
      </c>
    </row>
    <row r="272" spans="1:15" hidden="1" x14ac:dyDescent="0.3">
      <c r="A272">
        <v>27</v>
      </c>
      <c r="B272" s="1" t="s">
        <v>7284</v>
      </c>
      <c r="C272">
        <v>2701</v>
      </c>
      <c r="D272" s="1" t="s">
        <v>10359</v>
      </c>
      <c r="E272">
        <v>270109</v>
      </c>
      <c r="F272" s="1" t="s">
        <v>10472</v>
      </c>
      <c r="G272">
        <v>270109008</v>
      </c>
      <c r="H272">
        <v>8</v>
      </c>
      <c r="I272" s="1" t="s">
        <v>984</v>
      </c>
      <c r="J272" s="1" t="s">
        <v>10491</v>
      </c>
      <c r="K272" s="1" t="s">
        <v>14086</v>
      </c>
      <c r="L272" s="1" t="s">
        <v>10492</v>
      </c>
      <c r="M272" s="1" t="s">
        <v>14087</v>
      </c>
      <c r="N272" s="1">
        <f>+Categorias__2[[#This Row],[Id_producto]]</f>
        <v>270109</v>
      </c>
      <c r="O272" s="1">
        <f>+Categorias__2[[#This Row],[Id_categoría]]</f>
        <v>270109008</v>
      </c>
    </row>
    <row r="273" spans="1:15" hidden="1" x14ac:dyDescent="0.3">
      <c r="A273">
        <v>27</v>
      </c>
      <c r="B273" s="1" t="s">
        <v>7284</v>
      </c>
      <c r="C273">
        <v>2701</v>
      </c>
      <c r="D273" s="1" t="s">
        <v>10359</v>
      </c>
      <c r="E273">
        <v>270109</v>
      </c>
      <c r="F273" s="1" t="s">
        <v>10472</v>
      </c>
      <c r="G273">
        <v>270109009</v>
      </c>
      <c r="H273">
        <v>9</v>
      </c>
      <c r="I273" s="1" t="s">
        <v>10493</v>
      </c>
      <c r="J273" s="1" t="s">
        <v>10494</v>
      </c>
      <c r="K273" s="1" t="s">
        <v>14088</v>
      </c>
      <c r="L273" s="1" t="s">
        <v>10495</v>
      </c>
      <c r="M273" s="1" t="s">
        <v>14089</v>
      </c>
      <c r="N273" s="1">
        <f>+Categorias__2[[#This Row],[Id_producto]]</f>
        <v>270109</v>
      </c>
      <c r="O273" s="1">
        <f>+Categorias__2[[#This Row],[Id_categoría]]</f>
        <v>270109009</v>
      </c>
    </row>
    <row r="274" spans="1:15" hidden="1" x14ac:dyDescent="0.3">
      <c r="A274">
        <v>27</v>
      </c>
      <c r="B274" s="1" t="s">
        <v>7284</v>
      </c>
      <c r="C274">
        <v>2701</v>
      </c>
      <c r="D274" s="1" t="s">
        <v>10359</v>
      </c>
      <c r="E274">
        <v>270109</v>
      </c>
      <c r="F274" s="1" t="s">
        <v>10472</v>
      </c>
      <c r="G274">
        <v>270109010</v>
      </c>
      <c r="H274">
        <v>10</v>
      </c>
      <c r="I274" s="1" t="s">
        <v>10472</v>
      </c>
      <c r="J274" s="1" t="s">
        <v>10524</v>
      </c>
      <c r="K274" s="1" t="s">
        <v>14090</v>
      </c>
      <c r="L274" s="1" t="s">
        <v>10525</v>
      </c>
      <c r="M274" s="1" t="s">
        <v>14091</v>
      </c>
      <c r="N274" s="1">
        <f>+Categorias__2[[#This Row],[Id_producto]]</f>
        <v>270109</v>
      </c>
      <c r="O274" s="1">
        <f>+Categorias__2[[#This Row],[Id_categoría]]</f>
        <v>270109010</v>
      </c>
    </row>
    <row r="275" spans="1:15" hidden="1" x14ac:dyDescent="0.3">
      <c r="A275">
        <v>27</v>
      </c>
      <c r="B275" s="1" t="s">
        <v>7284</v>
      </c>
      <c r="C275">
        <v>2701</v>
      </c>
      <c r="D275" s="1" t="s">
        <v>10359</v>
      </c>
      <c r="E275">
        <v>270110</v>
      </c>
      <c r="F275" s="1" t="s">
        <v>14092</v>
      </c>
      <c r="G275">
        <v>270110001</v>
      </c>
      <c r="H275">
        <v>1</v>
      </c>
      <c r="I275" s="1" t="s">
        <v>14093</v>
      </c>
      <c r="J275" s="1" t="s">
        <v>14094</v>
      </c>
      <c r="K275" s="1" t="s">
        <v>14095</v>
      </c>
      <c r="L275" s="1" t="s">
        <v>14096</v>
      </c>
      <c r="M275" s="1" t="s">
        <v>14097</v>
      </c>
      <c r="N275" s="1">
        <f>+Categorias__2[[#This Row],[Id_producto]]</f>
        <v>270110</v>
      </c>
      <c r="O275" s="1">
        <f>+Categorias__2[[#This Row],[Id_categoría]]</f>
        <v>270110001</v>
      </c>
    </row>
    <row r="276" spans="1:15" hidden="1" x14ac:dyDescent="0.3">
      <c r="A276">
        <v>27</v>
      </c>
      <c r="B276" s="1" t="s">
        <v>7284</v>
      </c>
      <c r="C276">
        <v>2701</v>
      </c>
      <c r="D276" s="1" t="s">
        <v>10359</v>
      </c>
      <c r="E276">
        <v>270110</v>
      </c>
      <c r="F276" s="1" t="s">
        <v>14092</v>
      </c>
      <c r="G276">
        <v>270110002</v>
      </c>
      <c r="H276">
        <v>2</v>
      </c>
      <c r="I276" s="1" t="s">
        <v>14098</v>
      </c>
      <c r="J276" s="1" t="s">
        <v>14099</v>
      </c>
      <c r="K276" s="1" t="s">
        <v>14100</v>
      </c>
      <c r="L276" s="1" t="s">
        <v>14101</v>
      </c>
      <c r="M276" s="1" t="s">
        <v>14102</v>
      </c>
      <c r="N276" s="1">
        <f>+Categorias__2[[#This Row],[Id_producto]]</f>
        <v>270110</v>
      </c>
      <c r="O276" s="1">
        <f>+Categorias__2[[#This Row],[Id_categoría]]</f>
        <v>270110002</v>
      </c>
    </row>
    <row r="277" spans="1:15" hidden="1" x14ac:dyDescent="0.3">
      <c r="A277">
        <v>27</v>
      </c>
      <c r="B277" s="1" t="s">
        <v>7284</v>
      </c>
      <c r="C277">
        <v>2701</v>
      </c>
      <c r="D277" s="1" t="s">
        <v>10359</v>
      </c>
      <c r="E277">
        <v>270110</v>
      </c>
      <c r="F277" s="1" t="s">
        <v>14092</v>
      </c>
      <c r="G277">
        <v>270110003</v>
      </c>
      <c r="H277">
        <v>3</v>
      </c>
      <c r="I277" s="1" t="s">
        <v>14103</v>
      </c>
      <c r="J277" s="1" t="s">
        <v>14104</v>
      </c>
      <c r="K277" s="1" t="s">
        <v>14105</v>
      </c>
      <c r="L277" s="1" t="s">
        <v>14106</v>
      </c>
      <c r="M277" s="1" t="s">
        <v>14107</v>
      </c>
      <c r="N277" s="1">
        <f>+Categorias__2[[#This Row],[Id_producto]]</f>
        <v>270110</v>
      </c>
      <c r="O277" s="1">
        <f>+Categorias__2[[#This Row],[Id_categoría]]</f>
        <v>270110003</v>
      </c>
    </row>
    <row r="278" spans="1:15" hidden="1" x14ac:dyDescent="0.3">
      <c r="A278">
        <v>27</v>
      </c>
      <c r="B278" s="1" t="s">
        <v>7284</v>
      </c>
      <c r="C278">
        <v>2701</v>
      </c>
      <c r="D278" s="1" t="s">
        <v>10359</v>
      </c>
      <c r="E278">
        <v>270111</v>
      </c>
      <c r="F278" s="1" t="s">
        <v>14108</v>
      </c>
      <c r="G278">
        <v>270111001</v>
      </c>
      <c r="H278">
        <v>1</v>
      </c>
      <c r="I278" s="1" t="s">
        <v>14109</v>
      </c>
      <c r="J278" s="1" t="s">
        <v>14110</v>
      </c>
      <c r="K278" s="1" t="s">
        <v>14111</v>
      </c>
      <c r="L278" s="1" t="s">
        <v>14112</v>
      </c>
      <c r="M278" s="1" t="s">
        <v>14113</v>
      </c>
      <c r="N278" s="1">
        <f>+Categorias__2[[#This Row],[Id_producto]]</f>
        <v>270111</v>
      </c>
      <c r="O278" s="1">
        <f>+Categorias__2[[#This Row],[Id_categoría]]</f>
        <v>270111001</v>
      </c>
    </row>
    <row r="279" spans="1:15" hidden="1" x14ac:dyDescent="0.3">
      <c r="A279">
        <v>27</v>
      </c>
      <c r="B279" s="1" t="s">
        <v>7284</v>
      </c>
      <c r="C279">
        <v>2701</v>
      </c>
      <c r="D279" s="1" t="s">
        <v>10359</v>
      </c>
      <c r="E279">
        <v>270111</v>
      </c>
      <c r="F279" s="1" t="s">
        <v>14108</v>
      </c>
      <c r="G279">
        <v>270111002</v>
      </c>
      <c r="H279">
        <v>2</v>
      </c>
      <c r="I279" s="1" t="s">
        <v>14114</v>
      </c>
      <c r="J279" s="1" t="s">
        <v>14115</v>
      </c>
      <c r="K279" s="1" t="s">
        <v>14116</v>
      </c>
      <c r="L279" s="1" t="s">
        <v>14117</v>
      </c>
      <c r="M279" s="1" t="s">
        <v>14118</v>
      </c>
      <c r="N279" s="1">
        <f>+Categorias__2[[#This Row],[Id_producto]]</f>
        <v>270111</v>
      </c>
      <c r="O279" s="1">
        <f>+Categorias__2[[#This Row],[Id_categoría]]</f>
        <v>270111002</v>
      </c>
    </row>
  </sheetData>
  <phoneticPr fontId="9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4.4" x14ac:dyDescent="0.3"/>
  <cols>
    <col min="1" max="1" width="8.88671875" bestFit="1" customWidth="1"/>
    <col min="2" max="2" width="17.33203125" bestFit="1" customWidth="1"/>
    <col min="3" max="3" width="16.88671875" bestFit="1" customWidth="1"/>
  </cols>
  <sheetData>
    <row r="1" spans="1:3" x14ac:dyDescent="0.3">
      <c r="A1" t="s">
        <v>7351</v>
      </c>
      <c r="B1" t="s">
        <v>7352</v>
      </c>
      <c r="C1" t="s">
        <v>7353</v>
      </c>
    </row>
    <row r="2" spans="1:3" x14ac:dyDescent="0.3">
      <c r="A2" s="1" t="s">
        <v>7354</v>
      </c>
      <c r="B2" s="1" t="s">
        <v>7355</v>
      </c>
      <c r="C2">
        <v>1</v>
      </c>
    </row>
    <row r="3" spans="1:3" x14ac:dyDescent="0.3">
      <c r="A3" s="1" t="s">
        <v>7356</v>
      </c>
      <c r="B3" s="1" t="s">
        <v>7357</v>
      </c>
      <c r="C3">
        <v>2</v>
      </c>
    </row>
    <row r="4" spans="1:3" x14ac:dyDescent="0.3">
      <c r="A4" s="1" t="s">
        <v>7358</v>
      </c>
      <c r="B4" s="1" t="s">
        <v>7359</v>
      </c>
      <c r="C4">
        <v>3</v>
      </c>
    </row>
    <row r="5" spans="1:3" x14ac:dyDescent="0.3">
      <c r="A5" s="1" t="s">
        <v>7360</v>
      </c>
      <c r="B5" s="1" t="s">
        <v>7361</v>
      </c>
      <c r="C5">
        <v>4</v>
      </c>
    </row>
    <row r="6" spans="1:3" x14ac:dyDescent="0.3">
      <c r="A6" s="1" t="s">
        <v>7362</v>
      </c>
      <c r="B6" s="1" t="s">
        <v>7363</v>
      </c>
      <c r="C6">
        <v>5</v>
      </c>
    </row>
    <row r="7" spans="1:3" x14ac:dyDescent="0.3">
      <c r="A7" s="1" t="s">
        <v>7346</v>
      </c>
      <c r="B7" s="1" t="s">
        <v>7364</v>
      </c>
      <c r="C7">
        <v>6</v>
      </c>
    </row>
    <row r="8" spans="1:3" x14ac:dyDescent="0.3">
      <c r="A8" s="1" t="s">
        <v>7365</v>
      </c>
      <c r="B8" s="1" t="s">
        <v>7366</v>
      </c>
      <c r="C8">
        <v>7</v>
      </c>
    </row>
    <row r="9" spans="1:3" x14ac:dyDescent="0.3">
      <c r="A9" s="1" t="s">
        <v>7367</v>
      </c>
      <c r="B9" s="1" t="s">
        <v>7368</v>
      </c>
      <c r="C9">
        <v>8</v>
      </c>
    </row>
    <row r="10" spans="1:3" x14ac:dyDescent="0.3">
      <c r="A10" s="1" t="s">
        <v>7369</v>
      </c>
      <c r="B10" s="1" t="s">
        <v>7370</v>
      </c>
      <c r="C10">
        <v>9</v>
      </c>
    </row>
    <row r="11" spans="1:3" x14ac:dyDescent="0.3">
      <c r="A11" s="1" t="s">
        <v>7371</v>
      </c>
      <c r="B11" s="1" t="s">
        <v>7372</v>
      </c>
      <c r="C11">
        <v>10</v>
      </c>
    </row>
    <row r="12" spans="1:3" x14ac:dyDescent="0.3">
      <c r="A12" s="1" t="s">
        <v>7373</v>
      </c>
      <c r="B12" s="1" t="s">
        <v>7374</v>
      </c>
      <c r="C12">
        <v>11</v>
      </c>
    </row>
    <row r="13" spans="1:3" x14ac:dyDescent="0.3">
      <c r="A13" s="1" t="s">
        <v>7375</v>
      </c>
      <c r="B13" s="1" t="s">
        <v>7376</v>
      </c>
      <c r="C13">
        <v>12</v>
      </c>
    </row>
    <row r="14" spans="1:3" x14ac:dyDescent="0.3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D25" sqref="D25"/>
    </sheetView>
  </sheetViews>
  <sheetFormatPr baseColWidth="10" defaultRowHeight="14.4" x14ac:dyDescent="0.3"/>
  <sheetData>
    <row r="1" spans="1:3" x14ac:dyDescent="0.3">
      <c r="A1" s="5" t="s">
        <v>7572</v>
      </c>
      <c r="B1" s="5" t="s">
        <v>516</v>
      </c>
      <c r="C1" s="5" t="s">
        <v>7379</v>
      </c>
    </row>
    <row r="2" spans="1:3" x14ac:dyDescent="0.3">
      <c r="A2" s="16">
        <v>1</v>
      </c>
      <c r="B2" t="s">
        <v>540</v>
      </c>
      <c r="C2" s="16">
        <f>+VLOOKUP(Region23[[#This Row],[Código_Región]],Codigos_regiones[],3,0)</f>
        <v>252</v>
      </c>
    </row>
    <row r="3" spans="1:3" x14ac:dyDescent="0.3">
      <c r="A3" s="16">
        <v>2</v>
      </c>
      <c r="B3" t="s">
        <v>517</v>
      </c>
      <c r="C3" s="16">
        <f>+VLOOKUP(Region23[[#This Row],[Código_Región]],Codigos_regiones[],3,0)</f>
        <v>239</v>
      </c>
    </row>
    <row r="4" spans="1:3" x14ac:dyDescent="0.3">
      <c r="A4" s="16">
        <v>3</v>
      </c>
      <c r="B4" t="s">
        <v>523</v>
      </c>
      <c r="C4" s="16">
        <f>+VLOOKUP(Region23[[#This Row],[Código_Región]],Codigos_regiones[],3,0)</f>
        <v>242</v>
      </c>
    </row>
    <row r="5" spans="1:3" x14ac:dyDescent="0.3">
      <c r="A5" s="16">
        <v>4</v>
      </c>
      <c r="B5" t="s">
        <v>527</v>
      </c>
      <c r="C5" s="16">
        <f>+VLOOKUP(Region23[[#This Row],[Código_Región]],Codigos_regiones[],3,0)</f>
        <v>244</v>
      </c>
    </row>
    <row r="6" spans="1:3" x14ac:dyDescent="0.3">
      <c r="A6" s="16">
        <v>5</v>
      </c>
      <c r="B6" t="s">
        <v>542</v>
      </c>
      <c r="C6" s="16">
        <f>+VLOOKUP(Region23[[#This Row],[Código_Región]],Codigos_regiones[],3,0)</f>
        <v>253</v>
      </c>
    </row>
    <row r="7" spans="1:3" x14ac:dyDescent="0.3">
      <c r="A7" s="16">
        <v>6</v>
      </c>
      <c r="B7" t="s">
        <v>1193</v>
      </c>
      <c r="C7" s="16">
        <f>+VLOOKUP(Region23[[#This Row],[Código_Región]],Codigos_regiones[],3,0)</f>
        <v>245</v>
      </c>
    </row>
    <row r="8" spans="1:3" x14ac:dyDescent="0.3">
      <c r="A8" s="16">
        <v>7</v>
      </c>
      <c r="B8" t="s">
        <v>535</v>
      </c>
      <c r="C8" s="16">
        <f>+VLOOKUP(Region23[[#This Row],[Código_Región]],Codigos_regiones[],3,0)</f>
        <v>249</v>
      </c>
    </row>
    <row r="9" spans="1:3" x14ac:dyDescent="0.3">
      <c r="A9" s="16">
        <v>8</v>
      </c>
      <c r="B9" t="s">
        <v>525</v>
      </c>
      <c r="C9" s="16">
        <f>+VLOOKUP(Region23[[#This Row],[Código_Región]],Codigos_regiones[],3,0)</f>
        <v>243</v>
      </c>
    </row>
    <row r="10" spans="1:3" x14ac:dyDescent="0.3">
      <c r="A10" s="16">
        <v>9</v>
      </c>
      <c r="B10" t="s">
        <v>521</v>
      </c>
      <c r="C10" s="16">
        <f>+VLOOKUP(Region23[[#This Row],[Código_Región]],Codigos_regiones[],3,0)</f>
        <v>241</v>
      </c>
    </row>
    <row r="11" spans="1:3" x14ac:dyDescent="0.3">
      <c r="A11" s="16">
        <v>9</v>
      </c>
      <c r="B11" t="s">
        <v>7579</v>
      </c>
      <c r="C11" s="16">
        <f>+VLOOKUP(Region23[[#This Row],[Código_Región]],Codigos_regiones[],3,0)</f>
        <v>241</v>
      </c>
    </row>
    <row r="12" spans="1:3" x14ac:dyDescent="0.3">
      <c r="A12" s="16">
        <v>10</v>
      </c>
      <c r="B12" t="s">
        <v>530</v>
      </c>
      <c r="C12" s="16">
        <f>+VLOOKUP(Region23[[#This Row],[Código_Región]],Codigos_regiones[],3,0)</f>
        <v>246</v>
      </c>
    </row>
    <row r="13" spans="1:3" x14ac:dyDescent="0.3">
      <c r="A13" s="16">
        <v>11</v>
      </c>
      <c r="B13" t="s">
        <v>7611</v>
      </c>
      <c r="C13" s="16">
        <f>+VLOOKUP(Region23[[#This Row],[Código_Región]],Codigos_regiones[],3,0)</f>
        <v>238</v>
      </c>
    </row>
    <row r="14" spans="1:3" x14ac:dyDescent="0.3">
      <c r="A14" s="16">
        <v>12</v>
      </c>
      <c r="B14" t="s">
        <v>7609</v>
      </c>
      <c r="C14" s="16">
        <f>+VLOOKUP(Region23[[#This Row],[Código_Región]],Codigos_regiones[],3,0)</f>
        <v>248</v>
      </c>
    </row>
    <row r="15" spans="1:3" x14ac:dyDescent="0.3">
      <c r="A15" s="16">
        <v>13</v>
      </c>
      <c r="B15" t="s">
        <v>7580</v>
      </c>
      <c r="C15" s="16">
        <f>+VLOOKUP(Region23[[#This Row],[Código_Región]],Codigos_regiones[],3,0)</f>
        <v>251</v>
      </c>
    </row>
    <row r="16" spans="1:3" x14ac:dyDescent="0.3">
      <c r="A16" s="16">
        <v>14</v>
      </c>
      <c r="B16" t="s">
        <v>532</v>
      </c>
      <c r="C16" s="16">
        <f>+VLOOKUP(Region23[[#This Row],[Código_Región]],Codigos_regiones[],3,0)</f>
        <v>247</v>
      </c>
    </row>
    <row r="17" spans="1:3" x14ac:dyDescent="0.3">
      <c r="A17" s="16">
        <v>15</v>
      </c>
      <c r="B17" t="s">
        <v>519</v>
      </c>
      <c r="C17" s="16">
        <f>+VLOOKUP(Region23[[#This Row],[Código_Región]],Codigos_regiones[],3,0)</f>
        <v>240</v>
      </c>
    </row>
    <row r="18" spans="1:3" x14ac:dyDescent="0.3">
      <c r="A18" s="16">
        <v>16</v>
      </c>
      <c r="B18" t="s">
        <v>537</v>
      </c>
      <c r="C18" s="16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0280-D6BA-4C69-BDDA-A40B9A2B6729}">
  <sheetPr>
    <tabColor rgb="FFCC0066"/>
  </sheetPr>
  <dimension ref="A1:B4"/>
  <sheetViews>
    <sheetView workbookViewId="0">
      <selection activeCell="D25" sqref="D25"/>
    </sheetView>
  </sheetViews>
  <sheetFormatPr baseColWidth="10" defaultRowHeight="14.4" x14ac:dyDescent="0.3"/>
  <sheetData>
    <row r="1" spans="1:2" x14ac:dyDescent="0.3">
      <c r="A1" s="87" t="s">
        <v>10550</v>
      </c>
      <c r="B1" s="88" t="s">
        <v>6342</v>
      </c>
    </row>
    <row r="2" spans="1:2" x14ac:dyDescent="0.3">
      <c r="A2" s="75">
        <v>270101</v>
      </c>
      <c r="B2" s="73" t="s">
        <v>7315</v>
      </c>
    </row>
    <row r="3" spans="1:2" x14ac:dyDescent="0.3">
      <c r="A3" s="75">
        <v>270102</v>
      </c>
      <c r="B3" s="73" t="s">
        <v>10360</v>
      </c>
    </row>
    <row r="4" spans="1:2" x14ac:dyDescent="0.3">
      <c r="A4" s="75">
        <v>270103</v>
      </c>
      <c r="B4" s="73" t="s">
        <v>10397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EA2-E6CF-4391-A616-392C63935FA9}">
  <sheetPr>
    <tabColor rgb="FFCC0066"/>
  </sheetPr>
  <dimension ref="A1:B7"/>
  <sheetViews>
    <sheetView workbookViewId="0">
      <selection activeCell="D25" sqref="D25"/>
    </sheetView>
  </sheetViews>
  <sheetFormatPr baseColWidth="10" defaultRowHeight="14.4" x14ac:dyDescent="0.3"/>
  <sheetData>
    <row r="1" spans="1:2" x14ac:dyDescent="0.3">
      <c r="A1" s="89" t="s">
        <v>10551</v>
      </c>
      <c r="B1" s="90" t="s">
        <v>6345</v>
      </c>
    </row>
    <row r="2" spans="1:2" x14ac:dyDescent="0.3">
      <c r="A2" s="75">
        <v>270101001</v>
      </c>
      <c r="B2" s="73" t="s">
        <v>10639</v>
      </c>
    </row>
    <row r="3" spans="1:2" x14ac:dyDescent="0.3">
      <c r="A3" s="75">
        <v>270102002</v>
      </c>
      <c r="B3" s="73" t="s">
        <v>7293</v>
      </c>
    </row>
    <row r="4" spans="1:2" x14ac:dyDescent="0.3">
      <c r="A4" s="75">
        <v>270102014</v>
      </c>
      <c r="B4" s="73" t="s">
        <v>7305</v>
      </c>
    </row>
    <row r="5" spans="1:2" x14ac:dyDescent="0.3">
      <c r="A5" s="75">
        <v>270102015</v>
      </c>
      <c r="B5" s="73" t="s">
        <v>7306</v>
      </c>
    </row>
    <row r="6" spans="1:2" x14ac:dyDescent="0.3">
      <c r="A6" s="75">
        <v>270102017</v>
      </c>
      <c r="B6" s="73" t="s">
        <v>7308</v>
      </c>
    </row>
    <row r="7" spans="1:2" x14ac:dyDescent="0.3">
      <c r="A7" s="75">
        <v>270103005</v>
      </c>
      <c r="B7" s="73" t="s">
        <v>7290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D165-A0E5-4F25-85F6-98A1E29A816D}">
  <sheetPr>
    <tabColor rgb="FFCC0066"/>
  </sheetPr>
  <dimension ref="A1:B83"/>
  <sheetViews>
    <sheetView workbookViewId="0">
      <selection activeCell="D25" sqref="D25"/>
    </sheetView>
  </sheetViews>
  <sheetFormatPr baseColWidth="10" defaultRowHeight="14.4" x14ac:dyDescent="0.3"/>
  <sheetData>
    <row r="1" spans="1:2" ht="24" x14ac:dyDescent="0.3">
      <c r="A1" s="10" t="s">
        <v>10552</v>
      </c>
      <c r="B1" s="10" t="s">
        <v>10553</v>
      </c>
    </row>
    <row r="2" spans="1:2" x14ac:dyDescent="0.3">
      <c r="A2" s="16">
        <v>1</v>
      </c>
      <c r="B2" t="s">
        <v>10642</v>
      </c>
    </row>
    <row r="3" spans="1:2" x14ac:dyDescent="0.3">
      <c r="A3" s="16">
        <v>2</v>
      </c>
      <c r="B3" t="s">
        <v>10643</v>
      </c>
    </row>
    <row r="4" spans="1:2" x14ac:dyDescent="0.3">
      <c r="A4" s="16">
        <v>3</v>
      </c>
      <c r="B4" t="s">
        <v>10644</v>
      </c>
    </row>
    <row r="5" spans="1:2" x14ac:dyDescent="0.3">
      <c r="A5" s="16">
        <v>4</v>
      </c>
      <c r="B5" t="s">
        <v>10645</v>
      </c>
    </row>
    <row r="6" spans="1:2" x14ac:dyDescent="0.3">
      <c r="A6" s="16">
        <v>5</v>
      </c>
      <c r="B6" t="s">
        <v>10646</v>
      </c>
    </row>
    <row r="7" spans="1:2" x14ac:dyDescent="0.3">
      <c r="A7" s="16">
        <v>6</v>
      </c>
      <c r="B7" t="s">
        <v>10647</v>
      </c>
    </row>
    <row r="8" spans="1:2" x14ac:dyDescent="0.3">
      <c r="A8" s="16">
        <v>7</v>
      </c>
      <c r="B8" t="s">
        <v>10648</v>
      </c>
    </row>
    <row r="9" spans="1:2" x14ac:dyDescent="0.3">
      <c r="A9" s="16">
        <v>8</v>
      </c>
      <c r="B9" t="s">
        <v>10649</v>
      </c>
    </row>
    <row r="10" spans="1:2" x14ac:dyDescent="0.3">
      <c r="A10" s="16">
        <v>9</v>
      </c>
      <c r="B10" t="s">
        <v>10650</v>
      </c>
    </row>
    <row r="11" spans="1:2" x14ac:dyDescent="0.3">
      <c r="A11" s="16">
        <v>10</v>
      </c>
      <c r="B11" t="s">
        <v>10651</v>
      </c>
    </row>
    <row r="12" spans="1:2" x14ac:dyDescent="0.3">
      <c r="A12" s="16">
        <v>11</v>
      </c>
      <c r="B12" t="s">
        <v>10652</v>
      </c>
    </row>
    <row r="13" spans="1:2" x14ac:dyDescent="0.3">
      <c r="A13" s="16">
        <v>12</v>
      </c>
      <c r="B13" t="s">
        <v>10653</v>
      </c>
    </row>
    <row r="14" spans="1:2" x14ac:dyDescent="0.3">
      <c r="A14" s="16">
        <v>13</v>
      </c>
      <c r="B14" t="s">
        <v>10654</v>
      </c>
    </row>
    <row r="15" spans="1:2" x14ac:dyDescent="0.3">
      <c r="A15" s="16">
        <v>14</v>
      </c>
      <c r="B15" t="s">
        <v>10655</v>
      </c>
    </row>
    <row r="16" spans="1:2" x14ac:dyDescent="0.3">
      <c r="A16" s="16">
        <v>15</v>
      </c>
      <c r="B16" t="s">
        <v>10656</v>
      </c>
    </row>
    <row r="17" spans="1:2" x14ac:dyDescent="0.3">
      <c r="A17" s="16">
        <v>16</v>
      </c>
      <c r="B17" t="s">
        <v>10657</v>
      </c>
    </row>
    <row r="18" spans="1:2" x14ac:dyDescent="0.3">
      <c r="A18" s="16">
        <v>17</v>
      </c>
      <c r="B18" t="s">
        <v>10658</v>
      </c>
    </row>
    <row r="19" spans="1:2" x14ac:dyDescent="0.3">
      <c r="A19" s="16">
        <v>18</v>
      </c>
      <c r="B19" t="s">
        <v>10659</v>
      </c>
    </row>
    <row r="20" spans="1:2" x14ac:dyDescent="0.3">
      <c r="A20" s="16">
        <v>19</v>
      </c>
      <c r="B20" t="s">
        <v>10660</v>
      </c>
    </row>
    <row r="21" spans="1:2" x14ac:dyDescent="0.3">
      <c r="A21" s="16">
        <v>20</v>
      </c>
      <c r="B21" t="s">
        <v>10661</v>
      </c>
    </row>
    <row r="22" spans="1:2" x14ac:dyDescent="0.3">
      <c r="A22" s="16">
        <v>21</v>
      </c>
      <c r="B22" t="s">
        <v>10662</v>
      </c>
    </row>
    <row r="23" spans="1:2" x14ac:dyDescent="0.3">
      <c r="A23" s="16">
        <v>22</v>
      </c>
      <c r="B23" t="s">
        <v>10663</v>
      </c>
    </row>
    <row r="24" spans="1:2" x14ac:dyDescent="0.3">
      <c r="A24" s="16">
        <v>23</v>
      </c>
      <c r="B24" t="s">
        <v>10664</v>
      </c>
    </row>
    <row r="25" spans="1:2" x14ac:dyDescent="0.3">
      <c r="A25" s="16">
        <v>24</v>
      </c>
      <c r="B25" t="s">
        <v>10665</v>
      </c>
    </row>
    <row r="26" spans="1:2" x14ac:dyDescent="0.3">
      <c r="A26" s="16">
        <v>25</v>
      </c>
      <c r="B26" t="s">
        <v>10666</v>
      </c>
    </row>
    <row r="27" spans="1:2" x14ac:dyDescent="0.3">
      <c r="A27" s="16">
        <v>26</v>
      </c>
      <c r="B27" t="s">
        <v>10667</v>
      </c>
    </row>
    <row r="28" spans="1:2" x14ac:dyDescent="0.3">
      <c r="A28" s="16">
        <v>27</v>
      </c>
      <c r="B28" t="s">
        <v>10668</v>
      </c>
    </row>
    <row r="29" spans="1:2" x14ac:dyDescent="0.3">
      <c r="A29" s="16">
        <v>28</v>
      </c>
      <c r="B29" t="s">
        <v>10669</v>
      </c>
    </row>
    <row r="30" spans="1:2" x14ac:dyDescent="0.3">
      <c r="A30" s="16">
        <v>29</v>
      </c>
      <c r="B30" t="s">
        <v>10670</v>
      </c>
    </row>
    <row r="31" spans="1:2" x14ac:dyDescent="0.3">
      <c r="A31" s="16">
        <v>30</v>
      </c>
      <c r="B31" t="s">
        <v>10671</v>
      </c>
    </row>
    <row r="32" spans="1:2" x14ac:dyDescent="0.3">
      <c r="A32" s="16">
        <v>31</v>
      </c>
      <c r="B32" t="s">
        <v>10672</v>
      </c>
    </row>
    <row r="33" spans="1:2" x14ac:dyDescent="0.3">
      <c r="A33" s="16">
        <v>32</v>
      </c>
      <c r="B33" t="s">
        <v>10673</v>
      </c>
    </row>
    <row r="34" spans="1:2" x14ac:dyDescent="0.3">
      <c r="A34" s="16">
        <v>33</v>
      </c>
      <c r="B34" t="s">
        <v>10674</v>
      </c>
    </row>
    <row r="35" spans="1:2" x14ac:dyDescent="0.3">
      <c r="A35" s="16">
        <v>34</v>
      </c>
      <c r="B35" t="s">
        <v>10675</v>
      </c>
    </row>
    <row r="36" spans="1:2" x14ac:dyDescent="0.3">
      <c r="A36" s="16">
        <v>35</v>
      </c>
      <c r="B36" t="s">
        <v>10676</v>
      </c>
    </row>
    <row r="37" spans="1:2" x14ac:dyDescent="0.3">
      <c r="A37" s="16">
        <v>36</v>
      </c>
      <c r="B37" t="s">
        <v>10677</v>
      </c>
    </row>
    <row r="38" spans="1:2" x14ac:dyDescent="0.3">
      <c r="A38" s="16">
        <v>37</v>
      </c>
      <c r="B38" t="s">
        <v>10678</v>
      </c>
    </row>
    <row r="39" spans="1:2" x14ac:dyDescent="0.3">
      <c r="A39" s="16">
        <v>38</v>
      </c>
      <c r="B39" t="s">
        <v>10679</v>
      </c>
    </row>
    <row r="40" spans="1:2" x14ac:dyDescent="0.3">
      <c r="A40" s="16">
        <v>39</v>
      </c>
      <c r="B40" t="s">
        <v>10680</v>
      </c>
    </row>
    <row r="41" spans="1:2" x14ac:dyDescent="0.3">
      <c r="A41" s="16">
        <v>40</v>
      </c>
      <c r="B41" t="s">
        <v>10681</v>
      </c>
    </row>
    <row r="42" spans="1:2" x14ac:dyDescent="0.3">
      <c r="A42" s="16">
        <v>41</v>
      </c>
      <c r="B42" t="s">
        <v>10682</v>
      </c>
    </row>
    <row r="43" spans="1:2" x14ac:dyDescent="0.3">
      <c r="A43" s="16">
        <v>42</v>
      </c>
      <c r="B43" t="s">
        <v>10683</v>
      </c>
    </row>
    <row r="44" spans="1:2" x14ac:dyDescent="0.3">
      <c r="A44" s="16">
        <v>43</v>
      </c>
      <c r="B44" t="s">
        <v>10684</v>
      </c>
    </row>
    <row r="45" spans="1:2" x14ac:dyDescent="0.3">
      <c r="A45" s="16">
        <v>44</v>
      </c>
      <c r="B45" t="s">
        <v>10685</v>
      </c>
    </row>
    <row r="46" spans="1:2" x14ac:dyDescent="0.3">
      <c r="A46" s="16">
        <v>45</v>
      </c>
      <c r="B46" t="s">
        <v>10686</v>
      </c>
    </row>
    <row r="47" spans="1:2" x14ac:dyDescent="0.3">
      <c r="A47" s="16">
        <v>46</v>
      </c>
      <c r="B47" t="s">
        <v>10687</v>
      </c>
    </row>
    <row r="48" spans="1:2" x14ac:dyDescent="0.3">
      <c r="A48" s="16">
        <v>47</v>
      </c>
      <c r="B48" t="s">
        <v>10688</v>
      </c>
    </row>
    <row r="49" spans="1:2" x14ac:dyDescent="0.3">
      <c r="A49" s="16">
        <v>48</v>
      </c>
      <c r="B49" t="s">
        <v>10689</v>
      </c>
    </row>
    <row r="50" spans="1:2" x14ac:dyDescent="0.3">
      <c r="A50" s="16">
        <v>49</v>
      </c>
      <c r="B50" t="s">
        <v>10690</v>
      </c>
    </row>
    <row r="51" spans="1:2" x14ac:dyDescent="0.3">
      <c r="A51" s="16">
        <v>50</v>
      </c>
      <c r="B51" t="s">
        <v>10691</v>
      </c>
    </row>
    <row r="52" spans="1:2" x14ac:dyDescent="0.3">
      <c r="A52" s="16">
        <v>51</v>
      </c>
      <c r="B52" t="s">
        <v>10692</v>
      </c>
    </row>
    <row r="53" spans="1:2" x14ac:dyDescent="0.3">
      <c r="A53" s="16">
        <v>52</v>
      </c>
      <c r="B53" t="s">
        <v>10693</v>
      </c>
    </row>
    <row r="54" spans="1:2" x14ac:dyDescent="0.3">
      <c r="A54" s="16">
        <v>53</v>
      </c>
      <c r="B54" t="s">
        <v>10694</v>
      </c>
    </row>
    <row r="55" spans="1:2" x14ac:dyDescent="0.3">
      <c r="A55" s="16">
        <v>54</v>
      </c>
      <c r="B55" t="s">
        <v>10695</v>
      </c>
    </row>
    <row r="56" spans="1:2" x14ac:dyDescent="0.3">
      <c r="A56" s="16">
        <v>55</v>
      </c>
      <c r="B56" t="s">
        <v>10696</v>
      </c>
    </row>
    <row r="57" spans="1:2" x14ac:dyDescent="0.3">
      <c r="A57" s="16">
        <v>56</v>
      </c>
      <c r="B57" t="s">
        <v>10697</v>
      </c>
    </row>
    <row r="58" spans="1:2" x14ac:dyDescent="0.3">
      <c r="A58" s="16">
        <v>57</v>
      </c>
      <c r="B58" t="s">
        <v>10698</v>
      </c>
    </row>
    <row r="59" spans="1:2" x14ac:dyDescent="0.3">
      <c r="A59" s="16">
        <v>58</v>
      </c>
      <c r="B59" t="s">
        <v>10699</v>
      </c>
    </row>
    <row r="60" spans="1:2" x14ac:dyDescent="0.3">
      <c r="A60" s="16">
        <v>59</v>
      </c>
      <c r="B60" t="s">
        <v>10700</v>
      </c>
    </row>
    <row r="61" spans="1:2" x14ac:dyDescent="0.3">
      <c r="A61" s="16">
        <v>60</v>
      </c>
      <c r="B61" t="s">
        <v>10701</v>
      </c>
    </row>
    <row r="62" spans="1:2" x14ac:dyDescent="0.3">
      <c r="A62" s="16">
        <v>61</v>
      </c>
      <c r="B62" t="s">
        <v>10702</v>
      </c>
    </row>
    <row r="63" spans="1:2" x14ac:dyDescent="0.3">
      <c r="A63" s="16">
        <v>62</v>
      </c>
      <c r="B63" t="s">
        <v>10703</v>
      </c>
    </row>
    <row r="64" spans="1:2" x14ac:dyDescent="0.3">
      <c r="A64" s="16">
        <v>63</v>
      </c>
      <c r="B64" t="s">
        <v>10704</v>
      </c>
    </row>
    <row r="65" spans="1:2" x14ac:dyDescent="0.3">
      <c r="A65" s="16">
        <v>64</v>
      </c>
      <c r="B65" t="s">
        <v>10705</v>
      </c>
    </row>
    <row r="66" spans="1:2" x14ac:dyDescent="0.3">
      <c r="A66" s="16">
        <v>65</v>
      </c>
      <c r="B66" t="s">
        <v>10706</v>
      </c>
    </row>
    <row r="67" spans="1:2" x14ac:dyDescent="0.3">
      <c r="A67" s="16">
        <v>66</v>
      </c>
      <c r="B67" t="s">
        <v>10707</v>
      </c>
    </row>
    <row r="68" spans="1:2" x14ac:dyDescent="0.3">
      <c r="A68" s="16">
        <v>67</v>
      </c>
      <c r="B68" t="s">
        <v>10708</v>
      </c>
    </row>
    <row r="69" spans="1:2" x14ac:dyDescent="0.3">
      <c r="A69" s="16">
        <v>68</v>
      </c>
      <c r="B69" t="s">
        <v>10709</v>
      </c>
    </row>
    <row r="70" spans="1:2" x14ac:dyDescent="0.3">
      <c r="A70" s="16">
        <v>69</v>
      </c>
      <c r="B70" t="s">
        <v>10710</v>
      </c>
    </row>
    <row r="71" spans="1:2" x14ac:dyDescent="0.3">
      <c r="A71" s="16">
        <v>70</v>
      </c>
      <c r="B71" t="s">
        <v>10711</v>
      </c>
    </row>
    <row r="72" spans="1:2" x14ac:dyDescent="0.3">
      <c r="A72" s="16">
        <v>71</v>
      </c>
      <c r="B72" t="s">
        <v>10712</v>
      </c>
    </row>
    <row r="73" spans="1:2" x14ac:dyDescent="0.3">
      <c r="A73" s="16">
        <v>72</v>
      </c>
      <c r="B73" t="s">
        <v>10713</v>
      </c>
    </row>
    <row r="74" spans="1:2" x14ac:dyDescent="0.3">
      <c r="A74" s="16">
        <v>73</v>
      </c>
      <c r="B74" t="s">
        <v>10714</v>
      </c>
    </row>
    <row r="75" spans="1:2" x14ac:dyDescent="0.3">
      <c r="A75" s="16">
        <v>74</v>
      </c>
      <c r="B75" t="s">
        <v>10715</v>
      </c>
    </row>
    <row r="76" spans="1:2" x14ac:dyDescent="0.3">
      <c r="A76" s="16">
        <v>75</v>
      </c>
      <c r="B76" t="s">
        <v>10716</v>
      </c>
    </row>
    <row r="77" spans="1:2" x14ac:dyDescent="0.3">
      <c r="A77" s="16">
        <v>76</v>
      </c>
      <c r="B77" t="s">
        <v>10717</v>
      </c>
    </row>
    <row r="78" spans="1:2" x14ac:dyDescent="0.3">
      <c r="A78" s="16">
        <v>77</v>
      </c>
      <c r="B78" t="s">
        <v>10718</v>
      </c>
    </row>
    <row r="79" spans="1:2" x14ac:dyDescent="0.3">
      <c r="A79" s="16">
        <v>78</v>
      </c>
      <c r="B79" t="s">
        <v>10719</v>
      </c>
    </row>
    <row r="80" spans="1:2" x14ac:dyDescent="0.3">
      <c r="A80" s="16">
        <v>79</v>
      </c>
      <c r="B80" t="s">
        <v>10720</v>
      </c>
    </row>
    <row r="81" spans="1:2" x14ac:dyDescent="0.3">
      <c r="A81" s="16">
        <v>80</v>
      </c>
      <c r="B81" t="s">
        <v>10721</v>
      </c>
    </row>
    <row r="82" spans="1:2" x14ac:dyDescent="0.3">
      <c r="A82" s="16">
        <v>81</v>
      </c>
      <c r="B82" t="s">
        <v>10722</v>
      </c>
    </row>
    <row r="83" spans="1:2" x14ac:dyDescent="0.3">
      <c r="A83" s="16">
        <v>82</v>
      </c>
      <c r="B83" t="s">
        <v>10723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topLeftCell="D1" zoomScaleNormal="100" workbookViewId="0">
      <pane ySplit="2" topLeftCell="A60" activePane="bottomLeft" state="frozen"/>
      <selection pane="bottomLeft" activeCell="S2" sqref="S2:T84"/>
    </sheetView>
  </sheetViews>
  <sheetFormatPr baseColWidth="10" defaultRowHeight="14.4" x14ac:dyDescent="0.3"/>
  <cols>
    <col min="2" max="2" width="15.6640625" bestFit="1" customWidth="1"/>
    <col min="3" max="3" width="10.6640625" customWidth="1"/>
    <col min="4" max="5" width="5.33203125" customWidth="1"/>
    <col min="6" max="6" width="9.88671875" customWidth="1"/>
    <col min="7" max="7" width="19.33203125" bestFit="1" customWidth="1"/>
    <col min="8" max="8" width="8.6640625" bestFit="1" customWidth="1"/>
    <col min="9" max="10" width="4.109375" customWidth="1"/>
    <col min="11" max="11" width="13.33203125" bestFit="1" customWidth="1"/>
    <col min="12" max="12" width="22.109375" bestFit="1" customWidth="1"/>
    <col min="13" max="14" width="3.44140625" customWidth="1"/>
    <col min="15" max="15" width="13.88671875" bestFit="1" customWidth="1"/>
    <col min="16" max="16" width="23.33203125" bestFit="1" customWidth="1"/>
    <col min="17" max="18" width="4.6640625" customWidth="1"/>
    <col min="19" max="19" width="13.109375" bestFit="1" customWidth="1"/>
    <col min="20" max="20" width="35.6640625" bestFit="1" customWidth="1"/>
    <col min="21" max="22" width="4.44140625" customWidth="1"/>
    <col min="25" max="26" width="3.6640625" customWidth="1"/>
    <col min="28" max="28" width="15.44140625" bestFit="1" customWidth="1"/>
    <col min="29" max="30" width="4.6640625" customWidth="1"/>
    <col min="32" max="32" width="14.109375" bestFit="1" customWidth="1"/>
    <col min="33" max="34" width="3.6640625" customWidth="1"/>
    <col min="35" max="35" width="10.33203125" bestFit="1" customWidth="1"/>
    <col min="36" max="36" width="19.88671875" bestFit="1" customWidth="1"/>
    <col min="37" max="38" width="4" customWidth="1"/>
    <col min="39" max="39" width="10.33203125" bestFit="1" customWidth="1"/>
    <col min="40" max="40" width="19.88671875" bestFit="1" customWidth="1"/>
    <col min="41" max="42" width="4.88671875" customWidth="1"/>
    <col min="43" max="43" width="17.5546875" customWidth="1"/>
  </cols>
  <sheetData>
    <row r="1" spans="1:43" x14ac:dyDescent="0.3">
      <c r="B1">
        <f>_xlfn.XLOOKUP(RESUMEN!J4,Region[Región],Region[Código_Región],FALSE)</f>
        <v>13</v>
      </c>
      <c r="G1" t="e">
        <f>_xlfn.XLOOKUP(RESUMEN!#REF!,Comuna[Comuna],Comuna[Cod_comuna],FALSE)</f>
        <v>#REF!</v>
      </c>
      <c r="L1">
        <v>270102</v>
      </c>
      <c r="P1">
        <v>270101001</v>
      </c>
      <c r="T1" s="16">
        <v>1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3">
      <c r="A2" s="5" t="s">
        <v>7572</v>
      </c>
      <c r="B2" s="5" t="s">
        <v>516</v>
      </c>
      <c r="C2" s="5" t="s">
        <v>7379</v>
      </c>
      <c r="D2" s="6"/>
      <c r="E2" s="6"/>
      <c r="F2" s="7" t="s">
        <v>10529</v>
      </c>
      <c r="G2" s="7" t="s">
        <v>715</v>
      </c>
      <c r="H2" s="7" t="s">
        <v>7380</v>
      </c>
      <c r="I2" s="6"/>
      <c r="J2" s="6"/>
      <c r="K2" s="8" t="s">
        <v>10550</v>
      </c>
      <c r="L2" s="8" t="s">
        <v>6342</v>
      </c>
      <c r="M2" s="6"/>
      <c r="N2" s="6"/>
      <c r="O2" s="9" t="s">
        <v>10551</v>
      </c>
      <c r="P2" s="9" t="s">
        <v>6345</v>
      </c>
      <c r="Q2" s="6"/>
      <c r="R2" s="6"/>
      <c r="S2" s="10" t="s">
        <v>10552</v>
      </c>
      <c r="T2" s="10" t="s">
        <v>10553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3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/>
      <c r="H3" s="16" t="e">
        <f>+VLOOKUP(Comuna[[#This Row],[Cod_comuna]],Codigos_comunas[],3,0)</f>
        <v>#N/A</v>
      </c>
      <c r="K3" s="16">
        <v>270101</v>
      </c>
      <c r="L3" t="s">
        <v>7315</v>
      </c>
      <c r="O3" s="16">
        <v>270101001</v>
      </c>
      <c r="P3" t="s">
        <v>10639</v>
      </c>
      <c r="S3" s="16">
        <v>1</v>
      </c>
      <c r="T3" t="s">
        <v>10642</v>
      </c>
      <c r="W3" s="16"/>
      <c r="AA3" s="16"/>
      <c r="AE3" s="16"/>
      <c r="AI3" s="16"/>
      <c r="AM3" s="16"/>
      <c r="AQ3" s="17"/>
    </row>
    <row r="4" spans="1:43" x14ac:dyDescent="0.3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/>
      <c r="H4" s="16" t="e">
        <f>+VLOOKUP(Comuna[[#This Row],[Cod_comuna]],Codigos_comunas[],3,0)</f>
        <v>#N/A</v>
      </c>
      <c r="K4" s="16">
        <v>270102</v>
      </c>
      <c r="L4" t="s">
        <v>10360</v>
      </c>
      <c r="O4" s="16">
        <v>270102002</v>
      </c>
      <c r="P4" t="s">
        <v>7293</v>
      </c>
      <c r="S4" s="16">
        <v>2</v>
      </c>
      <c r="T4" t="s">
        <v>10643</v>
      </c>
      <c r="W4" s="16"/>
      <c r="AA4" s="16"/>
      <c r="AE4" s="16"/>
      <c r="AI4" s="16"/>
      <c r="AM4" s="16"/>
      <c r="AQ4" s="17"/>
    </row>
    <row r="5" spans="1:43" x14ac:dyDescent="0.3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/>
      <c r="H5" s="16" t="e">
        <f>+VLOOKUP(Comuna[[#This Row],[Cod_comuna]],Codigos_comunas[],3,0)</f>
        <v>#N/A</v>
      </c>
      <c r="K5" s="16">
        <v>270103</v>
      </c>
      <c r="L5" t="s">
        <v>10397</v>
      </c>
      <c r="O5" s="16">
        <v>270102014</v>
      </c>
      <c r="P5" t="s">
        <v>7305</v>
      </c>
      <c r="S5" s="16">
        <v>3</v>
      </c>
      <c r="T5" t="s">
        <v>10644</v>
      </c>
      <c r="W5" s="16"/>
      <c r="AA5" s="16"/>
      <c r="AE5" s="16"/>
      <c r="AI5" s="16"/>
      <c r="AM5" s="16"/>
      <c r="AQ5" s="17"/>
    </row>
    <row r="6" spans="1:43" x14ac:dyDescent="0.3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/>
      <c r="H6" s="16" t="e">
        <f>+VLOOKUP(Comuna[[#This Row],[Cod_comuna]],Codigos_comunas[],3,0)</f>
        <v>#N/A</v>
      </c>
      <c r="K6" s="16"/>
      <c r="O6" s="16">
        <v>270102015</v>
      </c>
      <c r="P6" t="s">
        <v>7306</v>
      </c>
      <c r="S6" s="16">
        <v>4</v>
      </c>
      <c r="T6" t="s">
        <v>10645</v>
      </c>
      <c r="W6" s="16"/>
      <c r="AA6" s="16"/>
      <c r="AE6" s="16"/>
      <c r="AI6" s="16"/>
      <c r="AM6" s="16"/>
      <c r="AQ6" s="17"/>
    </row>
    <row r="7" spans="1:43" x14ac:dyDescent="0.3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/>
      <c r="H7" s="16" t="e">
        <f>+VLOOKUP(Comuna[[#This Row],[Cod_comuna]],Codigos_comunas[],3,0)</f>
        <v>#N/A</v>
      </c>
      <c r="K7" s="16"/>
      <c r="O7" s="16">
        <v>270102017</v>
      </c>
      <c r="P7" t="s">
        <v>7308</v>
      </c>
      <c r="S7" s="16">
        <v>5</v>
      </c>
      <c r="T7" t="s">
        <v>10646</v>
      </c>
      <c r="W7" s="16"/>
      <c r="AA7" s="16"/>
      <c r="AI7" s="16"/>
      <c r="AM7" s="16"/>
      <c r="AQ7" s="17"/>
    </row>
    <row r="8" spans="1:43" x14ac:dyDescent="0.3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/>
      <c r="H8" s="16" t="e">
        <f>+VLOOKUP(Comuna[[#This Row],[Cod_comuna]],Codigos_comunas[],3,0)</f>
        <v>#N/A</v>
      </c>
      <c r="K8" s="16"/>
      <c r="O8" s="16">
        <v>270103005</v>
      </c>
      <c r="P8" t="s">
        <v>7290</v>
      </c>
      <c r="S8" s="16">
        <v>6</v>
      </c>
      <c r="T8" t="s">
        <v>10647</v>
      </c>
      <c r="W8" s="16"/>
      <c r="AA8" s="16"/>
      <c r="AI8" s="16"/>
      <c r="AM8" s="16"/>
      <c r="AQ8" s="17"/>
    </row>
    <row r="9" spans="1:43" x14ac:dyDescent="0.3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/>
      <c r="H9" s="16" t="e">
        <f>+VLOOKUP(Comuna[[#This Row],[Cod_comuna]],Codigos_comunas[],3,0)</f>
        <v>#N/A</v>
      </c>
      <c r="K9" s="16"/>
      <c r="O9" s="16"/>
      <c r="S9" s="16">
        <v>7</v>
      </c>
      <c r="T9" t="s">
        <v>10648</v>
      </c>
      <c r="W9" s="16"/>
      <c r="AA9" s="16"/>
      <c r="AI9" s="16"/>
      <c r="AM9" s="16"/>
      <c r="AQ9" s="17"/>
    </row>
    <row r="10" spans="1:43" x14ac:dyDescent="0.3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/>
      <c r="H10" s="16" t="e">
        <f>+VLOOKUP(Comuna[[#This Row],[Cod_comuna]],Codigos_comunas[],3,0)</f>
        <v>#N/A</v>
      </c>
      <c r="K10" s="16"/>
      <c r="O10" s="25"/>
      <c r="P10" s="26"/>
      <c r="S10" s="16">
        <v>8</v>
      </c>
      <c r="T10" t="s">
        <v>10649</v>
      </c>
      <c r="W10" s="16"/>
      <c r="AA10" s="16"/>
      <c r="AQ10" s="17"/>
    </row>
    <row r="11" spans="1:43" x14ac:dyDescent="0.3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/>
      <c r="H11" s="16" t="e">
        <f>+VLOOKUP(Comuna[[#This Row],[Cod_comuna]],Codigos_comunas[],3,0)</f>
        <v>#N/A</v>
      </c>
      <c r="K11" s="16"/>
      <c r="O11" s="16"/>
      <c r="S11" s="16">
        <v>9</v>
      </c>
      <c r="T11" t="s">
        <v>10650</v>
      </c>
      <c r="W11" s="16"/>
      <c r="AQ11" s="17"/>
    </row>
    <row r="12" spans="1:43" x14ac:dyDescent="0.3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/>
      <c r="H12" s="16" t="e">
        <f>+VLOOKUP(Comuna[[#This Row],[Cod_comuna]],Codigos_comunas[],3,0)</f>
        <v>#N/A</v>
      </c>
      <c r="K12" s="16"/>
      <c r="O12" s="16"/>
      <c r="S12" s="16">
        <v>10</v>
      </c>
      <c r="T12" t="s">
        <v>10651</v>
      </c>
      <c r="W12" s="16"/>
      <c r="AQ12" s="17"/>
    </row>
    <row r="13" spans="1:43" x14ac:dyDescent="0.3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/>
      <c r="H13" s="16" t="e">
        <f>+VLOOKUP(Comuna[[#This Row],[Cod_comuna]],Codigos_comunas[],3,0)</f>
        <v>#N/A</v>
      </c>
      <c r="K13" s="16"/>
      <c r="O13" s="16"/>
      <c r="S13" s="16">
        <v>11</v>
      </c>
      <c r="T13" t="s">
        <v>10652</v>
      </c>
      <c r="W13" s="16"/>
      <c r="AQ13" s="17"/>
    </row>
    <row r="14" spans="1:43" x14ac:dyDescent="0.3">
      <c r="A14" s="16">
        <v>11</v>
      </c>
      <c r="B14" t="s">
        <v>7611</v>
      </c>
      <c r="C14" s="16">
        <f>+VLOOKUP(Region[[#This Row],[Código_Región]],Codigos_regiones[],3,0)</f>
        <v>238</v>
      </c>
      <c r="D14" s="16"/>
      <c r="F14" s="16"/>
      <c r="H14" s="16" t="e">
        <f>+VLOOKUP(Comuna[[#This Row],[Cod_comuna]],Codigos_comunas[],3,0)</f>
        <v>#N/A</v>
      </c>
      <c r="K14" s="16"/>
      <c r="O14" s="16"/>
      <c r="S14" s="16">
        <v>12</v>
      </c>
      <c r="T14" t="s">
        <v>10653</v>
      </c>
      <c r="AQ14" s="17"/>
    </row>
    <row r="15" spans="1:43" x14ac:dyDescent="0.3">
      <c r="A15" s="16">
        <v>12</v>
      </c>
      <c r="B15" t="s">
        <v>7609</v>
      </c>
      <c r="C15" s="16">
        <f>+VLOOKUP(Region[[#This Row],[Código_Región]],Codigos_regiones[],3,0)</f>
        <v>248</v>
      </c>
      <c r="D15" s="16"/>
      <c r="F15" s="16"/>
      <c r="H15" s="16" t="e">
        <f>+VLOOKUP(Comuna[[#This Row],[Cod_comuna]],Codigos_comunas[],3,0)</f>
        <v>#N/A</v>
      </c>
      <c r="K15" s="16"/>
      <c r="O15" s="16"/>
      <c r="S15" s="16">
        <v>13</v>
      </c>
      <c r="T15" t="s">
        <v>10654</v>
      </c>
      <c r="AQ15" s="17"/>
    </row>
    <row r="16" spans="1:43" x14ac:dyDescent="0.3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/>
      <c r="H16" s="16" t="e">
        <f>+VLOOKUP(Comuna[[#This Row],[Cod_comuna]],Codigos_comunas[],3,0)</f>
        <v>#N/A</v>
      </c>
      <c r="K16" s="16"/>
      <c r="O16" s="16"/>
      <c r="S16" s="16">
        <v>14</v>
      </c>
      <c r="T16" t="s">
        <v>10655</v>
      </c>
      <c r="AQ16" s="17"/>
    </row>
    <row r="17" spans="1:43" x14ac:dyDescent="0.3">
      <c r="A17" s="16">
        <v>14</v>
      </c>
      <c r="B17" t="s">
        <v>532</v>
      </c>
      <c r="C17" s="16">
        <f>+VLOOKUP(Region[[#This Row],[Código_Región]],Codigos_regiones[],3,0)</f>
        <v>247</v>
      </c>
      <c r="F17" s="16"/>
      <c r="H17" s="16" t="e">
        <f>+VLOOKUP(Comuna[[#This Row],[Cod_comuna]],Codigos_comunas[],3,0)</f>
        <v>#N/A</v>
      </c>
      <c r="K17" s="16"/>
      <c r="O17" s="16"/>
      <c r="S17" s="16">
        <v>15</v>
      </c>
      <c r="T17" t="s">
        <v>10656</v>
      </c>
      <c r="AQ17" s="17"/>
    </row>
    <row r="18" spans="1:43" x14ac:dyDescent="0.3">
      <c r="A18" s="16">
        <v>15</v>
      </c>
      <c r="B18" t="s">
        <v>519</v>
      </c>
      <c r="C18" s="16">
        <f>+VLOOKUP(Region[[#This Row],[Código_Región]],Codigos_regiones[],3,0)</f>
        <v>240</v>
      </c>
      <c r="F18" s="16"/>
      <c r="H18" s="16" t="e">
        <f>+VLOOKUP(Comuna[[#This Row],[Cod_comuna]],Codigos_comunas[],3,0)</f>
        <v>#N/A</v>
      </c>
      <c r="O18" s="16"/>
      <c r="S18" s="16">
        <v>16</v>
      </c>
      <c r="T18" t="s">
        <v>10657</v>
      </c>
      <c r="AQ18" s="17"/>
    </row>
    <row r="19" spans="1:43" x14ac:dyDescent="0.3">
      <c r="A19" s="16">
        <v>16</v>
      </c>
      <c r="B19" t="s">
        <v>537</v>
      </c>
      <c r="C19" s="16">
        <f>+VLOOKUP(Region[[#This Row],[Código_Región]],Codigos_regiones[],3,0)</f>
        <v>250</v>
      </c>
      <c r="F19" s="16"/>
      <c r="H19" s="16" t="e">
        <f>+VLOOKUP(Comuna[[#This Row],[Cod_comuna]],Codigos_comunas[],3,0)</f>
        <v>#N/A</v>
      </c>
      <c r="O19" s="16"/>
      <c r="S19" s="16">
        <v>17</v>
      </c>
      <c r="T19" t="s">
        <v>10658</v>
      </c>
      <c r="AQ19" s="17"/>
    </row>
    <row r="20" spans="1:43" x14ac:dyDescent="0.3">
      <c r="A20" s="16"/>
      <c r="C20" s="16"/>
      <c r="F20" s="16"/>
      <c r="H20" s="16" t="e">
        <f>+VLOOKUP(Comuna[[#This Row],[Cod_comuna]],Codigos_comunas[],3,0)</f>
        <v>#N/A</v>
      </c>
      <c r="O20" s="16"/>
      <c r="S20" s="16">
        <v>18</v>
      </c>
      <c r="T20" t="s">
        <v>10659</v>
      </c>
      <c r="AQ20" s="17"/>
    </row>
    <row r="21" spans="1:43" x14ac:dyDescent="0.3">
      <c r="A21" s="16"/>
      <c r="C21" s="16"/>
      <c r="F21" s="16"/>
      <c r="H21" s="16" t="e">
        <f>+VLOOKUP(Comuna[[#This Row],[Cod_comuna]],Codigos_comunas[],3,0)</f>
        <v>#N/A</v>
      </c>
      <c r="O21" s="16"/>
      <c r="S21" s="16">
        <v>19</v>
      </c>
      <c r="T21" t="s">
        <v>10660</v>
      </c>
      <c r="AQ21" s="17"/>
    </row>
    <row r="22" spans="1:43" x14ac:dyDescent="0.3">
      <c r="A22" s="16"/>
      <c r="C22" s="16"/>
      <c r="F22" s="16"/>
      <c r="H22" s="16" t="e">
        <f>+VLOOKUP(Comuna[[#This Row],[Cod_comuna]],Codigos_comunas[],3,0)</f>
        <v>#N/A</v>
      </c>
      <c r="O22" s="16"/>
      <c r="S22" s="16">
        <v>20</v>
      </c>
      <c r="T22" t="s">
        <v>10661</v>
      </c>
      <c r="AQ22" s="17"/>
    </row>
    <row r="23" spans="1:43" x14ac:dyDescent="0.3">
      <c r="A23" s="16"/>
      <c r="C23" s="16"/>
      <c r="F23" s="16"/>
      <c r="H23" s="16" t="e">
        <f>+VLOOKUP(Comuna[[#This Row],[Cod_comuna]],Codigos_comunas[],3,0)</f>
        <v>#N/A</v>
      </c>
      <c r="O23" s="16"/>
      <c r="S23" s="16">
        <v>21</v>
      </c>
      <c r="T23" t="s">
        <v>10662</v>
      </c>
      <c r="AQ23" s="17"/>
    </row>
    <row r="24" spans="1:43" x14ac:dyDescent="0.3">
      <c r="A24" s="16"/>
      <c r="C24" s="16"/>
      <c r="F24" s="16"/>
      <c r="H24" s="16" t="e">
        <f>+VLOOKUP(Comuna[[#This Row],[Cod_comuna]],Codigos_comunas[],3,0)</f>
        <v>#N/A</v>
      </c>
      <c r="O24" s="16"/>
      <c r="S24" s="16">
        <v>22</v>
      </c>
      <c r="T24" t="s">
        <v>10663</v>
      </c>
    </row>
    <row r="25" spans="1:43" x14ac:dyDescent="0.3">
      <c r="A25" s="16"/>
      <c r="C25" s="16"/>
      <c r="F25" s="16"/>
      <c r="H25" s="16" t="e">
        <f>+VLOOKUP(Comuna[[#This Row],[Cod_comuna]],Codigos_comunas[],3,0)</f>
        <v>#N/A</v>
      </c>
      <c r="O25" s="16"/>
      <c r="S25" s="16">
        <v>23</v>
      </c>
      <c r="T25" t="s">
        <v>10664</v>
      </c>
    </row>
    <row r="26" spans="1:43" x14ac:dyDescent="0.3">
      <c r="A26" s="16"/>
      <c r="C26" s="16"/>
      <c r="F26" s="16"/>
      <c r="H26" s="16" t="e">
        <f>+VLOOKUP(Comuna[[#This Row],[Cod_comuna]],Codigos_comunas[],3,0)</f>
        <v>#N/A</v>
      </c>
      <c r="O26" s="16"/>
      <c r="S26" s="16">
        <v>24</v>
      </c>
      <c r="T26" t="s">
        <v>10665</v>
      </c>
    </row>
    <row r="27" spans="1:43" x14ac:dyDescent="0.3">
      <c r="A27" s="16"/>
      <c r="C27" s="16"/>
      <c r="F27" s="16"/>
      <c r="H27" s="16" t="e">
        <f>+VLOOKUP(Comuna[[#This Row],[Cod_comuna]],Codigos_comunas[],3,0)</f>
        <v>#N/A</v>
      </c>
      <c r="O27" s="16"/>
      <c r="S27" s="16">
        <v>25</v>
      </c>
      <c r="T27" t="s">
        <v>10666</v>
      </c>
    </row>
    <row r="28" spans="1:43" x14ac:dyDescent="0.3">
      <c r="A28" s="16"/>
      <c r="C28" s="16"/>
      <c r="F28" s="16"/>
      <c r="H28" s="16" t="e">
        <f>+VLOOKUP(Comuna[[#This Row],[Cod_comuna]],Codigos_comunas[],3,0)</f>
        <v>#N/A</v>
      </c>
      <c r="O28" s="16"/>
      <c r="S28" s="16">
        <v>26</v>
      </c>
      <c r="T28" t="s">
        <v>10667</v>
      </c>
    </row>
    <row r="29" spans="1:43" x14ac:dyDescent="0.3">
      <c r="A29" s="16"/>
      <c r="C29" s="16"/>
      <c r="F29" s="16"/>
      <c r="H29" s="16" t="e">
        <f>+VLOOKUP(Comuna[[#This Row],[Cod_comuna]],Codigos_comunas[],3,0)</f>
        <v>#N/A</v>
      </c>
      <c r="O29" s="16"/>
      <c r="S29" s="16">
        <v>27</v>
      </c>
      <c r="T29" t="s">
        <v>10668</v>
      </c>
    </row>
    <row r="30" spans="1:43" x14ac:dyDescent="0.3">
      <c r="A30" s="16"/>
      <c r="C30" s="16"/>
      <c r="F30" s="16"/>
      <c r="H30" s="16" t="e">
        <f>+VLOOKUP(Comuna[[#This Row],[Cod_comuna]],Codigos_comunas[],3,0)</f>
        <v>#N/A</v>
      </c>
      <c r="O30" s="16"/>
      <c r="S30" s="16">
        <v>28</v>
      </c>
      <c r="T30" t="s">
        <v>10669</v>
      </c>
    </row>
    <row r="31" spans="1:43" x14ac:dyDescent="0.3">
      <c r="A31" s="16"/>
      <c r="C31" s="16"/>
      <c r="F31" s="16"/>
      <c r="H31" s="16" t="e">
        <f>+VLOOKUP(Comuna[[#This Row],[Cod_comuna]],Codigos_comunas[],3,0)</f>
        <v>#N/A</v>
      </c>
      <c r="O31" s="16"/>
      <c r="S31" s="16">
        <v>29</v>
      </c>
      <c r="T31" t="s">
        <v>10670</v>
      </c>
    </row>
    <row r="32" spans="1:43" x14ac:dyDescent="0.3">
      <c r="A32" s="16"/>
      <c r="C32" s="16"/>
      <c r="F32" s="16"/>
      <c r="H32" s="16" t="e">
        <f>+VLOOKUP(Comuna[[#This Row],[Cod_comuna]],Codigos_comunas[],3,0)</f>
        <v>#N/A</v>
      </c>
      <c r="O32" s="16"/>
      <c r="S32" s="16">
        <v>30</v>
      </c>
      <c r="T32" t="s">
        <v>10671</v>
      </c>
    </row>
    <row r="33" spans="1:20" x14ac:dyDescent="0.3">
      <c r="A33" s="16"/>
      <c r="C33" s="16"/>
      <c r="F33" s="16"/>
      <c r="H33" s="16" t="e">
        <f>+VLOOKUP(Comuna[[#This Row],[Cod_comuna]],Codigos_comunas[],3,0)</f>
        <v>#N/A</v>
      </c>
      <c r="O33" s="16"/>
      <c r="S33" s="16">
        <v>31</v>
      </c>
      <c r="T33" t="s">
        <v>10672</v>
      </c>
    </row>
    <row r="34" spans="1:20" x14ac:dyDescent="0.3">
      <c r="A34" s="16"/>
      <c r="C34" s="16"/>
      <c r="F34" s="16"/>
      <c r="H34" s="16" t="e">
        <f>+VLOOKUP(Comuna[[#This Row],[Cod_comuna]],Codigos_comunas[],3,0)</f>
        <v>#N/A</v>
      </c>
      <c r="O34" s="16"/>
      <c r="S34" s="16">
        <v>32</v>
      </c>
      <c r="T34" t="s">
        <v>10673</v>
      </c>
    </row>
    <row r="35" spans="1:20" x14ac:dyDescent="0.3">
      <c r="A35" s="16"/>
      <c r="C35" s="16"/>
      <c r="F35" s="16"/>
      <c r="H35" s="16" t="e">
        <f>+VLOOKUP(Comuna[[#This Row],[Cod_comuna]],Codigos_comunas[],3,0)</f>
        <v>#N/A</v>
      </c>
      <c r="O35" s="16"/>
      <c r="S35" s="16">
        <v>33</v>
      </c>
      <c r="T35" t="s">
        <v>10674</v>
      </c>
    </row>
    <row r="36" spans="1:20" x14ac:dyDescent="0.3">
      <c r="F36" s="16"/>
      <c r="H36" s="16" t="e">
        <f>+VLOOKUP(Comuna[[#This Row],[Cod_comuna]],Codigos_comunas[],3,0)</f>
        <v>#N/A</v>
      </c>
      <c r="O36" s="16"/>
      <c r="S36" s="16">
        <v>34</v>
      </c>
      <c r="T36" t="s">
        <v>10675</v>
      </c>
    </row>
    <row r="37" spans="1:20" x14ac:dyDescent="0.3">
      <c r="F37" s="16"/>
      <c r="H37" s="16" t="e">
        <f>+VLOOKUP(Comuna[[#This Row],[Cod_comuna]],Codigos_comunas[],3,0)</f>
        <v>#N/A</v>
      </c>
      <c r="O37" s="16"/>
      <c r="S37" s="16">
        <v>35</v>
      </c>
      <c r="T37" t="s">
        <v>10676</v>
      </c>
    </row>
    <row r="38" spans="1:20" x14ac:dyDescent="0.3">
      <c r="F38" s="16"/>
      <c r="H38" s="16" t="e">
        <f>+VLOOKUP(Comuna[[#This Row],[Cod_comuna]],Codigos_comunas[],3,0)</f>
        <v>#N/A</v>
      </c>
      <c r="O38" s="16"/>
      <c r="S38" s="16">
        <v>36</v>
      </c>
      <c r="T38" t="s">
        <v>10677</v>
      </c>
    </row>
    <row r="39" spans="1:20" x14ac:dyDescent="0.3">
      <c r="F39" s="16"/>
      <c r="H39" s="16" t="e">
        <f>+VLOOKUP(Comuna[[#This Row],[Cod_comuna]],Codigos_comunas[],3,0)</f>
        <v>#N/A</v>
      </c>
      <c r="O39" s="16"/>
      <c r="S39" s="16">
        <v>37</v>
      </c>
      <c r="T39" t="s">
        <v>10678</v>
      </c>
    </row>
    <row r="40" spans="1:20" x14ac:dyDescent="0.3">
      <c r="F40" s="16"/>
      <c r="H40" s="16" t="e">
        <f>+VLOOKUP(Comuna[[#This Row],[Cod_comuna]],Codigos_comunas[],3,0)</f>
        <v>#N/A</v>
      </c>
      <c r="O40" s="16"/>
      <c r="S40" s="16">
        <v>38</v>
      </c>
      <c r="T40" t="s">
        <v>10679</v>
      </c>
    </row>
    <row r="41" spans="1:20" x14ac:dyDescent="0.3">
      <c r="F41" s="16"/>
      <c r="H41" s="16" t="e">
        <f>+VLOOKUP(Comuna[[#This Row],[Cod_comuna]],Codigos_comunas[],3,0)</f>
        <v>#N/A</v>
      </c>
      <c r="O41" s="16"/>
      <c r="S41" s="16">
        <v>39</v>
      </c>
      <c r="T41" t="s">
        <v>10680</v>
      </c>
    </row>
    <row r="42" spans="1:20" x14ac:dyDescent="0.3">
      <c r="F42" s="16"/>
      <c r="H42" s="16" t="e">
        <f>+VLOOKUP(Comuna[[#This Row],[Cod_comuna]],Codigos_comunas[],3,0)</f>
        <v>#N/A</v>
      </c>
      <c r="O42" s="16"/>
      <c r="S42" s="16">
        <v>40</v>
      </c>
      <c r="T42" t="s">
        <v>10681</v>
      </c>
    </row>
    <row r="43" spans="1:20" x14ac:dyDescent="0.3">
      <c r="F43" s="16"/>
      <c r="H43" s="16" t="e">
        <f>+VLOOKUP(Comuna[[#This Row],[Cod_comuna]],Codigos_comunas[],3,0)</f>
        <v>#N/A</v>
      </c>
      <c r="O43" s="16"/>
      <c r="S43" s="16">
        <v>41</v>
      </c>
      <c r="T43" t="s">
        <v>10682</v>
      </c>
    </row>
    <row r="44" spans="1:20" x14ac:dyDescent="0.3">
      <c r="F44" s="16"/>
      <c r="H44" s="16" t="e">
        <f>+VLOOKUP(Comuna[[#This Row],[Cod_comuna]],Codigos_comunas[],3,0)</f>
        <v>#N/A</v>
      </c>
      <c r="O44" s="16"/>
      <c r="P44" s="1"/>
      <c r="S44" s="16">
        <v>42</v>
      </c>
      <c r="T44" t="s">
        <v>10683</v>
      </c>
    </row>
    <row r="45" spans="1:20" x14ac:dyDescent="0.3">
      <c r="F45" s="16"/>
      <c r="H45" s="16" t="e">
        <f>+VLOOKUP(Comuna[[#This Row],[Cod_comuna]],Codigos_comunas[],3,0)</f>
        <v>#N/A</v>
      </c>
      <c r="O45" s="16"/>
      <c r="S45" s="16">
        <v>43</v>
      </c>
      <c r="T45" t="s">
        <v>10684</v>
      </c>
    </row>
    <row r="46" spans="1:20" x14ac:dyDescent="0.3">
      <c r="F46" s="16"/>
      <c r="H46" s="16" t="e">
        <f>+VLOOKUP(Comuna[[#This Row],[Cod_comuna]],Codigos_comunas[],3,0)</f>
        <v>#N/A</v>
      </c>
      <c r="O46" s="16"/>
      <c r="S46" s="16">
        <v>44</v>
      </c>
      <c r="T46" t="s">
        <v>10685</v>
      </c>
    </row>
    <row r="47" spans="1:20" x14ac:dyDescent="0.3">
      <c r="F47" s="16"/>
      <c r="H47" s="16" t="e">
        <f>+VLOOKUP(Comuna[[#This Row],[Cod_comuna]],Codigos_comunas[],3,0)</f>
        <v>#N/A</v>
      </c>
      <c r="O47" s="16"/>
      <c r="S47" s="16">
        <v>45</v>
      </c>
      <c r="T47" t="s">
        <v>10686</v>
      </c>
    </row>
    <row r="48" spans="1:20" x14ac:dyDescent="0.3">
      <c r="F48" s="16"/>
      <c r="H48" s="16" t="e">
        <f>+VLOOKUP(Comuna[[#This Row],[Cod_comuna]],Codigos_comunas[],3,0)</f>
        <v>#N/A</v>
      </c>
      <c r="O48" s="16"/>
      <c r="S48" s="16">
        <v>46</v>
      </c>
      <c r="T48" t="s">
        <v>10687</v>
      </c>
    </row>
    <row r="49" spans="6:20" x14ac:dyDescent="0.3">
      <c r="F49" s="16"/>
      <c r="H49" s="16" t="e">
        <f>+VLOOKUP(Comuna[[#This Row],[Cod_comuna]],Codigos_comunas[],3,0)</f>
        <v>#N/A</v>
      </c>
      <c r="O49" s="16"/>
      <c r="S49" s="16">
        <v>47</v>
      </c>
      <c r="T49" t="s">
        <v>10688</v>
      </c>
    </row>
    <row r="50" spans="6:20" x14ac:dyDescent="0.3">
      <c r="F50" s="16"/>
      <c r="H50" s="16" t="e">
        <f>+VLOOKUP(Comuna[[#This Row],[Cod_comuna]],Codigos_comunas[],3,0)</f>
        <v>#N/A</v>
      </c>
      <c r="O50" s="16"/>
      <c r="S50" s="16">
        <v>48</v>
      </c>
      <c r="T50" t="s">
        <v>10689</v>
      </c>
    </row>
    <row r="51" spans="6:20" x14ac:dyDescent="0.3">
      <c r="F51" s="16"/>
      <c r="H51" s="16" t="e">
        <f>+VLOOKUP(Comuna[[#This Row],[Cod_comuna]],Codigos_comunas[],3,0)</f>
        <v>#N/A</v>
      </c>
      <c r="O51" s="16"/>
      <c r="S51" s="16">
        <v>49</v>
      </c>
      <c r="T51" t="s">
        <v>10690</v>
      </c>
    </row>
    <row r="52" spans="6:20" x14ac:dyDescent="0.3">
      <c r="F52" s="16"/>
      <c r="H52" s="16" t="e">
        <f>+VLOOKUP(Comuna[[#This Row],[Cod_comuna]],Codigos_comunas[],3,0)</f>
        <v>#N/A</v>
      </c>
      <c r="O52" s="16"/>
      <c r="S52" s="16">
        <v>50</v>
      </c>
      <c r="T52" t="s">
        <v>10691</v>
      </c>
    </row>
    <row r="53" spans="6:20" x14ac:dyDescent="0.3">
      <c r="F53" s="16"/>
      <c r="H53" s="16" t="e">
        <f>+VLOOKUP(Comuna[[#This Row],[Cod_comuna]],Codigos_comunas[],3,0)</f>
        <v>#N/A</v>
      </c>
      <c r="O53" s="16"/>
      <c r="S53" s="16">
        <v>51</v>
      </c>
      <c r="T53" t="s">
        <v>10692</v>
      </c>
    </row>
    <row r="54" spans="6:20" x14ac:dyDescent="0.3">
      <c r="F54" s="16"/>
      <c r="H54" s="16" t="e">
        <f>+VLOOKUP(Comuna[[#This Row],[Cod_comuna]],Codigos_comunas[],3,0)</f>
        <v>#N/A</v>
      </c>
      <c r="O54" s="16"/>
      <c r="S54" s="16">
        <v>52</v>
      </c>
      <c r="T54" t="s">
        <v>10693</v>
      </c>
    </row>
    <row r="55" spans="6:20" x14ac:dyDescent="0.3">
      <c r="F55" s="16"/>
      <c r="H55" s="16" t="e">
        <f>+VLOOKUP(Comuna[[#This Row],[Cod_comuna]],Codigos_comunas[],3,0)</f>
        <v>#N/A</v>
      </c>
      <c r="O55" s="16"/>
      <c r="S55" s="16">
        <v>53</v>
      </c>
      <c r="T55" t="s">
        <v>10694</v>
      </c>
    </row>
    <row r="56" spans="6:20" x14ac:dyDescent="0.3">
      <c r="F56" s="16"/>
      <c r="H56" s="16" t="e">
        <f>+VLOOKUP(Comuna[[#This Row],[Cod_comuna]],Codigos_comunas[],3,0)</f>
        <v>#N/A</v>
      </c>
      <c r="O56" s="16"/>
      <c r="S56" s="16">
        <v>54</v>
      </c>
      <c r="T56" t="s">
        <v>10695</v>
      </c>
    </row>
    <row r="57" spans="6:20" x14ac:dyDescent="0.3">
      <c r="F57" s="16"/>
      <c r="H57" s="16" t="e">
        <f>+VLOOKUP(Comuna[[#This Row],[Cod_comuna]],Codigos_comunas[],3,0)</f>
        <v>#N/A</v>
      </c>
      <c r="O57" s="16"/>
      <c r="S57" s="16">
        <v>55</v>
      </c>
      <c r="T57" t="s">
        <v>10696</v>
      </c>
    </row>
    <row r="58" spans="6:20" x14ac:dyDescent="0.3">
      <c r="F58" s="16"/>
      <c r="H58" s="16" t="e">
        <f>+VLOOKUP(Comuna[[#This Row],[Cod_comuna]],Codigos_comunas[],3,0)</f>
        <v>#N/A</v>
      </c>
      <c r="O58" s="16"/>
      <c r="S58" s="16">
        <v>56</v>
      </c>
      <c r="T58" t="s">
        <v>10697</v>
      </c>
    </row>
    <row r="59" spans="6:20" x14ac:dyDescent="0.3">
      <c r="F59" s="16"/>
      <c r="H59" s="16" t="e">
        <f>+VLOOKUP(Comuna[[#This Row],[Cod_comuna]],Codigos_comunas[],3,0)</f>
        <v>#N/A</v>
      </c>
      <c r="O59" s="16"/>
      <c r="S59" s="16">
        <v>57</v>
      </c>
      <c r="T59" t="s">
        <v>10698</v>
      </c>
    </row>
    <row r="60" spans="6:20" x14ac:dyDescent="0.3">
      <c r="F60" s="16"/>
      <c r="H60" s="16" t="e">
        <f>+VLOOKUP(Comuna[[#This Row],[Cod_comuna]],Codigos_comunas[],3,0)</f>
        <v>#N/A</v>
      </c>
      <c r="O60" s="16"/>
      <c r="S60" s="16">
        <v>58</v>
      </c>
      <c r="T60" t="s">
        <v>10699</v>
      </c>
    </row>
    <row r="61" spans="6:20" x14ac:dyDescent="0.3">
      <c r="F61" s="16"/>
      <c r="H61" s="16" t="e">
        <f>+VLOOKUP(Comuna[[#This Row],[Cod_comuna]],Codigos_comunas[],3,0)</f>
        <v>#N/A</v>
      </c>
      <c r="O61" s="16"/>
      <c r="S61" s="16">
        <v>59</v>
      </c>
      <c r="T61" t="s">
        <v>10700</v>
      </c>
    </row>
    <row r="62" spans="6:20" x14ac:dyDescent="0.3">
      <c r="F62" s="16"/>
      <c r="H62" s="16" t="e">
        <f>+VLOOKUP(Comuna[[#This Row],[Cod_comuna]],Codigos_comunas[],3,0)</f>
        <v>#N/A</v>
      </c>
      <c r="O62" s="16"/>
      <c r="S62" s="16">
        <v>60</v>
      </c>
      <c r="T62" t="s">
        <v>10701</v>
      </c>
    </row>
    <row r="63" spans="6:20" x14ac:dyDescent="0.3">
      <c r="F63" s="16"/>
      <c r="H63" s="16" t="e">
        <f>+VLOOKUP(Comuna[[#This Row],[Cod_comuna]],Codigos_comunas[],3,0)</f>
        <v>#N/A</v>
      </c>
      <c r="O63" s="16"/>
      <c r="S63" s="16">
        <v>61</v>
      </c>
      <c r="T63" t="s">
        <v>10702</v>
      </c>
    </row>
    <row r="64" spans="6:20" x14ac:dyDescent="0.3">
      <c r="F64" s="16"/>
      <c r="H64" s="16" t="e">
        <f>+VLOOKUP(Comuna[[#This Row],[Cod_comuna]],Codigos_comunas[],3,0)</f>
        <v>#N/A</v>
      </c>
      <c r="O64" s="16"/>
      <c r="S64" s="16">
        <v>62</v>
      </c>
      <c r="T64" t="s">
        <v>10703</v>
      </c>
    </row>
    <row r="65" spans="6:20" x14ac:dyDescent="0.3">
      <c r="F65" s="16"/>
      <c r="H65" s="16" t="e">
        <f>+VLOOKUP(Comuna[[#This Row],[Cod_comuna]],Codigos_comunas[],3,0)</f>
        <v>#N/A</v>
      </c>
      <c r="O65" s="16"/>
      <c r="S65" s="16">
        <v>63</v>
      </c>
      <c r="T65" t="s">
        <v>10704</v>
      </c>
    </row>
    <row r="66" spans="6:20" x14ac:dyDescent="0.3">
      <c r="F66" s="16"/>
      <c r="H66" s="16" t="e">
        <f>+VLOOKUP(Comuna[[#This Row],[Cod_comuna]],Codigos_comunas[],3,0)</f>
        <v>#N/A</v>
      </c>
      <c r="O66" s="16"/>
      <c r="S66" s="16">
        <v>64</v>
      </c>
      <c r="T66" t="s">
        <v>10705</v>
      </c>
    </row>
    <row r="67" spans="6:20" x14ac:dyDescent="0.3">
      <c r="F67" s="16"/>
      <c r="H67" s="16" t="e">
        <f>+VLOOKUP(Comuna[[#This Row],[Cod_comuna]],Codigos_comunas[],3,0)</f>
        <v>#N/A</v>
      </c>
      <c r="O67" s="16"/>
      <c r="S67" s="16">
        <v>65</v>
      </c>
      <c r="T67" t="s">
        <v>10706</v>
      </c>
    </row>
    <row r="68" spans="6:20" x14ac:dyDescent="0.3">
      <c r="F68" s="16"/>
      <c r="H68" s="16" t="e">
        <f>+VLOOKUP(Comuna[[#This Row],[Cod_comuna]],Codigos_comunas[],3,0)</f>
        <v>#N/A</v>
      </c>
      <c r="O68" s="16"/>
      <c r="S68" s="16">
        <v>66</v>
      </c>
      <c r="T68" t="s">
        <v>10707</v>
      </c>
    </row>
    <row r="69" spans="6:20" x14ac:dyDescent="0.3">
      <c r="F69" s="16"/>
      <c r="H69" s="16" t="e">
        <f>+VLOOKUP(Comuna[[#This Row],[Cod_comuna]],Codigos_comunas[],3,0)</f>
        <v>#N/A</v>
      </c>
      <c r="O69" s="16"/>
      <c r="S69" s="16">
        <v>67</v>
      </c>
      <c r="T69" t="s">
        <v>10708</v>
      </c>
    </row>
    <row r="70" spans="6:20" x14ac:dyDescent="0.3">
      <c r="F70" s="16"/>
      <c r="H70" s="16" t="e">
        <f>+VLOOKUP(Comuna[[#This Row],[Cod_comuna]],Codigos_comunas[],3,0)</f>
        <v>#N/A</v>
      </c>
      <c r="O70" s="16"/>
      <c r="S70" s="16">
        <v>68</v>
      </c>
      <c r="T70" t="s">
        <v>10709</v>
      </c>
    </row>
    <row r="71" spans="6:20" x14ac:dyDescent="0.3">
      <c r="F71" s="16"/>
      <c r="H71" s="16" t="e">
        <f>+VLOOKUP(Comuna[[#This Row],[Cod_comuna]],Codigos_comunas[],3,0)</f>
        <v>#N/A</v>
      </c>
      <c r="O71" s="16"/>
      <c r="S71" s="16">
        <v>69</v>
      </c>
      <c r="T71" t="s">
        <v>10710</v>
      </c>
    </row>
    <row r="72" spans="6:20" x14ac:dyDescent="0.3">
      <c r="F72" s="16"/>
      <c r="H72" s="16" t="e">
        <f>+VLOOKUP(Comuna[[#This Row],[Cod_comuna]],Codigos_comunas[],3,0)</f>
        <v>#N/A</v>
      </c>
      <c r="O72" s="16"/>
      <c r="S72" s="16">
        <v>70</v>
      </c>
      <c r="T72" t="s">
        <v>10711</v>
      </c>
    </row>
    <row r="73" spans="6:20" x14ac:dyDescent="0.3">
      <c r="F73" s="16"/>
      <c r="H73" s="16" t="e">
        <f>+VLOOKUP(Comuna[[#This Row],[Cod_comuna]],Codigos_comunas[],3,0)</f>
        <v>#N/A</v>
      </c>
      <c r="O73" s="16"/>
      <c r="S73" s="16">
        <v>71</v>
      </c>
      <c r="T73" t="s">
        <v>10712</v>
      </c>
    </row>
    <row r="74" spans="6:20" x14ac:dyDescent="0.3">
      <c r="F74" s="16"/>
      <c r="H74" s="16" t="e">
        <f>+VLOOKUP(Comuna[[#This Row],[Cod_comuna]],Codigos_comunas[],3,0)</f>
        <v>#N/A</v>
      </c>
      <c r="O74" s="16"/>
      <c r="S74" s="16">
        <v>72</v>
      </c>
      <c r="T74" t="s">
        <v>10713</v>
      </c>
    </row>
    <row r="75" spans="6:20" x14ac:dyDescent="0.3">
      <c r="F75" s="16"/>
      <c r="H75" s="16" t="e">
        <f>+VLOOKUP(Comuna[[#This Row],[Cod_comuna]],Codigos_comunas[],3,0)</f>
        <v>#N/A</v>
      </c>
      <c r="O75" s="16"/>
      <c r="S75" s="16">
        <v>73</v>
      </c>
      <c r="T75" t="s">
        <v>10714</v>
      </c>
    </row>
    <row r="76" spans="6:20" x14ac:dyDescent="0.3">
      <c r="F76" s="16"/>
      <c r="H76" s="16" t="e">
        <f>+VLOOKUP(Comuna[[#This Row],[Cod_comuna]],Codigos_comunas[],3,0)</f>
        <v>#N/A</v>
      </c>
      <c r="O76" s="16"/>
      <c r="S76" s="16">
        <v>74</v>
      </c>
      <c r="T76" t="s">
        <v>10715</v>
      </c>
    </row>
    <row r="77" spans="6:20" x14ac:dyDescent="0.3">
      <c r="F77" s="16"/>
      <c r="H77" s="16" t="e">
        <f>+VLOOKUP(Comuna[[#This Row],[Cod_comuna]],Codigos_comunas[],3,0)</f>
        <v>#N/A</v>
      </c>
      <c r="O77" s="16"/>
      <c r="S77" s="16">
        <v>75</v>
      </c>
      <c r="T77" t="s">
        <v>10716</v>
      </c>
    </row>
    <row r="78" spans="6:20" x14ac:dyDescent="0.3">
      <c r="F78" s="16"/>
      <c r="H78" s="16" t="e">
        <f>+VLOOKUP(Comuna[[#This Row],[Cod_comuna]],Codigos_comunas[],3,0)</f>
        <v>#N/A</v>
      </c>
      <c r="O78" s="16"/>
      <c r="S78" s="16">
        <v>76</v>
      </c>
      <c r="T78" t="s">
        <v>10717</v>
      </c>
    </row>
    <row r="79" spans="6:20" x14ac:dyDescent="0.3">
      <c r="F79" s="16"/>
      <c r="H79" s="16" t="e">
        <f>+VLOOKUP(Comuna[[#This Row],[Cod_comuna]],Codigos_comunas[],3,0)</f>
        <v>#N/A</v>
      </c>
      <c r="O79" s="16"/>
      <c r="S79" s="16">
        <v>77</v>
      </c>
      <c r="T79" t="s">
        <v>10718</v>
      </c>
    </row>
    <row r="80" spans="6:20" x14ac:dyDescent="0.3">
      <c r="F80" s="16"/>
      <c r="H80" s="16" t="e">
        <f>+VLOOKUP(Comuna[[#This Row],[Cod_comuna]],Codigos_comunas[],3,0)</f>
        <v>#N/A</v>
      </c>
      <c r="O80" s="16"/>
      <c r="S80" s="16">
        <v>78</v>
      </c>
      <c r="T80" t="s">
        <v>10719</v>
      </c>
    </row>
    <row r="81" spans="6:20" x14ac:dyDescent="0.3">
      <c r="F81" s="16"/>
      <c r="H81" s="16" t="e">
        <f>+VLOOKUP(Comuna[[#This Row],[Cod_comuna]],Codigos_comunas[],3,0)</f>
        <v>#N/A</v>
      </c>
      <c r="O81" s="16"/>
      <c r="S81" s="16">
        <v>79</v>
      </c>
      <c r="T81" t="s">
        <v>10720</v>
      </c>
    </row>
    <row r="82" spans="6:20" x14ac:dyDescent="0.3">
      <c r="F82" s="16"/>
      <c r="H82" s="16" t="e">
        <f>+VLOOKUP(Comuna[[#This Row],[Cod_comuna]],Codigos_comunas[],3,0)</f>
        <v>#N/A</v>
      </c>
      <c r="O82" s="16"/>
      <c r="S82" s="16">
        <v>80</v>
      </c>
      <c r="T82" t="s">
        <v>10721</v>
      </c>
    </row>
    <row r="83" spans="6:20" x14ac:dyDescent="0.3">
      <c r="F83" s="16"/>
      <c r="H83" s="16" t="e">
        <f>+VLOOKUP(Comuna[[#This Row],[Cod_comuna]],Codigos_comunas[],3,0)</f>
        <v>#N/A</v>
      </c>
      <c r="O83" s="16"/>
      <c r="S83" s="16">
        <v>81</v>
      </c>
      <c r="T83" t="s">
        <v>10722</v>
      </c>
    </row>
    <row r="84" spans="6:20" x14ac:dyDescent="0.3">
      <c r="F84" s="16"/>
      <c r="H84" s="16" t="e">
        <f>+VLOOKUP(Comuna[[#This Row],[Cod_comuna]],Codigos_comunas[],3,0)</f>
        <v>#N/A</v>
      </c>
      <c r="O84" s="16"/>
      <c r="S84" s="16">
        <v>82</v>
      </c>
      <c r="T84" t="s">
        <v>10723</v>
      </c>
    </row>
    <row r="85" spans="6:20" x14ac:dyDescent="0.3">
      <c r="F85" s="16"/>
      <c r="H85" s="16" t="e">
        <f>+VLOOKUP(Comuna[[#This Row],[Cod_comuna]],Codigos_comunas[],3,0)</f>
        <v>#N/A</v>
      </c>
      <c r="O85" s="16"/>
    </row>
    <row r="86" spans="6:20" x14ac:dyDescent="0.3">
      <c r="F86" s="16"/>
      <c r="H86" s="16" t="e">
        <f>+VLOOKUP(Comuna[[#This Row],[Cod_comuna]],Codigos_comunas[],3,0)</f>
        <v>#N/A</v>
      </c>
      <c r="O86" s="16"/>
    </row>
    <row r="87" spans="6:20" x14ac:dyDescent="0.3">
      <c r="F87" s="16"/>
      <c r="H87" s="16" t="e">
        <f>+VLOOKUP(Comuna[[#This Row],[Cod_comuna]],Codigos_comunas[],3,0)</f>
        <v>#N/A</v>
      </c>
      <c r="O87" s="16"/>
    </row>
    <row r="88" spans="6:20" x14ac:dyDescent="0.3">
      <c r="F88" s="16"/>
      <c r="H88" s="16" t="e">
        <f>+VLOOKUP(Comuna[[#This Row],[Cod_comuna]],Codigos_comunas[],3,0)</f>
        <v>#N/A</v>
      </c>
      <c r="O88" s="16"/>
    </row>
    <row r="89" spans="6:20" x14ac:dyDescent="0.3">
      <c r="F89" s="16"/>
      <c r="H89" s="16" t="e">
        <f>+VLOOKUP(Comuna[[#This Row],[Cod_comuna]],Codigos_comunas[],3,0)</f>
        <v>#N/A</v>
      </c>
      <c r="O89" s="16"/>
    </row>
    <row r="90" spans="6:20" x14ac:dyDescent="0.3">
      <c r="F90" s="16"/>
      <c r="H90" s="16" t="e">
        <f>+VLOOKUP(Comuna[[#This Row],[Cod_comuna]],Codigos_comunas[],3,0)</f>
        <v>#N/A</v>
      </c>
      <c r="O90" s="16"/>
    </row>
    <row r="91" spans="6:20" x14ac:dyDescent="0.3">
      <c r="F91" s="16"/>
      <c r="H91" s="16" t="e">
        <f>+VLOOKUP(Comuna[[#This Row],[Cod_comuna]],Codigos_comunas[],3,0)</f>
        <v>#N/A</v>
      </c>
      <c r="O91" s="16"/>
    </row>
    <row r="92" spans="6:20" x14ac:dyDescent="0.3">
      <c r="F92" s="16"/>
      <c r="H92" s="16" t="e">
        <f>+VLOOKUP(Comuna[[#This Row],[Cod_comuna]],Codigos_comunas[],3,0)</f>
        <v>#N/A</v>
      </c>
      <c r="O92" s="16"/>
    </row>
    <row r="93" spans="6:20" x14ac:dyDescent="0.3">
      <c r="F93" s="16"/>
      <c r="H93" s="16" t="e">
        <f>+VLOOKUP(Comuna[[#This Row],[Cod_comuna]],Codigos_comunas[],3,0)</f>
        <v>#N/A</v>
      </c>
      <c r="O93" s="16"/>
    </row>
    <row r="94" spans="6:20" x14ac:dyDescent="0.3">
      <c r="F94" s="16"/>
      <c r="H94" s="16" t="e">
        <f>+VLOOKUP(Comuna[[#This Row],[Cod_comuna]],Codigos_comunas[],3,0)</f>
        <v>#N/A</v>
      </c>
      <c r="O94" s="16"/>
    </row>
    <row r="95" spans="6:20" x14ac:dyDescent="0.3">
      <c r="F95" s="16"/>
      <c r="H95" s="16" t="e">
        <f>+VLOOKUP(Comuna[[#This Row],[Cod_comuna]],Codigos_comunas[],3,0)</f>
        <v>#N/A</v>
      </c>
      <c r="O95" s="16"/>
    </row>
    <row r="96" spans="6:20" x14ac:dyDescent="0.3">
      <c r="F96" s="16"/>
      <c r="H96" s="16" t="e">
        <f>+VLOOKUP(Comuna[[#This Row],[Cod_comuna]],Codigos_comunas[],3,0)</f>
        <v>#N/A</v>
      </c>
      <c r="O96" s="16"/>
    </row>
    <row r="97" spans="6:8" x14ac:dyDescent="0.3">
      <c r="F97" s="16"/>
      <c r="H97" s="16" t="e">
        <f>+VLOOKUP(Comuna[[#This Row],[Cod_comuna]],Codigos_comunas[],3,0)</f>
        <v>#N/A</v>
      </c>
    </row>
    <row r="98" spans="6:8" x14ac:dyDescent="0.3">
      <c r="F98" s="16"/>
      <c r="H98" s="16" t="e">
        <f>+VLOOKUP(Comuna[[#This Row],[Cod_comuna]],Codigos_comunas[],3,0)</f>
        <v>#N/A</v>
      </c>
    </row>
    <row r="99" spans="6:8" x14ac:dyDescent="0.3">
      <c r="F99" s="16"/>
      <c r="H99" s="16" t="e">
        <f>+VLOOKUP(Comuna[[#This Row],[Cod_comuna]],Codigos_comunas[],3,0)</f>
        <v>#N/A</v>
      </c>
    </row>
    <row r="100" spans="6:8" x14ac:dyDescent="0.3">
      <c r="F100" s="16"/>
      <c r="H100" s="16" t="e">
        <f>+VLOOKUP(Comuna[[#This Row],[Cod_comuna]],Codigos_comunas[],3,0)</f>
        <v>#N/A</v>
      </c>
    </row>
    <row r="101" spans="6:8" x14ac:dyDescent="0.3">
      <c r="F101" s="16"/>
      <c r="H101" s="16" t="e">
        <f>+VLOOKUP(Comuna[[#This Row],[Cod_comuna]],Codigos_comunas[],3,0)</f>
        <v>#N/A</v>
      </c>
    </row>
    <row r="102" spans="6:8" x14ac:dyDescent="0.3">
      <c r="F102" s="16"/>
      <c r="H102" s="16" t="e">
        <f>+VLOOKUP(Comuna[[#This Row],[Cod_comuna]],Codigos_comunas[],3,0)</f>
        <v>#N/A</v>
      </c>
    </row>
    <row r="103" spans="6:8" x14ac:dyDescent="0.3">
      <c r="F103" s="16"/>
      <c r="H103" s="16" t="e">
        <f>+VLOOKUP(Comuna[[#This Row],[Cod_comuna]],Codigos_comunas[],3,0)</f>
        <v>#N/A</v>
      </c>
    </row>
    <row r="104" spans="6:8" x14ac:dyDescent="0.3">
      <c r="F104" s="16"/>
      <c r="H104" s="16" t="e">
        <f>+VLOOKUP(Comuna[[#This Row],[Cod_comuna]],Codigos_comunas[],3,0)</f>
        <v>#N/A</v>
      </c>
    </row>
    <row r="105" spans="6:8" x14ac:dyDescent="0.3">
      <c r="F105" s="16"/>
      <c r="H105" s="16" t="e">
        <f>+VLOOKUP(Comuna[[#This Row],[Cod_comuna]],Codigos_comunas[],3,0)</f>
        <v>#N/A</v>
      </c>
    </row>
    <row r="106" spans="6:8" x14ac:dyDescent="0.3">
      <c r="F106" s="16"/>
      <c r="H106" s="16" t="e">
        <f>+VLOOKUP(Comuna[[#This Row],[Cod_comuna]],Codigos_comunas[],3,0)</f>
        <v>#N/A</v>
      </c>
    </row>
    <row r="107" spans="6:8" x14ac:dyDescent="0.3">
      <c r="F107" s="16"/>
      <c r="H107" s="16" t="e">
        <f>+VLOOKUP(Comuna[[#This Row],[Cod_comuna]],Codigos_comunas[],3,0)</f>
        <v>#N/A</v>
      </c>
    </row>
    <row r="108" spans="6:8" x14ac:dyDescent="0.3">
      <c r="F108" s="16"/>
      <c r="H108" s="16" t="e">
        <f>+VLOOKUP(Comuna[[#This Row],[Cod_comuna]],Codigos_comunas[],3,0)</f>
        <v>#N/A</v>
      </c>
    </row>
    <row r="109" spans="6:8" x14ac:dyDescent="0.3">
      <c r="F109" s="16"/>
      <c r="H109" s="16" t="e">
        <f>+VLOOKUP(Comuna[[#This Row],[Cod_comuna]],Codigos_comunas[],3,0)</f>
        <v>#N/A</v>
      </c>
    </row>
    <row r="110" spans="6:8" x14ac:dyDescent="0.3">
      <c r="F110" s="16"/>
      <c r="H110" s="16" t="e">
        <f>+VLOOKUP(Comuna[[#This Row],[Cod_comuna]],Codigos_comunas[],3,0)</f>
        <v>#N/A</v>
      </c>
    </row>
    <row r="111" spans="6:8" x14ac:dyDescent="0.3">
      <c r="F111" s="16"/>
      <c r="H111" s="16" t="e">
        <f>+VLOOKUP(Comuna[[#This Row],[Cod_comuna]],Codigos_comunas[],3,0)</f>
        <v>#N/A</v>
      </c>
    </row>
    <row r="112" spans="6:8" x14ac:dyDescent="0.3">
      <c r="F112" s="16"/>
      <c r="H112" s="16" t="e">
        <f>+VLOOKUP(Comuna[[#This Row],[Cod_comuna]],Codigos_comunas[],3,0)</f>
        <v>#N/A</v>
      </c>
    </row>
    <row r="113" spans="6:8" x14ac:dyDescent="0.3">
      <c r="F113" s="16"/>
      <c r="H113" s="16" t="e">
        <f>+VLOOKUP(Comuna[[#This Row],[Cod_comuna]],Codigos_comunas[],3,0)</f>
        <v>#N/A</v>
      </c>
    </row>
    <row r="114" spans="6:8" x14ac:dyDescent="0.3">
      <c r="F114" s="16"/>
      <c r="H114" s="16" t="e">
        <f>+VLOOKUP(Comuna[[#This Row],[Cod_comuna]],Codigos_comunas[],3,0)</f>
        <v>#N/A</v>
      </c>
    </row>
    <row r="115" spans="6:8" x14ac:dyDescent="0.3">
      <c r="F115" s="16"/>
      <c r="H115" s="16" t="e">
        <f>+VLOOKUP(Comuna[[#This Row],[Cod_comuna]],Codigos_comunas[],3,0)</f>
        <v>#N/A</v>
      </c>
    </row>
    <row r="116" spans="6:8" x14ac:dyDescent="0.3">
      <c r="F116" s="16"/>
      <c r="H116" s="16" t="e">
        <f>+VLOOKUP(Comuna[[#This Row],[Cod_comuna]],Codigos_comunas[],3,0)</f>
        <v>#N/A</v>
      </c>
    </row>
    <row r="117" spans="6:8" x14ac:dyDescent="0.3">
      <c r="F117" s="16"/>
      <c r="H117" s="16" t="e">
        <f>+VLOOKUP(Comuna[[#This Row],[Cod_comuna]],Codigos_comunas[],3,0)</f>
        <v>#N/A</v>
      </c>
    </row>
    <row r="118" spans="6:8" x14ac:dyDescent="0.3">
      <c r="F118" s="16"/>
      <c r="H118" s="16" t="e">
        <f>+VLOOKUP(Comuna[[#This Row],[Cod_comuna]],Codigos_comunas[],3,0)</f>
        <v>#N/A</v>
      </c>
    </row>
    <row r="119" spans="6:8" x14ac:dyDescent="0.3">
      <c r="F119" s="16"/>
      <c r="H119" s="16" t="e">
        <f>+VLOOKUP(Comuna[[#This Row],[Cod_comuna]],Codigos_comunas[],3,0)</f>
        <v>#N/A</v>
      </c>
    </row>
    <row r="120" spans="6:8" x14ac:dyDescent="0.3">
      <c r="F120" s="16"/>
      <c r="H120" s="16" t="e">
        <f>+VLOOKUP(Comuna[[#This Row],[Cod_comuna]],Codigos_comunas[],3,0)</f>
        <v>#N/A</v>
      </c>
    </row>
    <row r="121" spans="6:8" x14ac:dyDescent="0.3">
      <c r="F121" s="16"/>
      <c r="H121" s="16" t="e">
        <f>+VLOOKUP(Comuna[[#This Row],[Cod_comuna]],Codigos_comunas[],3,0)</f>
        <v>#N/A</v>
      </c>
    </row>
    <row r="122" spans="6:8" x14ac:dyDescent="0.3">
      <c r="F122" s="16"/>
      <c r="H122" s="16" t="e">
        <f>+VLOOKUP(Comuna[[#This Row],[Cod_comuna]],Codigos_comunas[],3,0)</f>
        <v>#N/A</v>
      </c>
    </row>
    <row r="123" spans="6:8" x14ac:dyDescent="0.3">
      <c r="F123" s="16"/>
      <c r="H123" s="16" t="e">
        <f>+VLOOKUP(Comuna[[#This Row],[Cod_comuna]],Codigos_comunas[],3,0)</f>
        <v>#N/A</v>
      </c>
    </row>
    <row r="124" spans="6:8" x14ac:dyDescent="0.3">
      <c r="F124" s="16"/>
      <c r="H124" s="16" t="e">
        <f>+VLOOKUP(Comuna[[#This Row],[Cod_comuna]],Codigos_comunas[],3,0)</f>
        <v>#N/A</v>
      </c>
    </row>
    <row r="125" spans="6:8" x14ac:dyDescent="0.3">
      <c r="F125" s="16"/>
      <c r="H125" s="16" t="e">
        <f>+VLOOKUP(Comuna[[#This Row],[Cod_comuna]],Codigos_comunas[],3,0)</f>
        <v>#N/A</v>
      </c>
    </row>
    <row r="126" spans="6:8" x14ac:dyDescent="0.3">
      <c r="F126" s="16"/>
      <c r="H126" s="16" t="e">
        <f>+VLOOKUP(Comuna[[#This Row],[Cod_comuna]],Codigos_comunas[],3,0)</f>
        <v>#N/A</v>
      </c>
    </row>
    <row r="127" spans="6:8" x14ac:dyDescent="0.3">
      <c r="F127" s="16"/>
      <c r="H127" s="16" t="e">
        <f>+VLOOKUP(Comuna[[#This Row],[Cod_comuna]],Codigos_comunas[],3,0)</f>
        <v>#N/A</v>
      </c>
    </row>
    <row r="128" spans="6:8" x14ac:dyDescent="0.3">
      <c r="F128" s="16"/>
      <c r="H128" s="16" t="e">
        <f>+VLOOKUP(Comuna[[#This Row],[Cod_comuna]],Codigos_comunas[],3,0)</f>
        <v>#N/A</v>
      </c>
    </row>
    <row r="129" spans="6:8" x14ac:dyDescent="0.3">
      <c r="F129" s="16"/>
      <c r="H129" s="16" t="e">
        <f>+VLOOKUP(Comuna[[#This Row],[Cod_comuna]],Codigos_comunas[],3,0)</f>
        <v>#N/A</v>
      </c>
    </row>
    <row r="130" spans="6:8" x14ac:dyDescent="0.3">
      <c r="F130" s="16"/>
      <c r="H130" s="16" t="e">
        <f>+VLOOKUP(Comuna[[#This Row],[Cod_comuna]],Codigos_comunas[],3,0)</f>
        <v>#N/A</v>
      </c>
    </row>
    <row r="131" spans="6:8" x14ac:dyDescent="0.3">
      <c r="F131" s="16"/>
      <c r="H131" s="16" t="e">
        <f>+VLOOKUP(Comuna[[#This Row],[Cod_comuna]],Codigos_comunas[],3,0)</f>
        <v>#N/A</v>
      </c>
    </row>
    <row r="132" spans="6:8" x14ac:dyDescent="0.3">
      <c r="F132" s="16"/>
      <c r="H132" s="16" t="e">
        <f>+VLOOKUP(Comuna[[#This Row],[Cod_comuna]],Codigos_comunas[],3,0)</f>
        <v>#N/A</v>
      </c>
    </row>
    <row r="133" spans="6:8" x14ac:dyDescent="0.3">
      <c r="F133" s="16"/>
      <c r="H133" s="16" t="e">
        <f>+VLOOKUP(Comuna[[#This Row],[Cod_comuna]],Codigos_comunas[],3,0)</f>
        <v>#N/A</v>
      </c>
    </row>
    <row r="134" spans="6:8" x14ac:dyDescent="0.3">
      <c r="F134" s="16"/>
      <c r="H134" s="16" t="e">
        <f>+VLOOKUP(Comuna[[#This Row],[Cod_comuna]],Codigos_comunas[],3,0)</f>
        <v>#N/A</v>
      </c>
    </row>
    <row r="135" spans="6:8" x14ac:dyDescent="0.3">
      <c r="F135" s="16"/>
      <c r="H135" s="16" t="e">
        <f>+VLOOKUP(Comuna[[#This Row],[Cod_comuna]],Codigos_comunas[],3,0)</f>
        <v>#N/A</v>
      </c>
    </row>
    <row r="136" spans="6:8" x14ac:dyDescent="0.3">
      <c r="F136" s="16"/>
      <c r="H136" s="16" t="e">
        <f>+VLOOKUP(Comuna[[#This Row],[Cod_comuna]],Codigos_comunas[],3,0)</f>
        <v>#N/A</v>
      </c>
    </row>
    <row r="137" spans="6:8" x14ac:dyDescent="0.3">
      <c r="F137" s="16"/>
      <c r="H137" s="16" t="e">
        <f>+VLOOKUP(Comuna[[#This Row],[Cod_comuna]],Codigos_comunas[],3,0)</f>
        <v>#N/A</v>
      </c>
    </row>
    <row r="138" spans="6:8" x14ac:dyDescent="0.3">
      <c r="F138" s="16"/>
      <c r="H138" s="16" t="e">
        <f>+VLOOKUP(Comuna[[#This Row],[Cod_comuna]],Codigos_comunas[],3,0)</f>
        <v>#N/A</v>
      </c>
    </row>
    <row r="139" spans="6:8" x14ac:dyDescent="0.3">
      <c r="F139" s="16"/>
      <c r="H139" s="16" t="e">
        <f>+VLOOKUP(Comuna[[#This Row],[Cod_comuna]],Codigos_comunas[],3,0)</f>
        <v>#N/A</v>
      </c>
    </row>
    <row r="140" spans="6:8" x14ac:dyDescent="0.3">
      <c r="F140" s="16"/>
      <c r="H140" s="16" t="e">
        <f>+VLOOKUP(Comuna[[#This Row],[Cod_comuna]],Codigos_comunas[],3,0)</f>
        <v>#N/A</v>
      </c>
    </row>
    <row r="141" spans="6:8" x14ac:dyDescent="0.3">
      <c r="F141" s="16"/>
      <c r="H141" s="16" t="e">
        <f>+VLOOKUP(Comuna[[#This Row],[Cod_comuna]],Codigos_comunas[],3,0)</f>
        <v>#N/A</v>
      </c>
    </row>
    <row r="142" spans="6:8" x14ac:dyDescent="0.3">
      <c r="F142" s="16"/>
      <c r="H142" s="16" t="e">
        <f>+VLOOKUP(Comuna[[#This Row],[Cod_comuna]],Codigos_comunas[],3,0)</f>
        <v>#N/A</v>
      </c>
    </row>
    <row r="143" spans="6:8" x14ac:dyDescent="0.3">
      <c r="F143" s="16"/>
      <c r="H143" s="16" t="e">
        <f>+VLOOKUP(Comuna[[#This Row],[Cod_comuna]],Codigos_comunas[],3,0)</f>
        <v>#N/A</v>
      </c>
    </row>
    <row r="144" spans="6:8" x14ac:dyDescent="0.3">
      <c r="F144" s="16"/>
      <c r="H144" s="16" t="e">
        <f>+VLOOKUP(Comuna[[#This Row],[Cod_comuna]],Codigos_comunas[],3,0)</f>
        <v>#N/A</v>
      </c>
    </row>
    <row r="145" spans="6:8" x14ac:dyDescent="0.3">
      <c r="F145" s="16"/>
      <c r="H145" s="16" t="e">
        <f>+VLOOKUP(Comuna[[#This Row],[Cod_comuna]],Codigos_comunas[],3,0)</f>
        <v>#N/A</v>
      </c>
    </row>
    <row r="146" spans="6:8" x14ac:dyDescent="0.3">
      <c r="F146" s="16"/>
      <c r="H146" s="16" t="e">
        <f>+VLOOKUP(Comuna[[#This Row],[Cod_comuna]],Codigos_comunas[],3,0)</f>
        <v>#N/A</v>
      </c>
    </row>
    <row r="147" spans="6:8" x14ac:dyDescent="0.3">
      <c r="F147" s="16"/>
      <c r="H147" s="16" t="e">
        <f>+VLOOKUP(Comuna[[#This Row],[Cod_comuna]],Codigos_comunas[],3,0)</f>
        <v>#N/A</v>
      </c>
    </row>
    <row r="148" spans="6:8" x14ac:dyDescent="0.3">
      <c r="F148" s="16"/>
      <c r="H148" s="16" t="e">
        <f>+VLOOKUP(Comuna[[#This Row],[Cod_comuna]],Codigos_comunas[],3,0)</f>
        <v>#N/A</v>
      </c>
    </row>
    <row r="149" spans="6:8" x14ac:dyDescent="0.3">
      <c r="F149" s="16"/>
      <c r="H149" s="16" t="e">
        <f>+VLOOKUP(Comuna[[#This Row],[Cod_comuna]],Codigos_comunas[],3,0)</f>
        <v>#N/A</v>
      </c>
    </row>
    <row r="150" spans="6:8" x14ac:dyDescent="0.3">
      <c r="F150" s="16"/>
      <c r="H150" s="16" t="e">
        <f>+VLOOKUP(Comuna[[#This Row],[Cod_comuna]],Codigos_comunas[],3,0)</f>
        <v>#N/A</v>
      </c>
    </row>
    <row r="151" spans="6:8" x14ac:dyDescent="0.3">
      <c r="F151" s="16"/>
      <c r="H151" s="16" t="e">
        <f>+VLOOKUP(Comuna[[#This Row],[Cod_comuna]],Codigos_comunas[],3,0)</f>
        <v>#N/A</v>
      </c>
    </row>
    <row r="152" spans="6:8" x14ac:dyDescent="0.3">
      <c r="F152" s="16"/>
      <c r="H152" s="16" t="e">
        <f>+VLOOKUP(Comuna[[#This Row],[Cod_comuna]],Codigos_comunas[],3,0)</f>
        <v>#N/A</v>
      </c>
    </row>
    <row r="153" spans="6:8" x14ac:dyDescent="0.3">
      <c r="F153" s="16"/>
      <c r="H153" s="16" t="e">
        <f>+VLOOKUP(Comuna[[#This Row],[Cod_comuna]],Codigos_comunas[],3,0)</f>
        <v>#N/A</v>
      </c>
    </row>
    <row r="154" spans="6:8" x14ac:dyDescent="0.3">
      <c r="F154" s="16"/>
      <c r="H154" s="16" t="e">
        <f>+VLOOKUP(Comuna[[#This Row],[Cod_comuna]],Codigos_comunas[],3,0)</f>
        <v>#N/A</v>
      </c>
    </row>
    <row r="155" spans="6:8" x14ac:dyDescent="0.3">
      <c r="F155" s="16"/>
      <c r="H155" s="16" t="e">
        <f>+VLOOKUP(Comuna[[#This Row],[Cod_comuna]],Codigos_comunas[],3,0)</f>
        <v>#N/A</v>
      </c>
    </row>
    <row r="156" spans="6:8" x14ac:dyDescent="0.3">
      <c r="F156" s="16"/>
      <c r="H156" s="16" t="e">
        <f>+VLOOKUP(Comuna[[#This Row],[Cod_comuna]],Codigos_comunas[],3,0)</f>
        <v>#N/A</v>
      </c>
    </row>
    <row r="157" spans="6:8" x14ac:dyDescent="0.3">
      <c r="F157" s="16"/>
      <c r="H157" s="16" t="e">
        <f>+VLOOKUP(Comuna[[#This Row],[Cod_comuna]],Codigos_comunas[],3,0)</f>
        <v>#N/A</v>
      </c>
    </row>
    <row r="158" spans="6:8" x14ac:dyDescent="0.3">
      <c r="F158" s="16"/>
      <c r="H158" s="16" t="e">
        <f>+VLOOKUP(Comuna[[#This Row],[Cod_comuna]],Codigos_comunas[],3,0)</f>
        <v>#N/A</v>
      </c>
    </row>
    <row r="159" spans="6:8" x14ac:dyDescent="0.3">
      <c r="F159" s="16"/>
      <c r="H159" s="16" t="e">
        <f>+VLOOKUP(Comuna[[#This Row],[Cod_comuna]],Codigos_comunas[],3,0)</f>
        <v>#N/A</v>
      </c>
    </row>
    <row r="160" spans="6:8" x14ac:dyDescent="0.3">
      <c r="F160" s="16"/>
      <c r="H160" s="16" t="e">
        <f>+VLOOKUP(Comuna[[#This Row],[Cod_comuna]],Codigos_comunas[],3,0)</f>
        <v>#N/A</v>
      </c>
    </row>
    <row r="161" spans="6:8" x14ac:dyDescent="0.3">
      <c r="F161" s="16"/>
      <c r="H161" s="16" t="e">
        <f>+VLOOKUP(Comuna[[#This Row],[Cod_comuna]],Codigos_comunas[],3,0)</f>
        <v>#N/A</v>
      </c>
    </row>
    <row r="162" spans="6:8" x14ac:dyDescent="0.3">
      <c r="F162" s="16"/>
      <c r="H162" s="16" t="e">
        <f>+VLOOKUP(Comuna[[#This Row],[Cod_comuna]],Codigos_comunas[],3,0)</f>
        <v>#N/A</v>
      </c>
    </row>
    <row r="163" spans="6:8" x14ac:dyDescent="0.3">
      <c r="F163" s="16"/>
      <c r="H163" s="16" t="e">
        <f>+VLOOKUP(Comuna[[#This Row],[Cod_comuna]],Codigos_comunas[],3,0)</f>
        <v>#N/A</v>
      </c>
    </row>
    <row r="164" spans="6:8" x14ac:dyDescent="0.3">
      <c r="F164" s="16"/>
      <c r="H164" s="16" t="e">
        <f>+VLOOKUP(Comuna[[#This Row],[Cod_comuna]],Codigos_comunas[],3,0)</f>
        <v>#N/A</v>
      </c>
    </row>
    <row r="165" spans="6:8" x14ac:dyDescent="0.3">
      <c r="F165" s="16"/>
      <c r="H165" s="16" t="e">
        <f>+VLOOKUP(Comuna[[#This Row],[Cod_comuna]],Codigos_comunas[],3,0)</f>
        <v>#N/A</v>
      </c>
    </row>
    <row r="166" spans="6:8" x14ac:dyDescent="0.3">
      <c r="F166" s="16"/>
      <c r="H166" s="16" t="e">
        <f>+VLOOKUP(Comuna[[#This Row],[Cod_comuna]],Codigos_comunas[],3,0)</f>
        <v>#N/A</v>
      </c>
    </row>
    <row r="167" spans="6:8" x14ac:dyDescent="0.3">
      <c r="F167" s="16"/>
      <c r="H167" s="16" t="e">
        <f>+VLOOKUP(Comuna[[#This Row],[Cod_comuna]],Codigos_comunas[],3,0)</f>
        <v>#N/A</v>
      </c>
    </row>
    <row r="168" spans="6:8" x14ac:dyDescent="0.3">
      <c r="F168" s="16"/>
      <c r="H168" s="16" t="e">
        <f>+VLOOKUP(Comuna[[#This Row],[Cod_comuna]],Codigos_comunas[],3,0)</f>
        <v>#N/A</v>
      </c>
    </row>
    <row r="169" spans="6:8" x14ac:dyDescent="0.3">
      <c r="F169" s="16"/>
      <c r="H169" s="16" t="e">
        <f>+VLOOKUP(Comuna[[#This Row],[Cod_comuna]],Codigos_comunas[],3,0)</f>
        <v>#N/A</v>
      </c>
    </row>
    <row r="170" spans="6:8" x14ac:dyDescent="0.3">
      <c r="F170" s="16"/>
      <c r="H170" s="16" t="e">
        <f>+VLOOKUP(Comuna[[#This Row],[Cod_comuna]],Codigos_comunas[],3,0)</f>
        <v>#N/A</v>
      </c>
    </row>
    <row r="171" spans="6:8" x14ac:dyDescent="0.3">
      <c r="F171" s="16"/>
      <c r="H171" s="16" t="e">
        <f>+VLOOKUP(Comuna[[#This Row],[Cod_comuna]],Codigos_comunas[],3,0)</f>
        <v>#N/A</v>
      </c>
    </row>
    <row r="172" spans="6:8" x14ac:dyDescent="0.3">
      <c r="F172" s="16"/>
      <c r="H172" s="16" t="e">
        <f>+VLOOKUP(Comuna[[#This Row],[Cod_comuna]],Codigos_comunas[],3,0)</f>
        <v>#N/A</v>
      </c>
    </row>
    <row r="173" spans="6:8" x14ac:dyDescent="0.3">
      <c r="F173" s="16"/>
      <c r="H173" s="16" t="e">
        <f>+VLOOKUP(Comuna[[#This Row],[Cod_comuna]],Codigos_comunas[],3,0)</f>
        <v>#N/A</v>
      </c>
    </row>
    <row r="174" spans="6:8" x14ac:dyDescent="0.3">
      <c r="F174" s="16"/>
      <c r="H174" s="16" t="e">
        <f>+VLOOKUP(Comuna[[#This Row],[Cod_comuna]],Codigos_comunas[],3,0)</f>
        <v>#N/A</v>
      </c>
    </row>
    <row r="175" spans="6:8" x14ac:dyDescent="0.3">
      <c r="F175" s="16"/>
      <c r="H175" s="16" t="e">
        <f>+VLOOKUP(Comuna[[#This Row],[Cod_comuna]],Codigos_comunas[],3,0)</f>
        <v>#N/A</v>
      </c>
    </row>
    <row r="176" spans="6:8" x14ac:dyDescent="0.3">
      <c r="F176" s="16"/>
      <c r="H176" s="16" t="e">
        <f>+VLOOKUP(Comuna[[#This Row],[Cod_comuna]],Codigos_comunas[],3,0)</f>
        <v>#N/A</v>
      </c>
    </row>
    <row r="177" spans="6:8" x14ac:dyDescent="0.3">
      <c r="F177" s="16"/>
      <c r="H177" s="16" t="e">
        <f>+VLOOKUP(Comuna[[#This Row],[Cod_comuna]],Codigos_comunas[],3,0)</f>
        <v>#N/A</v>
      </c>
    </row>
    <row r="178" spans="6:8" x14ac:dyDescent="0.3">
      <c r="F178" s="16"/>
      <c r="H178" s="16" t="e">
        <f>+VLOOKUP(Comuna[[#This Row],[Cod_comuna]],Codigos_comunas[],3,0)</f>
        <v>#N/A</v>
      </c>
    </row>
    <row r="179" spans="6:8" x14ac:dyDescent="0.3">
      <c r="F179" s="16"/>
      <c r="H179" s="16" t="e">
        <f>+VLOOKUP(Comuna[[#This Row],[Cod_comuna]],Codigos_comunas[],3,0)</f>
        <v>#N/A</v>
      </c>
    </row>
    <row r="180" spans="6:8" x14ac:dyDescent="0.3">
      <c r="F180" s="16"/>
      <c r="H180" s="16" t="e">
        <f>+VLOOKUP(Comuna[[#This Row],[Cod_comuna]],Codigos_comunas[],3,0)</f>
        <v>#N/A</v>
      </c>
    </row>
    <row r="181" spans="6:8" x14ac:dyDescent="0.3">
      <c r="F181" s="16"/>
      <c r="H181" s="74" t="e">
        <f>+VLOOKUP(Comuna[[#This Row],[Cod_comuna]],Codigos_comunas[],3,0)</f>
        <v>#N/A</v>
      </c>
    </row>
    <row r="182" spans="6:8" x14ac:dyDescent="0.3">
      <c r="F182" s="16"/>
      <c r="H182" s="74" t="e">
        <f>+VLOOKUP(Comuna[[#This Row],[Cod_comuna]],Codigos_comunas[],3,0)</f>
        <v>#N/A</v>
      </c>
    </row>
    <row r="183" spans="6:8" x14ac:dyDescent="0.3">
      <c r="F183" s="16"/>
      <c r="H183" s="74" t="e">
        <f>+VLOOKUP(Comuna[[#This Row],[Cod_comuna]],Codigos_comunas[],3,0)</f>
        <v>#N/A</v>
      </c>
    </row>
    <row r="184" spans="6:8" x14ac:dyDescent="0.3">
      <c r="F184" s="16"/>
      <c r="H184" s="74" t="e">
        <f>+VLOOKUP(Comuna[[#This Row],[Cod_comuna]],Codigos_comunas[],3,0)</f>
        <v>#N/A</v>
      </c>
    </row>
    <row r="185" spans="6:8" x14ac:dyDescent="0.3">
      <c r="F185" s="16"/>
      <c r="H185" s="74" t="e">
        <f>+VLOOKUP(Comuna[[#This Row],[Cod_comuna]],Codigos_comunas[],3,0)</f>
        <v>#N/A</v>
      </c>
    </row>
    <row r="186" spans="6:8" x14ac:dyDescent="0.3">
      <c r="F186" s="16"/>
      <c r="H186" s="74" t="e">
        <f>+VLOOKUP(Comuna[[#This Row],[Cod_comuna]],Codigos_comunas[],3,0)</f>
        <v>#N/A</v>
      </c>
    </row>
    <row r="187" spans="6:8" x14ac:dyDescent="0.3">
      <c r="F187" s="16"/>
      <c r="H187" s="74" t="e">
        <f>+VLOOKUP(Comuna[[#This Row],[Cod_comuna]],Codigos_comunas[],3,0)</f>
        <v>#N/A</v>
      </c>
    </row>
    <row r="188" spans="6:8" x14ac:dyDescent="0.3">
      <c r="F188" s="16"/>
      <c r="H188" s="74" t="e">
        <f>+VLOOKUP(Comuna[[#This Row],[Cod_comuna]],Codigos_comunas[],3,0)</f>
        <v>#N/A</v>
      </c>
    </row>
    <row r="189" spans="6:8" x14ac:dyDescent="0.3">
      <c r="F189" s="16"/>
      <c r="H189" s="74" t="e">
        <f>+VLOOKUP(Comuna[[#This Row],[Cod_comuna]],Codigos_comunas[],3,0)</f>
        <v>#N/A</v>
      </c>
    </row>
    <row r="190" spans="6:8" x14ac:dyDescent="0.3">
      <c r="F190" s="16"/>
      <c r="H190" s="74" t="e">
        <f>+VLOOKUP(Comuna[[#This Row],[Cod_comuna]],Codigos_comunas[],3,0)</f>
        <v>#N/A</v>
      </c>
    </row>
    <row r="191" spans="6:8" x14ac:dyDescent="0.3">
      <c r="F191" s="16"/>
      <c r="H191" s="74" t="e">
        <f>+VLOOKUP(Comuna[[#This Row],[Cod_comuna]],Codigos_comunas[],3,0)</f>
        <v>#N/A</v>
      </c>
    </row>
    <row r="192" spans="6:8" x14ac:dyDescent="0.3">
      <c r="F192" s="16"/>
      <c r="H192" s="74" t="e">
        <f>+VLOOKUP(Comuna[[#This Row],[Cod_comuna]],Codigos_comunas[],3,0)</f>
        <v>#N/A</v>
      </c>
    </row>
    <row r="193" spans="6:8" x14ac:dyDescent="0.3">
      <c r="F193" s="16"/>
      <c r="H193" s="74" t="e">
        <f>+VLOOKUP(Comuna[[#This Row],[Cod_comuna]],Codigos_comunas[],3,0)</f>
        <v>#N/A</v>
      </c>
    </row>
    <row r="194" spans="6:8" x14ac:dyDescent="0.3">
      <c r="F194" s="16"/>
      <c r="H194" s="74" t="e">
        <f>+VLOOKUP(Comuna[[#This Row],[Cod_comuna]],Codigos_comunas[],3,0)</f>
        <v>#N/A</v>
      </c>
    </row>
    <row r="195" spans="6:8" x14ac:dyDescent="0.3">
      <c r="F195" s="16"/>
      <c r="H195" s="74" t="e">
        <f>+VLOOKUP(Comuna[[#This Row],[Cod_comuna]],Codigos_comunas[],3,0)</f>
        <v>#N/A</v>
      </c>
    </row>
    <row r="196" spans="6:8" x14ac:dyDescent="0.3">
      <c r="F196" s="16"/>
      <c r="H196" s="74" t="e">
        <f>+VLOOKUP(Comuna[[#This Row],[Cod_comuna]],Codigos_comunas[],3,0)</f>
        <v>#N/A</v>
      </c>
    </row>
    <row r="197" spans="6:8" x14ac:dyDescent="0.3">
      <c r="F197" s="16"/>
      <c r="H197" s="74" t="e">
        <f>+VLOOKUP(Comuna[[#This Row],[Cod_comuna]],Codigos_comunas[],3,0)</f>
        <v>#N/A</v>
      </c>
    </row>
    <row r="198" spans="6:8" x14ac:dyDescent="0.3">
      <c r="F198" s="16"/>
      <c r="H198" s="74" t="e">
        <f>+VLOOKUP(Comuna[[#This Row],[Cod_comuna]],Codigos_comunas[],3,0)</f>
        <v>#N/A</v>
      </c>
    </row>
    <row r="199" spans="6:8" x14ac:dyDescent="0.3">
      <c r="F199" s="16"/>
      <c r="H199" s="74" t="e">
        <f>+VLOOKUP(Comuna[[#This Row],[Cod_comuna]],Codigos_comunas[],3,0)</f>
        <v>#N/A</v>
      </c>
    </row>
    <row r="200" spans="6:8" x14ac:dyDescent="0.3">
      <c r="F200" s="16"/>
      <c r="H200" s="74" t="e">
        <f>+VLOOKUP(Comuna[[#This Row],[Cod_comuna]],Codigos_comunas[],3,0)</f>
        <v>#N/A</v>
      </c>
    </row>
    <row r="201" spans="6:8" x14ac:dyDescent="0.3">
      <c r="F201" s="16"/>
      <c r="H201" s="74" t="e">
        <f>+VLOOKUP(Comuna[[#This Row],[Cod_comuna]],Codigos_comunas[],3,0)</f>
        <v>#N/A</v>
      </c>
    </row>
    <row r="202" spans="6:8" x14ac:dyDescent="0.3">
      <c r="F202" s="16"/>
      <c r="H202" s="74" t="e">
        <f>+VLOOKUP(Comuna[[#This Row],[Cod_comuna]],Codigos_comunas[],3,0)</f>
        <v>#N/A</v>
      </c>
    </row>
    <row r="203" spans="6:8" x14ac:dyDescent="0.3">
      <c r="F203" s="16"/>
      <c r="H203" s="74" t="e">
        <f>+VLOOKUP(Comuna[[#This Row],[Cod_comuna]],Codigos_comunas[],3,0)</f>
        <v>#N/A</v>
      </c>
    </row>
    <row r="204" spans="6:8" x14ac:dyDescent="0.3">
      <c r="F204" s="16"/>
      <c r="H204" s="74" t="e">
        <f>+VLOOKUP(Comuna[[#This Row],[Cod_comuna]],Codigos_comunas[],3,0)</f>
        <v>#N/A</v>
      </c>
    </row>
    <row r="205" spans="6:8" x14ac:dyDescent="0.3">
      <c r="F205" s="16"/>
      <c r="H205" s="74" t="e">
        <f>+VLOOKUP(Comuna[[#This Row],[Cod_comuna]],Codigos_comunas[],3,0)</f>
        <v>#N/A</v>
      </c>
    </row>
    <row r="206" spans="6:8" x14ac:dyDescent="0.3">
      <c r="F206" s="16"/>
      <c r="H206" s="74" t="e">
        <f>+VLOOKUP(Comuna[[#This Row],[Cod_comuna]],Codigos_comunas[],3,0)</f>
        <v>#N/A</v>
      </c>
    </row>
    <row r="207" spans="6:8" x14ac:dyDescent="0.3">
      <c r="F207" s="16"/>
      <c r="H207" s="74" t="e">
        <f>+VLOOKUP(Comuna[[#This Row],[Cod_comuna]],Codigos_comunas[],3,0)</f>
        <v>#N/A</v>
      </c>
    </row>
    <row r="208" spans="6:8" x14ac:dyDescent="0.3">
      <c r="F208" s="16"/>
      <c r="H208" s="74" t="e">
        <f>+VLOOKUP(Comuna[[#This Row],[Cod_comuna]],Codigos_comunas[],3,0)</f>
        <v>#N/A</v>
      </c>
    </row>
    <row r="209" spans="6:8" x14ac:dyDescent="0.3">
      <c r="F209" s="16"/>
      <c r="H209" s="74" t="e">
        <f>+VLOOKUP(Comuna[[#This Row],[Cod_comuna]],Codigos_comunas[],3,0)</f>
        <v>#N/A</v>
      </c>
    </row>
    <row r="210" spans="6:8" x14ac:dyDescent="0.3">
      <c r="F210" s="16"/>
      <c r="H210" s="74" t="e">
        <f>+VLOOKUP(Comuna[[#This Row],[Cod_comuna]],Codigos_comunas[],3,0)</f>
        <v>#N/A</v>
      </c>
    </row>
    <row r="211" spans="6:8" x14ac:dyDescent="0.3">
      <c r="F211" s="16"/>
      <c r="H211" s="74" t="e">
        <f>+VLOOKUP(Comuna[[#This Row],[Cod_comuna]],Codigos_comunas[],3,0)</f>
        <v>#N/A</v>
      </c>
    </row>
    <row r="212" spans="6:8" x14ac:dyDescent="0.3">
      <c r="F212" s="16"/>
      <c r="H212" s="74" t="e">
        <f>+VLOOKUP(Comuna[[#This Row],[Cod_comuna]],Codigos_comunas[],3,0)</f>
        <v>#N/A</v>
      </c>
    </row>
    <row r="213" spans="6:8" x14ac:dyDescent="0.3">
      <c r="F213" s="16"/>
      <c r="H213" s="74" t="e">
        <f>+VLOOKUP(Comuna[[#This Row],[Cod_comuna]],Codigos_comunas[],3,0)</f>
        <v>#N/A</v>
      </c>
    </row>
    <row r="214" spans="6:8" x14ac:dyDescent="0.3">
      <c r="F214" s="16"/>
      <c r="H214" s="74" t="e">
        <f>+VLOOKUP(Comuna[[#This Row],[Cod_comuna]],Codigos_comunas[],3,0)</f>
        <v>#N/A</v>
      </c>
    </row>
    <row r="215" spans="6:8" x14ac:dyDescent="0.3">
      <c r="F215" s="16"/>
      <c r="H215" s="74" t="e">
        <f>+VLOOKUP(Comuna[[#This Row],[Cod_comuna]],Codigos_comunas[],3,0)</f>
        <v>#N/A</v>
      </c>
    </row>
    <row r="216" spans="6:8" x14ac:dyDescent="0.3">
      <c r="F216" s="16"/>
      <c r="H216" s="74" t="e">
        <f>+VLOOKUP(Comuna[[#This Row],[Cod_comuna]],Codigos_comunas[],3,0)</f>
        <v>#N/A</v>
      </c>
    </row>
    <row r="217" spans="6:8" x14ac:dyDescent="0.3">
      <c r="F217" s="16"/>
      <c r="H217" s="74" t="e">
        <f>+VLOOKUP(Comuna[[#This Row],[Cod_comuna]],Codigos_comunas[],3,0)</f>
        <v>#N/A</v>
      </c>
    </row>
    <row r="218" spans="6:8" x14ac:dyDescent="0.3">
      <c r="F218" s="16"/>
      <c r="H218" s="74" t="e">
        <f>+VLOOKUP(Comuna[[#This Row],[Cod_comuna]],Codigos_comunas[],3,0)</f>
        <v>#N/A</v>
      </c>
    </row>
    <row r="219" spans="6:8" x14ac:dyDescent="0.3">
      <c r="F219" s="16"/>
      <c r="H219" s="74" t="e">
        <f>+VLOOKUP(Comuna[[#This Row],[Cod_comuna]],Codigos_comunas[],3,0)</f>
        <v>#N/A</v>
      </c>
    </row>
    <row r="220" spans="6:8" x14ac:dyDescent="0.3">
      <c r="F220" s="16"/>
      <c r="H220" s="74" t="e">
        <f>+VLOOKUP(Comuna[[#This Row],[Cod_comuna]],Codigos_comunas[],3,0)</f>
        <v>#N/A</v>
      </c>
    </row>
    <row r="221" spans="6:8" x14ac:dyDescent="0.3">
      <c r="F221" s="16"/>
      <c r="H221" s="74" t="e">
        <f>+VLOOKUP(Comuna[[#This Row],[Cod_comuna]],Codigos_comunas[],3,0)</f>
        <v>#N/A</v>
      </c>
    </row>
    <row r="222" spans="6:8" x14ac:dyDescent="0.3">
      <c r="F222" s="16"/>
      <c r="H222" s="74" t="e">
        <f>+VLOOKUP(Comuna[[#This Row],[Cod_comuna]],Codigos_comunas[],3,0)</f>
        <v>#N/A</v>
      </c>
    </row>
    <row r="223" spans="6:8" x14ac:dyDescent="0.3">
      <c r="F223" s="16"/>
      <c r="H223" s="74" t="e">
        <f>+VLOOKUP(Comuna[[#This Row],[Cod_comuna]],Codigos_comunas[],3,0)</f>
        <v>#N/A</v>
      </c>
    </row>
    <row r="224" spans="6:8" x14ac:dyDescent="0.3">
      <c r="F224" s="16"/>
      <c r="H224" s="74" t="e">
        <f>+VLOOKUP(Comuna[[#This Row],[Cod_comuna]],Codigos_comunas[],3,0)</f>
        <v>#N/A</v>
      </c>
    </row>
    <row r="225" spans="6:8" x14ac:dyDescent="0.3">
      <c r="F225" s="16"/>
      <c r="H225" s="74" t="e">
        <f>+VLOOKUP(Comuna[[#This Row],[Cod_comuna]],Codigos_comunas[],3,0)</f>
        <v>#N/A</v>
      </c>
    </row>
    <row r="226" spans="6:8" x14ac:dyDescent="0.3">
      <c r="F226" s="16"/>
      <c r="H226" s="74" t="e">
        <f>+VLOOKUP(Comuna[[#This Row],[Cod_comuna]],Codigos_comunas[],3,0)</f>
        <v>#N/A</v>
      </c>
    </row>
    <row r="227" spans="6:8" x14ac:dyDescent="0.3">
      <c r="F227" s="16"/>
      <c r="H227" s="74" t="e">
        <f>+VLOOKUP(Comuna[[#This Row],[Cod_comuna]],Codigos_comunas[],3,0)</f>
        <v>#N/A</v>
      </c>
    </row>
    <row r="228" spans="6:8" x14ac:dyDescent="0.3">
      <c r="F228" s="16"/>
      <c r="H228" s="74" t="e">
        <f>+VLOOKUP(Comuna[[#This Row],[Cod_comuna]],Codigos_comunas[],3,0)</f>
        <v>#N/A</v>
      </c>
    </row>
    <row r="229" spans="6:8" x14ac:dyDescent="0.3">
      <c r="F229" s="16"/>
      <c r="H229" s="74" t="e">
        <f>+VLOOKUP(Comuna[[#This Row],[Cod_comuna]],Codigos_comunas[],3,0)</f>
        <v>#N/A</v>
      </c>
    </row>
    <row r="230" spans="6:8" x14ac:dyDescent="0.3">
      <c r="F230" s="16"/>
      <c r="H230" s="74" t="e">
        <f>+VLOOKUP(Comuna[[#This Row],[Cod_comuna]],Codigos_comunas[],3,0)</f>
        <v>#N/A</v>
      </c>
    </row>
    <row r="231" spans="6:8" x14ac:dyDescent="0.3">
      <c r="F231" s="16"/>
      <c r="H231" s="74" t="e">
        <f>+VLOOKUP(Comuna[[#This Row],[Cod_comuna]],Codigos_comunas[],3,0)</f>
        <v>#N/A</v>
      </c>
    </row>
    <row r="232" spans="6:8" x14ac:dyDescent="0.3">
      <c r="F232" s="16"/>
      <c r="H232" s="74" t="e">
        <f>+VLOOKUP(Comuna[[#This Row],[Cod_comuna]],Codigos_comunas[],3,0)</f>
        <v>#N/A</v>
      </c>
    </row>
    <row r="233" spans="6:8" x14ac:dyDescent="0.3">
      <c r="F233" s="16"/>
      <c r="H233" s="74" t="e">
        <f>+VLOOKUP(Comuna[[#This Row],[Cod_comuna]],Codigos_comunas[],3,0)</f>
        <v>#N/A</v>
      </c>
    </row>
    <row r="234" spans="6:8" x14ac:dyDescent="0.3">
      <c r="F234" s="16"/>
      <c r="H234" s="74" t="e">
        <f>+VLOOKUP(Comuna[[#This Row],[Cod_comuna]],Codigos_comunas[],3,0)</f>
        <v>#N/A</v>
      </c>
    </row>
    <row r="235" spans="6:8" x14ac:dyDescent="0.3">
      <c r="F235" s="16"/>
      <c r="H235" s="74" t="e">
        <f>+VLOOKUP(Comuna[[#This Row],[Cod_comuna]],Codigos_comunas[],3,0)</f>
        <v>#N/A</v>
      </c>
    </row>
    <row r="236" spans="6:8" x14ac:dyDescent="0.3">
      <c r="F236" s="16"/>
      <c r="H236" s="74" t="e">
        <f>+VLOOKUP(Comuna[[#This Row],[Cod_comuna]],Codigos_comunas[],3,0)</f>
        <v>#N/A</v>
      </c>
    </row>
    <row r="237" spans="6:8" x14ac:dyDescent="0.3">
      <c r="F237" s="16"/>
      <c r="H237" s="74" t="e">
        <f>+VLOOKUP(Comuna[[#This Row],[Cod_comuna]],Codigos_comunas[],3,0)</f>
        <v>#N/A</v>
      </c>
    </row>
    <row r="238" spans="6:8" x14ac:dyDescent="0.3">
      <c r="F238" s="16"/>
      <c r="H238" s="74" t="e">
        <f>+VLOOKUP(Comuna[[#This Row],[Cod_comuna]],Codigos_comunas[],3,0)</f>
        <v>#N/A</v>
      </c>
    </row>
    <row r="239" spans="6:8" x14ac:dyDescent="0.3">
      <c r="F239" s="16"/>
      <c r="H239" s="74" t="e">
        <f>+VLOOKUP(Comuna[[#This Row],[Cod_comuna]],Codigos_comunas[],3,0)</f>
        <v>#N/A</v>
      </c>
    </row>
    <row r="240" spans="6:8" x14ac:dyDescent="0.3">
      <c r="F240" s="16"/>
      <c r="H240" s="74" t="e">
        <f>+VLOOKUP(Comuna[[#This Row],[Cod_comuna]],Codigos_comunas[],3,0)</f>
        <v>#N/A</v>
      </c>
    </row>
    <row r="241" spans="6:8" x14ac:dyDescent="0.3">
      <c r="F241" s="16"/>
      <c r="H241" s="74" t="e">
        <f>+VLOOKUP(Comuna[[#This Row],[Cod_comuna]],Codigos_comunas[],3,0)</f>
        <v>#N/A</v>
      </c>
    </row>
    <row r="242" spans="6:8" x14ac:dyDescent="0.3">
      <c r="F242" s="16"/>
      <c r="H242" s="74" t="e">
        <f>+VLOOKUP(Comuna[[#This Row],[Cod_comuna]],Codigos_comunas[],3,0)</f>
        <v>#N/A</v>
      </c>
    </row>
    <row r="243" spans="6:8" x14ac:dyDescent="0.3">
      <c r="F243" s="16"/>
      <c r="H243" s="74" t="e">
        <f>+VLOOKUP(Comuna[[#This Row],[Cod_comuna]],Codigos_comunas[],3,0)</f>
        <v>#N/A</v>
      </c>
    </row>
    <row r="244" spans="6:8" x14ac:dyDescent="0.3">
      <c r="F244" s="16"/>
      <c r="H244" s="74" t="e">
        <f>+VLOOKUP(Comuna[[#This Row],[Cod_comuna]],Codigos_comunas[],3,0)</f>
        <v>#N/A</v>
      </c>
    </row>
    <row r="245" spans="6:8" x14ac:dyDescent="0.3">
      <c r="F245" s="16"/>
      <c r="H245" s="74" t="e">
        <f>+VLOOKUP(Comuna[[#This Row],[Cod_comuna]],Codigos_comunas[],3,0)</f>
        <v>#N/A</v>
      </c>
    </row>
    <row r="246" spans="6:8" x14ac:dyDescent="0.3">
      <c r="F246" s="16"/>
      <c r="H246" s="74" t="e">
        <f>+VLOOKUP(Comuna[[#This Row],[Cod_comuna]],Codigos_comunas[],3,0)</f>
        <v>#N/A</v>
      </c>
    </row>
    <row r="247" spans="6:8" x14ac:dyDescent="0.3">
      <c r="F247" s="16"/>
      <c r="H247" s="74" t="e">
        <f>+VLOOKUP(Comuna[[#This Row],[Cod_comuna]],Codigos_comunas[],3,0)</f>
        <v>#N/A</v>
      </c>
    </row>
    <row r="248" spans="6:8" x14ac:dyDescent="0.3">
      <c r="F248" s="16"/>
      <c r="H248" s="74" t="e">
        <f>+VLOOKUP(Comuna[[#This Row],[Cod_comuna]],Codigos_comunas[],3,0)</f>
        <v>#N/A</v>
      </c>
    </row>
    <row r="249" spans="6:8" x14ac:dyDescent="0.3">
      <c r="F249" s="16"/>
      <c r="H249" s="74" t="e">
        <f>+VLOOKUP(Comuna[[#This Row],[Cod_comuna]],Codigos_comunas[],3,0)</f>
        <v>#N/A</v>
      </c>
    </row>
    <row r="250" spans="6:8" x14ac:dyDescent="0.3">
      <c r="F250" s="16"/>
      <c r="H250" s="74" t="e">
        <f>+VLOOKUP(Comuna[[#This Row],[Cod_comuna]],Codigos_comunas[],3,0)</f>
        <v>#N/A</v>
      </c>
    </row>
    <row r="251" spans="6:8" x14ac:dyDescent="0.3">
      <c r="F251" s="16"/>
      <c r="H251" s="74" t="e">
        <f>+VLOOKUP(Comuna[[#This Row],[Cod_comuna]],Codigos_comunas[],3,0)</f>
        <v>#N/A</v>
      </c>
    </row>
    <row r="252" spans="6:8" x14ac:dyDescent="0.3">
      <c r="F252" s="16"/>
      <c r="H252" s="74" t="e">
        <f>+VLOOKUP(Comuna[[#This Row],[Cod_comuna]],Codigos_comunas[],3,0)</f>
        <v>#N/A</v>
      </c>
    </row>
    <row r="253" spans="6:8" x14ac:dyDescent="0.3">
      <c r="F253" s="16"/>
      <c r="H253" s="74" t="e">
        <f>+VLOOKUP(Comuna[[#This Row],[Cod_comuna]],Codigos_comunas[],3,0)</f>
        <v>#N/A</v>
      </c>
    </row>
    <row r="254" spans="6:8" x14ac:dyDescent="0.3">
      <c r="F254" s="16"/>
      <c r="H254" s="74" t="e">
        <f>+VLOOKUP(Comuna[[#This Row],[Cod_comuna]],Codigos_comunas[],3,0)</f>
        <v>#N/A</v>
      </c>
    </row>
    <row r="255" spans="6:8" x14ac:dyDescent="0.3">
      <c r="F255" s="16"/>
      <c r="H255" s="74" t="e">
        <f>+VLOOKUP(Comuna[[#This Row],[Cod_comuna]],Codigos_comunas[],3,0)</f>
        <v>#N/A</v>
      </c>
    </row>
    <row r="256" spans="6:8" x14ac:dyDescent="0.3">
      <c r="F256" s="16"/>
      <c r="H256" s="74" t="e">
        <f>+VLOOKUP(Comuna[[#This Row],[Cod_comuna]],Codigos_comunas[],3,0)</f>
        <v>#N/A</v>
      </c>
    </row>
    <row r="257" spans="6:8" x14ac:dyDescent="0.3">
      <c r="F257" s="16"/>
      <c r="H257" s="74" t="e">
        <f>+VLOOKUP(Comuna[[#This Row],[Cod_comuna]],Codigos_comunas[],3,0)</f>
        <v>#N/A</v>
      </c>
    </row>
    <row r="258" spans="6:8" x14ac:dyDescent="0.3">
      <c r="F258" s="16"/>
      <c r="H258" s="74" t="e">
        <f>+VLOOKUP(Comuna[[#This Row],[Cod_comuna]],Codigos_comunas[],3,0)</f>
        <v>#N/A</v>
      </c>
    </row>
    <row r="259" spans="6:8" x14ac:dyDescent="0.3">
      <c r="F259" s="16"/>
      <c r="H259" s="74" t="e">
        <f>+VLOOKUP(Comuna[[#This Row],[Cod_comuna]],Codigos_comunas[],3,0)</f>
        <v>#N/A</v>
      </c>
    </row>
    <row r="260" spans="6:8" x14ac:dyDescent="0.3">
      <c r="F260" s="16"/>
      <c r="H260" s="74" t="e">
        <f>+VLOOKUP(Comuna[[#This Row],[Cod_comuna]],Codigos_comunas[],3,0)</f>
        <v>#N/A</v>
      </c>
    </row>
    <row r="261" spans="6:8" x14ac:dyDescent="0.3">
      <c r="F261" s="16"/>
      <c r="H261" s="74" t="e">
        <f>+VLOOKUP(Comuna[[#This Row],[Cod_comuna]],Codigos_comunas[],3,0)</f>
        <v>#N/A</v>
      </c>
    </row>
    <row r="262" spans="6:8" x14ac:dyDescent="0.3">
      <c r="F262" s="16"/>
      <c r="H262" s="74" t="e">
        <f>+VLOOKUP(Comuna[[#This Row],[Cod_comuna]],Codigos_comunas[],3,0)</f>
        <v>#N/A</v>
      </c>
    </row>
    <row r="263" spans="6:8" x14ac:dyDescent="0.3">
      <c r="F263" s="16"/>
      <c r="H263" s="74" t="e">
        <f>+VLOOKUP(Comuna[[#This Row],[Cod_comuna]],Codigos_comunas[],3,0)</f>
        <v>#N/A</v>
      </c>
    </row>
    <row r="264" spans="6:8" x14ac:dyDescent="0.3">
      <c r="F264" s="16"/>
      <c r="H264" s="74" t="e">
        <f>+VLOOKUP(Comuna[[#This Row],[Cod_comuna]],Codigos_comunas[],3,0)</f>
        <v>#N/A</v>
      </c>
    </row>
    <row r="265" spans="6:8" x14ac:dyDescent="0.3">
      <c r="F265" s="16"/>
      <c r="H265" s="74" t="e">
        <f>+VLOOKUP(Comuna[[#This Row],[Cod_comuna]],Codigos_comunas[],3,0)</f>
        <v>#N/A</v>
      </c>
    </row>
    <row r="266" spans="6:8" x14ac:dyDescent="0.3">
      <c r="F266" s="16"/>
      <c r="H266" s="74" t="e">
        <f>+VLOOKUP(Comuna[[#This Row],[Cod_comuna]],Codigos_comunas[],3,0)</f>
        <v>#N/A</v>
      </c>
    </row>
    <row r="267" spans="6:8" x14ac:dyDescent="0.3">
      <c r="F267" s="16"/>
      <c r="H267" s="74" t="e">
        <f>+VLOOKUP(Comuna[[#This Row],[Cod_comuna]],Codigos_comunas[],3,0)</f>
        <v>#N/A</v>
      </c>
    </row>
    <row r="268" spans="6:8" x14ac:dyDescent="0.3">
      <c r="F268" s="16"/>
      <c r="H268" s="74" t="e">
        <f>+VLOOKUP(Comuna[[#This Row],[Cod_comuna]],Codigos_comunas[],3,0)</f>
        <v>#N/A</v>
      </c>
    </row>
    <row r="269" spans="6:8" x14ac:dyDescent="0.3">
      <c r="F269" s="16"/>
      <c r="H269" s="74" t="e">
        <f>+VLOOKUP(Comuna[[#This Row],[Cod_comuna]],Codigos_comunas[],3,0)</f>
        <v>#N/A</v>
      </c>
    </row>
    <row r="270" spans="6:8" x14ac:dyDescent="0.3">
      <c r="F270" s="16"/>
      <c r="H270" s="74" t="e">
        <f>+VLOOKUP(Comuna[[#This Row],[Cod_comuna]],Codigos_comunas[],3,0)</f>
        <v>#N/A</v>
      </c>
    </row>
    <row r="271" spans="6:8" x14ac:dyDescent="0.3">
      <c r="F271" s="16"/>
      <c r="H271" s="74" t="e">
        <f>+VLOOKUP(Comuna[[#This Row],[Cod_comuna]],Codigos_comunas[],3,0)</f>
        <v>#N/A</v>
      </c>
    </row>
    <row r="272" spans="6:8" x14ac:dyDescent="0.3">
      <c r="F272" s="16"/>
      <c r="H272" s="74" t="e">
        <f>+VLOOKUP(Comuna[[#This Row],[Cod_comuna]],Codigos_comunas[],3,0)</f>
        <v>#N/A</v>
      </c>
    </row>
    <row r="273" spans="6:8" x14ac:dyDescent="0.3">
      <c r="F273" s="16"/>
      <c r="H273" s="74" t="e">
        <f>+VLOOKUP(Comuna[[#This Row],[Cod_comuna]],Codigos_comunas[],3,0)</f>
        <v>#N/A</v>
      </c>
    </row>
    <row r="274" spans="6:8" x14ac:dyDescent="0.3">
      <c r="F274" s="16"/>
      <c r="H274" s="74" t="e">
        <f>+VLOOKUP(Comuna[[#This Row],[Cod_comuna]],Codigos_comunas[],3,0)</f>
        <v>#N/A</v>
      </c>
    </row>
    <row r="275" spans="6:8" x14ac:dyDescent="0.3">
      <c r="F275" s="16"/>
      <c r="H275" s="74" t="e">
        <f>+VLOOKUP(Comuna[[#This Row],[Cod_comuna]],Codigos_comunas[],3,0)</f>
        <v>#N/A</v>
      </c>
    </row>
    <row r="276" spans="6:8" x14ac:dyDescent="0.3">
      <c r="F276" s="16"/>
      <c r="H276" s="74" t="e">
        <f>+VLOOKUP(Comuna[[#This Row],[Cod_comuna]],Codigos_comunas[],3,0)</f>
        <v>#N/A</v>
      </c>
    </row>
    <row r="277" spans="6:8" x14ac:dyDescent="0.3">
      <c r="F277" s="16"/>
      <c r="H277" s="74" t="e">
        <f>+VLOOKUP(Comuna[[#This Row],[Cod_comuna]],Codigos_comunas[],3,0)</f>
        <v>#N/A</v>
      </c>
    </row>
    <row r="278" spans="6:8" x14ac:dyDescent="0.3">
      <c r="F278" s="16"/>
      <c r="H278" s="74" t="e">
        <f>+VLOOKUP(Comuna[[#This Row],[Cod_comuna]],Codigos_comunas[],3,0)</f>
        <v>#N/A</v>
      </c>
    </row>
    <row r="279" spans="6:8" x14ac:dyDescent="0.3">
      <c r="F279" s="16"/>
      <c r="H279" s="74" t="e">
        <f>+VLOOKUP(Comuna[[#This Row],[Cod_comuna]],Codigos_comunas[],3,0)</f>
        <v>#N/A</v>
      </c>
    </row>
    <row r="280" spans="6:8" x14ac:dyDescent="0.3">
      <c r="F280" s="16"/>
      <c r="H280" s="74" t="e">
        <f>+VLOOKUP(Comuna[[#This Row],[Cod_comuna]],Codigos_comunas[],3,0)</f>
        <v>#N/A</v>
      </c>
    </row>
    <row r="281" spans="6:8" x14ac:dyDescent="0.3">
      <c r="F281" s="16"/>
      <c r="H281" s="74" t="e">
        <f>+VLOOKUP(Comuna[[#This Row],[Cod_comuna]],Codigos_comunas[],3,0)</f>
        <v>#N/A</v>
      </c>
    </row>
    <row r="282" spans="6:8" x14ac:dyDescent="0.3">
      <c r="F282" s="16"/>
      <c r="H282" s="74" t="e">
        <f>+VLOOKUP(Comuna[[#This Row],[Cod_comuna]],Codigos_comunas[],3,0)</f>
        <v>#N/A</v>
      </c>
    </row>
    <row r="283" spans="6:8" x14ac:dyDescent="0.3">
      <c r="F283" s="16"/>
      <c r="H283" s="74" t="e">
        <f>+VLOOKUP(Comuna[[#This Row],[Cod_comuna]],Codigos_comunas[],3,0)</f>
        <v>#N/A</v>
      </c>
    </row>
    <row r="284" spans="6:8" x14ac:dyDescent="0.3">
      <c r="F284" s="16"/>
      <c r="H284" s="74" t="e">
        <f>+VLOOKUP(Comuna[[#This Row],[Cod_comuna]],Codigos_comunas[],3,0)</f>
        <v>#N/A</v>
      </c>
    </row>
    <row r="285" spans="6:8" x14ac:dyDescent="0.3">
      <c r="F285" s="16"/>
      <c r="H285" s="74" t="e">
        <f>+VLOOKUP(Comuna[[#This Row],[Cod_comuna]],Codigos_comunas[],3,0)</f>
        <v>#N/A</v>
      </c>
    </row>
    <row r="286" spans="6:8" x14ac:dyDescent="0.3">
      <c r="F286" s="16"/>
      <c r="H286" s="74" t="e">
        <f>+VLOOKUP(Comuna[[#This Row],[Cod_comuna]],Codigos_comunas[],3,0)</f>
        <v>#N/A</v>
      </c>
    </row>
    <row r="287" spans="6:8" x14ac:dyDescent="0.3">
      <c r="F287" s="16"/>
      <c r="H287" s="74" t="e">
        <f>+VLOOKUP(Comuna[[#This Row],[Cod_comuna]],Codigos_comunas[],3,0)</f>
        <v>#N/A</v>
      </c>
    </row>
    <row r="288" spans="6:8" x14ac:dyDescent="0.3">
      <c r="F288" s="16"/>
      <c r="H288" s="74" t="e">
        <f>+VLOOKUP(Comuna[[#This Row],[Cod_comuna]],Codigos_comunas[],3,0)</f>
        <v>#N/A</v>
      </c>
    </row>
    <row r="289" spans="6:8" x14ac:dyDescent="0.3">
      <c r="F289" s="16"/>
      <c r="H289" s="74" t="e">
        <f>+VLOOKUP(Comuna[[#This Row],[Cod_comuna]],Codigos_comunas[],3,0)</f>
        <v>#N/A</v>
      </c>
    </row>
    <row r="290" spans="6:8" x14ac:dyDescent="0.3">
      <c r="F290" s="16"/>
      <c r="H290" s="74" t="e">
        <f>+VLOOKUP(Comuna[[#This Row],[Cod_comuna]],Codigos_comunas[],3,0)</f>
        <v>#N/A</v>
      </c>
    </row>
    <row r="291" spans="6:8" x14ac:dyDescent="0.3">
      <c r="F291" s="16"/>
      <c r="H291" s="74" t="e">
        <f>+VLOOKUP(Comuna[[#This Row],[Cod_comuna]],Codigos_comunas[],3,0)</f>
        <v>#N/A</v>
      </c>
    </row>
    <row r="292" spans="6:8" x14ac:dyDescent="0.3">
      <c r="F292" s="16"/>
      <c r="H292" s="74" t="e">
        <f>+VLOOKUP(Comuna[[#This Row],[Cod_comuna]],Codigos_comunas[],3,0)</f>
        <v>#N/A</v>
      </c>
    </row>
    <row r="293" spans="6:8" x14ac:dyDescent="0.3">
      <c r="F293" s="16"/>
      <c r="H293" s="74" t="e">
        <f>+VLOOKUP(Comuna[[#This Row],[Cod_comuna]],Codigos_comunas[],3,0)</f>
        <v>#N/A</v>
      </c>
    </row>
    <row r="294" spans="6:8" x14ac:dyDescent="0.3">
      <c r="F294" s="16"/>
      <c r="H294" s="74" t="e">
        <f>+VLOOKUP(Comuna[[#This Row],[Cod_comuna]],Codigos_comunas[],3,0)</f>
        <v>#N/A</v>
      </c>
    </row>
    <row r="295" spans="6:8" x14ac:dyDescent="0.3">
      <c r="F295" s="16"/>
      <c r="H295" s="74" t="e">
        <f>+VLOOKUP(Comuna[[#This Row],[Cod_comuna]],Codigos_comunas[],3,0)</f>
        <v>#N/A</v>
      </c>
    </row>
    <row r="296" spans="6:8" x14ac:dyDescent="0.3">
      <c r="F296" s="16"/>
      <c r="H296" s="74" t="e">
        <f>+VLOOKUP(Comuna[[#This Row],[Cod_comuna]],Codigos_comunas[],3,0)</f>
        <v>#N/A</v>
      </c>
    </row>
    <row r="297" spans="6:8" x14ac:dyDescent="0.3">
      <c r="F297" s="16"/>
      <c r="H297" s="74" t="e">
        <f>+VLOOKUP(Comuna[[#This Row],[Cod_comuna]],Codigos_comunas[],3,0)</f>
        <v>#N/A</v>
      </c>
    </row>
    <row r="298" spans="6:8" x14ac:dyDescent="0.3">
      <c r="F298" s="16"/>
      <c r="H298" s="74" t="e">
        <f>+VLOOKUP(Comuna[[#This Row],[Cod_comuna]],Codigos_comunas[],3,0)</f>
        <v>#N/A</v>
      </c>
    </row>
    <row r="299" spans="6:8" x14ac:dyDescent="0.3">
      <c r="F299" s="16"/>
      <c r="H299" s="74" t="e">
        <f>+VLOOKUP(Comuna[[#This Row],[Cod_comuna]],Codigos_comunas[],3,0)</f>
        <v>#N/A</v>
      </c>
    </row>
    <row r="300" spans="6:8" x14ac:dyDescent="0.3">
      <c r="F300" s="16"/>
      <c r="H300" s="74" t="e">
        <f>+VLOOKUP(Comuna[[#This Row],[Cod_comuna]],Codigos_comunas[],3,0)</f>
        <v>#N/A</v>
      </c>
    </row>
    <row r="301" spans="6:8" x14ac:dyDescent="0.3">
      <c r="F301" s="16"/>
      <c r="H301" s="74" t="e">
        <f>+VLOOKUP(Comuna[[#This Row],[Cod_comuna]],Codigos_comunas[],3,0)</f>
        <v>#N/A</v>
      </c>
    </row>
    <row r="302" spans="6:8" x14ac:dyDescent="0.3">
      <c r="F302" s="16"/>
      <c r="H302" s="74" t="e">
        <f>+VLOOKUP(Comuna[[#This Row],[Cod_comuna]],Codigos_comunas[],3,0)</f>
        <v>#N/A</v>
      </c>
    </row>
    <row r="303" spans="6:8" x14ac:dyDescent="0.3">
      <c r="F303" s="16"/>
      <c r="H303" s="74" t="e">
        <f>+VLOOKUP(Comuna[[#This Row],[Cod_comuna]],Codigos_comunas[],3,0)</f>
        <v>#N/A</v>
      </c>
    </row>
    <row r="304" spans="6:8" x14ac:dyDescent="0.3">
      <c r="F304" s="16"/>
      <c r="H304" s="74" t="e">
        <f>+VLOOKUP(Comuna[[#This Row],[Cod_comuna]],Codigos_comunas[],3,0)</f>
        <v>#N/A</v>
      </c>
    </row>
    <row r="305" spans="6:8" x14ac:dyDescent="0.3">
      <c r="F305" s="16"/>
      <c r="H305" s="74" t="e">
        <f>+VLOOKUP(Comuna[[#This Row],[Cod_comuna]],Codigos_comunas[],3,0)</f>
        <v>#N/A</v>
      </c>
    </row>
    <row r="306" spans="6:8" x14ac:dyDescent="0.3">
      <c r="F306" s="16"/>
      <c r="H306" s="74" t="e">
        <f>+VLOOKUP(Comuna[[#This Row],[Cod_comuna]],Codigos_comunas[],3,0)</f>
        <v>#N/A</v>
      </c>
    </row>
    <row r="307" spans="6:8" x14ac:dyDescent="0.3">
      <c r="F307" s="16"/>
      <c r="H307" s="74" t="e">
        <f>+VLOOKUP(Comuna[[#This Row],[Cod_comuna]],Codigos_comunas[],3,0)</f>
        <v>#N/A</v>
      </c>
    </row>
    <row r="308" spans="6:8" x14ac:dyDescent="0.3">
      <c r="F308" s="16"/>
      <c r="H308" s="74" t="e">
        <f>+VLOOKUP(Comuna[[#This Row],[Cod_comuna]],Codigos_comunas[],3,0)</f>
        <v>#N/A</v>
      </c>
    </row>
    <row r="309" spans="6:8" x14ac:dyDescent="0.3">
      <c r="F309" s="16"/>
      <c r="H309" s="74" t="e">
        <f>+VLOOKUP(Comuna[[#This Row],[Cod_comuna]],Codigos_comunas[],3,0)</f>
        <v>#N/A</v>
      </c>
    </row>
    <row r="310" spans="6:8" x14ac:dyDescent="0.3">
      <c r="F310" s="16"/>
      <c r="H310" s="74" t="e">
        <f>+VLOOKUP(Comuna[[#This Row],[Cod_comuna]],Codigos_comunas[],3,0)</f>
        <v>#N/A</v>
      </c>
    </row>
    <row r="311" spans="6:8" x14ac:dyDescent="0.3">
      <c r="F311" s="16"/>
      <c r="H311" s="74" t="e">
        <f>+VLOOKUP(Comuna[[#This Row],[Cod_comuna]],Codigos_comunas[],3,0)</f>
        <v>#N/A</v>
      </c>
    </row>
    <row r="312" spans="6:8" x14ac:dyDescent="0.3">
      <c r="F312" s="16"/>
      <c r="H312" s="74" t="e">
        <f>+VLOOKUP(Comuna[[#This Row],[Cod_comuna]],Codigos_comunas[],3,0)</f>
        <v>#N/A</v>
      </c>
    </row>
    <row r="313" spans="6:8" x14ac:dyDescent="0.3">
      <c r="F313" s="16"/>
      <c r="H313" s="74" t="e">
        <f>+VLOOKUP(Comuna[[#This Row],[Cod_comuna]],Codigos_comunas[],3,0)</f>
        <v>#N/A</v>
      </c>
    </row>
    <row r="314" spans="6:8" x14ac:dyDescent="0.3">
      <c r="F314" s="16"/>
      <c r="H314" s="74" t="e">
        <f>+VLOOKUP(Comuna[[#This Row],[Cod_comuna]],Codigos_comunas[],3,0)</f>
        <v>#N/A</v>
      </c>
    </row>
    <row r="315" spans="6:8" x14ac:dyDescent="0.3">
      <c r="F315" s="16"/>
      <c r="H315" s="74" t="e">
        <f>+VLOOKUP(Comuna[[#This Row],[Cod_comuna]],Codigos_comunas[],3,0)</f>
        <v>#N/A</v>
      </c>
    </row>
    <row r="316" spans="6:8" x14ac:dyDescent="0.3">
      <c r="F316" s="16"/>
      <c r="H316" s="74" t="e">
        <f>+VLOOKUP(Comuna[[#This Row],[Cod_comuna]],Codigos_comunas[],3,0)</f>
        <v>#N/A</v>
      </c>
    </row>
    <row r="317" spans="6:8" x14ac:dyDescent="0.3">
      <c r="F317" s="16"/>
      <c r="H317" s="74" t="e">
        <f>+VLOOKUP(Comuna[[#This Row],[Cod_comuna]],Codigos_comunas[],3,0)</f>
        <v>#N/A</v>
      </c>
    </row>
    <row r="318" spans="6:8" x14ac:dyDescent="0.3">
      <c r="F318" s="16"/>
      <c r="H318" s="74" t="e">
        <f>+VLOOKUP(Comuna[[#This Row],[Cod_comuna]],Codigos_comunas[],3,0)</f>
        <v>#N/A</v>
      </c>
    </row>
    <row r="319" spans="6:8" x14ac:dyDescent="0.3">
      <c r="F319" s="16"/>
      <c r="H319" s="74" t="e">
        <f>+VLOOKUP(Comuna[[#This Row],[Cod_comuna]],Codigos_comunas[],3,0)</f>
        <v>#N/A</v>
      </c>
    </row>
    <row r="320" spans="6:8" x14ac:dyDescent="0.3">
      <c r="F320" s="16"/>
      <c r="H320" s="74" t="e">
        <f>+VLOOKUP(Comuna[[#This Row],[Cod_comuna]],Codigos_comunas[],3,0)</f>
        <v>#N/A</v>
      </c>
    </row>
    <row r="321" spans="6:8" x14ac:dyDescent="0.3">
      <c r="F321" s="16"/>
      <c r="H321" s="74" t="e">
        <f>+VLOOKUP(Comuna[[#This Row],[Cod_comuna]],Codigos_comunas[],3,0)</f>
        <v>#N/A</v>
      </c>
    </row>
    <row r="322" spans="6:8" x14ac:dyDescent="0.3">
      <c r="F322" s="16"/>
      <c r="H322" s="74" t="e">
        <f>+VLOOKUP(Comuna[[#This Row],[Cod_comuna]],Codigos_comunas[],3,0)</f>
        <v>#N/A</v>
      </c>
    </row>
    <row r="323" spans="6:8" x14ac:dyDescent="0.3">
      <c r="F323" s="16"/>
      <c r="H323" s="74" t="e">
        <f>+VLOOKUP(Comuna[[#This Row],[Cod_comuna]],Codigos_comunas[],3,0)</f>
        <v>#N/A</v>
      </c>
    </row>
    <row r="324" spans="6:8" x14ac:dyDescent="0.3">
      <c r="F324" s="16"/>
      <c r="H324" s="74" t="e">
        <f>+VLOOKUP(Comuna[[#This Row],[Cod_comuna]],Codigos_comunas[],3,0)</f>
        <v>#N/A</v>
      </c>
    </row>
    <row r="325" spans="6:8" x14ac:dyDescent="0.3">
      <c r="F325" s="16"/>
      <c r="H325" s="74" t="e">
        <f>+VLOOKUP(Comuna[[#This Row],[Cod_comuna]],Codigos_comunas[],3,0)</f>
        <v>#N/A</v>
      </c>
    </row>
    <row r="326" spans="6:8" x14ac:dyDescent="0.3">
      <c r="F326" s="16"/>
      <c r="H326" s="74" t="e">
        <f>+VLOOKUP(Comuna[[#This Row],[Cod_comuna]],Codigos_comunas[],3,0)</f>
        <v>#N/A</v>
      </c>
    </row>
    <row r="327" spans="6:8" x14ac:dyDescent="0.3">
      <c r="F327" s="16"/>
      <c r="H327" s="74" t="e">
        <f>+VLOOKUP(Comuna[[#This Row],[Cod_comuna]],Codigos_comunas[],3,0)</f>
        <v>#N/A</v>
      </c>
    </row>
    <row r="328" spans="6:8" x14ac:dyDescent="0.3">
      <c r="F328" s="16"/>
      <c r="H328" s="74" t="e">
        <f>+VLOOKUP(Comuna[[#This Row],[Cod_comuna]],Codigos_comunas[],3,0)</f>
        <v>#N/A</v>
      </c>
    </row>
    <row r="329" spans="6:8" x14ac:dyDescent="0.3">
      <c r="F329" s="16"/>
      <c r="H329" s="74" t="e">
        <f>+VLOOKUP(Comuna[[#This Row],[Cod_comuna]],Codigos_comunas[],3,0)</f>
        <v>#N/A</v>
      </c>
    </row>
    <row r="330" spans="6:8" x14ac:dyDescent="0.3">
      <c r="F330" s="16"/>
      <c r="H330" s="74" t="e">
        <f>+VLOOKUP(Comuna[[#This Row],[Cod_comuna]],Codigos_comunas[],3,0)</f>
        <v>#N/A</v>
      </c>
    </row>
    <row r="331" spans="6:8" x14ac:dyDescent="0.3">
      <c r="F331" s="16"/>
      <c r="H331" s="74" t="e">
        <f>+VLOOKUP(Comuna[[#This Row],[Cod_comuna]],Codigos_comunas[],3,0)</f>
        <v>#N/A</v>
      </c>
    </row>
    <row r="332" spans="6:8" x14ac:dyDescent="0.3">
      <c r="F332" s="16"/>
      <c r="H332" s="74" t="e">
        <f>+VLOOKUP(Comuna[[#This Row],[Cod_comuna]],Codigos_comunas[],3,0)</f>
        <v>#N/A</v>
      </c>
    </row>
    <row r="333" spans="6:8" x14ac:dyDescent="0.3">
      <c r="F333" s="16"/>
      <c r="H333" s="74" t="e">
        <f>+VLOOKUP(Comuna[[#This Row],[Cod_comuna]],Codigos_comunas[],3,0)</f>
        <v>#N/A</v>
      </c>
    </row>
    <row r="334" spans="6:8" x14ac:dyDescent="0.3">
      <c r="F334" s="16"/>
      <c r="H334" s="74" t="e">
        <f>+VLOOKUP(Comuna[[#This Row],[Cod_comuna]],Codigos_comunas[],3,0)</f>
        <v>#N/A</v>
      </c>
    </row>
    <row r="335" spans="6:8" x14ac:dyDescent="0.3">
      <c r="F335" s="16"/>
      <c r="H335" s="74" t="e">
        <f>+VLOOKUP(Comuna[[#This Row],[Cod_comuna]],Codigos_comunas[],3,0)</f>
        <v>#N/A</v>
      </c>
    </row>
    <row r="336" spans="6:8" x14ac:dyDescent="0.3">
      <c r="F336" s="16"/>
      <c r="H336" s="74" t="e">
        <f>+VLOOKUP(Comuna[[#This Row],[Cod_comuna]],Codigos_comunas[],3,0)</f>
        <v>#N/A</v>
      </c>
    </row>
    <row r="337" spans="6:8" x14ac:dyDescent="0.3">
      <c r="F337" s="16"/>
      <c r="H337" s="74" t="e">
        <f>+VLOOKUP(Comuna[[#This Row],[Cod_comuna]],Codigos_comunas[],3,0)</f>
        <v>#N/A</v>
      </c>
    </row>
    <row r="338" spans="6:8" x14ac:dyDescent="0.3">
      <c r="F338" s="16"/>
      <c r="H338" s="74" t="e">
        <f>+VLOOKUP(Comuna[[#This Row],[Cod_comuna]],Codigos_comunas[],3,0)</f>
        <v>#N/A</v>
      </c>
    </row>
    <row r="339" spans="6:8" x14ac:dyDescent="0.3">
      <c r="F339" s="16"/>
      <c r="H339" s="74" t="e">
        <f>+VLOOKUP(Comuna[[#This Row],[Cod_comuna]],Codigos_comunas[],3,0)</f>
        <v>#N/A</v>
      </c>
    </row>
    <row r="340" spans="6:8" x14ac:dyDescent="0.3">
      <c r="F340" s="16"/>
      <c r="H340" s="74" t="e">
        <f>+VLOOKUP(Comuna[[#This Row],[Cod_comuna]],Codigos_comunas[],3,0)</f>
        <v>#N/A</v>
      </c>
    </row>
    <row r="341" spans="6:8" x14ac:dyDescent="0.3">
      <c r="F341" s="16"/>
      <c r="H341" s="74" t="e">
        <f>+VLOOKUP(Comuna[[#This Row],[Cod_comuna]],Codigos_comunas[],3,0)</f>
        <v>#N/A</v>
      </c>
    </row>
    <row r="342" spans="6:8" x14ac:dyDescent="0.3">
      <c r="F342" s="16"/>
      <c r="H342" s="74" t="e">
        <f>+VLOOKUP(Comuna[[#This Row],[Cod_comuna]],Codigos_comunas[],3,0)</f>
        <v>#N/A</v>
      </c>
    </row>
    <row r="343" spans="6:8" x14ac:dyDescent="0.3">
      <c r="F343" s="16"/>
      <c r="H343" s="74" t="e">
        <f>+VLOOKUP(Comuna[[#This Row],[Cod_comuna]],Codigos_comunas[],3,0)</f>
        <v>#N/A</v>
      </c>
    </row>
    <row r="344" spans="6:8" x14ac:dyDescent="0.3">
      <c r="F344" s="16"/>
      <c r="H344" s="74" t="e">
        <f>+VLOOKUP(Comuna[[#This Row],[Cod_comuna]],Codigos_comunas[],3,0)</f>
        <v>#N/A</v>
      </c>
    </row>
    <row r="345" spans="6:8" x14ac:dyDescent="0.3">
      <c r="F345" s="16"/>
      <c r="H345" s="74" t="e">
        <f>+VLOOKUP(Comuna[[#This Row],[Cod_comuna]],Codigos_comunas[],3,0)</f>
        <v>#N/A</v>
      </c>
    </row>
    <row r="346" spans="6:8" x14ac:dyDescent="0.3">
      <c r="F346" s="16"/>
      <c r="H346" s="74" t="e">
        <f>+VLOOKUP(Comuna[[#This Row],[Cod_comuna]],Codigos_comunas[],3,0)</f>
        <v>#N/A</v>
      </c>
    </row>
    <row r="347" spans="6:8" x14ac:dyDescent="0.3">
      <c r="F347" s="16"/>
      <c r="H347" s="74" t="e">
        <f>+VLOOKUP(Comuna[[#This Row],[Cod_comuna]],Codigos_comunas[],3,0)</f>
        <v>#N/A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4.4" x14ac:dyDescent="0.3"/>
  <sheetData>
    <row r="1" spans="1:11" x14ac:dyDescent="0.3">
      <c r="A1" s="33" t="s">
        <v>7612</v>
      </c>
      <c r="B1" s="8" t="s">
        <v>715</v>
      </c>
      <c r="C1" s="34" t="s">
        <v>7613</v>
      </c>
      <c r="E1" s="35" t="s">
        <v>7572</v>
      </c>
      <c r="F1" s="5" t="s">
        <v>516</v>
      </c>
      <c r="G1" s="36" t="s">
        <v>7613</v>
      </c>
      <c r="I1" s="37" t="s">
        <v>7614</v>
      </c>
      <c r="J1" s="7" t="s">
        <v>546</v>
      </c>
      <c r="K1" s="7" t="s">
        <v>7613</v>
      </c>
    </row>
    <row r="2" spans="1:11" x14ac:dyDescent="0.3">
      <c r="A2">
        <v>1101</v>
      </c>
      <c r="B2" t="s">
        <v>713</v>
      </c>
      <c r="C2">
        <v>343</v>
      </c>
      <c r="E2">
        <v>11</v>
      </c>
      <c r="F2" t="s">
        <v>7611</v>
      </c>
      <c r="G2">
        <v>238</v>
      </c>
      <c r="I2">
        <v>11</v>
      </c>
      <c r="J2" t="s">
        <v>713</v>
      </c>
      <c r="K2">
        <v>3102</v>
      </c>
    </row>
    <row r="3" spans="1:11" x14ac:dyDescent="0.3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7615</v>
      </c>
      <c r="K3">
        <v>3103</v>
      </c>
    </row>
    <row r="4" spans="1:11" x14ac:dyDescent="0.3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3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7616</v>
      </c>
      <c r="K5">
        <v>3105</v>
      </c>
    </row>
    <row r="6" spans="1:11" x14ac:dyDescent="0.3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3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3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3">
      <c r="A9">
        <v>2101</v>
      </c>
      <c r="B9" t="s">
        <v>517</v>
      </c>
      <c r="C9">
        <v>350</v>
      </c>
      <c r="E9">
        <v>6</v>
      </c>
      <c r="F9" t="s">
        <v>7617</v>
      </c>
      <c r="G9">
        <v>245</v>
      </c>
      <c r="I9">
        <v>33</v>
      </c>
      <c r="J9" t="s">
        <v>762</v>
      </c>
      <c r="K9">
        <v>3109</v>
      </c>
    </row>
    <row r="10" spans="1:11" x14ac:dyDescent="0.3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7618</v>
      </c>
      <c r="K10">
        <v>3110</v>
      </c>
    </row>
    <row r="11" spans="1:11" x14ac:dyDescent="0.3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7619</v>
      </c>
      <c r="K11">
        <v>3111</v>
      </c>
    </row>
    <row r="12" spans="1:11" x14ac:dyDescent="0.3">
      <c r="A12">
        <v>2104</v>
      </c>
      <c r="B12" t="s">
        <v>734</v>
      </c>
      <c r="C12">
        <v>353</v>
      </c>
      <c r="E12">
        <v>12</v>
      </c>
      <c r="F12" t="s">
        <v>7609</v>
      </c>
      <c r="G12">
        <v>248</v>
      </c>
      <c r="I12">
        <v>43</v>
      </c>
      <c r="J12" t="s">
        <v>7620</v>
      </c>
      <c r="K12">
        <v>3112</v>
      </c>
    </row>
    <row r="13" spans="1:11" x14ac:dyDescent="0.3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3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3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3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3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3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3">
      <c r="A19">
        <v>3102</v>
      </c>
      <c r="B19" t="s">
        <v>748</v>
      </c>
      <c r="C19">
        <v>360</v>
      </c>
      <c r="I19">
        <v>57</v>
      </c>
      <c r="J19" t="s">
        <v>7621</v>
      </c>
      <c r="K19">
        <v>3119</v>
      </c>
    </row>
    <row r="20" spans="1:11" x14ac:dyDescent="0.3">
      <c r="A20">
        <v>3103</v>
      </c>
      <c r="B20" t="s">
        <v>750</v>
      </c>
      <c r="C20">
        <v>361</v>
      </c>
      <c r="I20">
        <v>58</v>
      </c>
      <c r="J20" t="s">
        <v>7622</v>
      </c>
      <c r="K20">
        <v>3120</v>
      </c>
    </row>
    <row r="21" spans="1:11" x14ac:dyDescent="0.3">
      <c r="A21">
        <v>3201</v>
      </c>
      <c r="B21" t="s">
        <v>752</v>
      </c>
      <c r="C21">
        <v>362</v>
      </c>
      <c r="I21">
        <v>61</v>
      </c>
      <c r="J21" t="s">
        <v>7623</v>
      </c>
      <c r="K21">
        <v>3121</v>
      </c>
    </row>
    <row r="22" spans="1:11" x14ac:dyDescent="0.3">
      <c r="A22">
        <v>3202</v>
      </c>
      <c r="B22" t="s">
        <v>754</v>
      </c>
      <c r="C22">
        <v>363</v>
      </c>
      <c r="I22">
        <v>62</v>
      </c>
      <c r="J22" t="s">
        <v>7624</v>
      </c>
      <c r="K22">
        <v>3122</v>
      </c>
    </row>
    <row r="23" spans="1:11" x14ac:dyDescent="0.3">
      <c r="A23">
        <v>3301</v>
      </c>
      <c r="B23" t="s">
        <v>756</v>
      </c>
      <c r="C23">
        <v>364</v>
      </c>
      <c r="I23">
        <v>63</v>
      </c>
      <c r="J23" t="s">
        <v>7625</v>
      </c>
      <c r="K23">
        <v>3123</v>
      </c>
    </row>
    <row r="24" spans="1:11" x14ac:dyDescent="0.3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3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3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3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3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3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3">
      <c r="A30">
        <v>4104</v>
      </c>
      <c r="B30" t="s">
        <v>769</v>
      </c>
      <c r="C30">
        <v>371</v>
      </c>
      <c r="I30">
        <v>83</v>
      </c>
      <c r="J30" t="s">
        <v>7626</v>
      </c>
      <c r="K30">
        <v>3130</v>
      </c>
    </row>
    <row r="31" spans="1:11" x14ac:dyDescent="0.3">
      <c r="A31">
        <v>4105</v>
      </c>
      <c r="B31" t="s">
        <v>771</v>
      </c>
      <c r="C31">
        <v>372</v>
      </c>
      <c r="I31">
        <v>91</v>
      </c>
      <c r="J31" t="s">
        <v>7627</v>
      </c>
      <c r="K31">
        <v>3131</v>
      </c>
    </row>
    <row r="32" spans="1:11" x14ac:dyDescent="0.3">
      <c r="A32">
        <v>4106</v>
      </c>
      <c r="B32" t="s">
        <v>773</v>
      </c>
      <c r="C32">
        <v>373</v>
      </c>
      <c r="I32">
        <v>92</v>
      </c>
      <c r="J32" t="s">
        <v>7628</v>
      </c>
      <c r="K32">
        <v>3132</v>
      </c>
    </row>
    <row r="33" spans="1:11" x14ac:dyDescent="0.3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3">
      <c r="A34">
        <v>4202</v>
      </c>
      <c r="B34" t="s">
        <v>777</v>
      </c>
      <c r="C34">
        <v>375</v>
      </c>
      <c r="I34">
        <v>102</v>
      </c>
      <c r="J34" t="s">
        <v>7629</v>
      </c>
      <c r="K34">
        <v>3134</v>
      </c>
    </row>
    <row r="35" spans="1:11" x14ac:dyDescent="0.3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3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3">
      <c r="A37">
        <v>4301</v>
      </c>
      <c r="B37" t="s">
        <v>783</v>
      </c>
      <c r="C37">
        <v>378</v>
      </c>
      <c r="I37">
        <v>111</v>
      </c>
      <c r="J37" t="s">
        <v>7610</v>
      </c>
      <c r="K37">
        <v>3137</v>
      </c>
    </row>
    <row r="38" spans="1:11" x14ac:dyDescent="0.3">
      <c r="A38">
        <v>4302</v>
      </c>
      <c r="B38" t="s">
        <v>785</v>
      </c>
      <c r="C38">
        <v>379</v>
      </c>
      <c r="I38">
        <v>112</v>
      </c>
      <c r="J38" t="s">
        <v>7611</v>
      </c>
      <c r="K38">
        <v>3138</v>
      </c>
    </row>
    <row r="39" spans="1:11" x14ac:dyDescent="0.3">
      <c r="A39">
        <v>4303</v>
      </c>
      <c r="B39" t="s">
        <v>787</v>
      </c>
      <c r="C39">
        <v>380</v>
      </c>
      <c r="I39">
        <v>113</v>
      </c>
      <c r="J39" t="s">
        <v>7630</v>
      </c>
      <c r="K39">
        <v>3139</v>
      </c>
    </row>
    <row r="40" spans="1:11" x14ac:dyDescent="0.3">
      <c r="A40">
        <v>4304</v>
      </c>
      <c r="B40" t="s">
        <v>789</v>
      </c>
      <c r="C40">
        <v>381</v>
      </c>
      <c r="I40">
        <v>114</v>
      </c>
      <c r="J40" t="s">
        <v>7631</v>
      </c>
      <c r="K40">
        <v>3140</v>
      </c>
    </row>
    <row r="41" spans="1:11" x14ac:dyDescent="0.3">
      <c r="A41">
        <v>4305</v>
      </c>
      <c r="B41" t="s">
        <v>791</v>
      </c>
      <c r="C41">
        <v>382</v>
      </c>
      <c r="I41">
        <v>121</v>
      </c>
      <c r="J41" t="s">
        <v>7609</v>
      </c>
      <c r="K41">
        <v>3141</v>
      </c>
    </row>
    <row r="42" spans="1:11" x14ac:dyDescent="0.3">
      <c r="A42">
        <v>5101</v>
      </c>
      <c r="B42" t="s">
        <v>542</v>
      </c>
      <c r="C42">
        <v>383</v>
      </c>
      <c r="I42">
        <v>122</v>
      </c>
      <c r="J42" t="s">
        <v>7632</v>
      </c>
      <c r="K42">
        <v>3142</v>
      </c>
    </row>
    <row r="43" spans="1:11" x14ac:dyDescent="0.3">
      <c r="A43">
        <v>5102</v>
      </c>
      <c r="B43" t="s">
        <v>794</v>
      </c>
      <c r="C43">
        <v>384</v>
      </c>
      <c r="I43">
        <v>123</v>
      </c>
      <c r="J43" t="s">
        <v>7633</v>
      </c>
      <c r="K43">
        <v>3143</v>
      </c>
    </row>
    <row r="44" spans="1:11" x14ac:dyDescent="0.3">
      <c r="A44">
        <v>5103</v>
      </c>
      <c r="B44" t="s">
        <v>796</v>
      </c>
      <c r="C44">
        <v>385</v>
      </c>
      <c r="I44">
        <v>124</v>
      </c>
      <c r="J44" t="s">
        <v>7634</v>
      </c>
      <c r="K44">
        <v>3144</v>
      </c>
    </row>
    <row r="45" spans="1:11" x14ac:dyDescent="0.3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3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3">
      <c r="A47">
        <v>5107</v>
      </c>
      <c r="B47" t="s">
        <v>802</v>
      </c>
      <c r="C47">
        <v>388</v>
      </c>
      <c r="I47">
        <v>133</v>
      </c>
      <c r="J47" t="s">
        <v>7635</v>
      </c>
      <c r="K47">
        <v>3147</v>
      </c>
    </row>
    <row r="48" spans="1:11" x14ac:dyDescent="0.3">
      <c r="A48">
        <v>5109</v>
      </c>
      <c r="B48" t="s">
        <v>804</v>
      </c>
      <c r="C48">
        <v>389</v>
      </c>
      <c r="I48">
        <v>134</v>
      </c>
      <c r="J48" t="s">
        <v>7636</v>
      </c>
      <c r="K48">
        <v>3148</v>
      </c>
    </row>
    <row r="49" spans="1:11" x14ac:dyDescent="0.3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3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3">
      <c r="A51">
        <v>5302</v>
      </c>
      <c r="B51" t="s">
        <v>810</v>
      </c>
      <c r="C51">
        <v>392</v>
      </c>
      <c r="I51">
        <v>141</v>
      </c>
      <c r="J51" t="s">
        <v>7637</v>
      </c>
      <c r="K51">
        <v>3151</v>
      </c>
    </row>
    <row r="52" spans="1:11" x14ac:dyDescent="0.3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3">
      <c r="A53">
        <v>5304</v>
      </c>
      <c r="B53" t="s">
        <v>814</v>
      </c>
      <c r="C53">
        <v>394</v>
      </c>
      <c r="I53">
        <v>142</v>
      </c>
      <c r="J53" t="s">
        <v>7637</v>
      </c>
      <c r="K53">
        <v>3153</v>
      </c>
    </row>
    <row r="54" spans="1:11" x14ac:dyDescent="0.3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3">
      <c r="A55">
        <v>5402</v>
      </c>
      <c r="B55" t="s">
        <v>818</v>
      </c>
      <c r="C55">
        <v>396</v>
      </c>
      <c r="I55">
        <v>152</v>
      </c>
      <c r="J55" t="s">
        <v>7638</v>
      </c>
      <c r="K55">
        <v>3155</v>
      </c>
    </row>
    <row r="56" spans="1:11" x14ac:dyDescent="0.3">
      <c r="A56">
        <v>5403</v>
      </c>
      <c r="B56" t="s">
        <v>820</v>
      </c>
      <c r="C56">
        <v>397</v>
      </c>
      <c r="I56">
        <v>161</v>
      </c>
      <c r="J56" t="s">
        <v>7639</v>
      </c>
      <c r="K56">
        <v>3156</v>
      </c>
    </row>
    <row r="57" spans="1:11" x14ac:dyDescent="0.3">
      <c r="A57">
        <v>5404</v>
      </c>
      <c r="B57" t="s">
        <v>822</v>
      </c>
      <c r="C57">
        <v>398</v>
      </c>
      <c r="I57">
        <v>162</v>
      </c>
      <c r="J57" t="s">
        <v>7640</v>
      </c>
      <c r="K57">
        <v>3157</v>
      </c>
    </row>
    <row r="58" spans="1:11" x14ac:dyDescent="0.3">
      <c r="A58">
        <v>5405</v>
      </c>
      <c r="B58" t="s">
        <v>824</v>
      </c>
      <c r="C58">
        <v>399</v>
      </c>
      <c r="I58">
        <v>163</v>
      </c>
      <c r="J58" t="s">
        <v>7641</v>
      </c>
      <c r="K58">
        <v>3158</v>
      </c>
    </row>
    <row r="59" spans="1:11" x14ac:dyDescent="0.3">
      <c r="A59">
        <v>5501</v>
      </c>
      <c r="B59" t="s">
        <v>826</v>
      </c>
      <c r="C59">
        <v>400</v>
      </c>
    </row>
    <row r="60" spans="1:11" x14ac:dyDescent="0.3">
      <c r="A60">
        <v>5502</v>
      </c>
      <c r="B60" t="s">
        <v>828</v>
      </c>
      <c r="C60">
        <v>401</v>
      </c>
    </row>
    <row r="61" spans="1:11" x14ac:dyDescent="0.3">
      <c r="A61">
        <v>5503</v>
      </c>
      <c r="B61" t="s">
        <v>830</v>
      </c>
      <c r="C61">
        <v>402</v>
      </c>
    </row>
    <row r="62" spans="1:11" x14ac:dyDescent="0.3">
      <c r="A62">
        <v>5504</v>
      </c>
      <c r="B62" t="s">
        <v>832</v>
      </c>
      <c r="C62">
        <v>403</v>
      </c>
    </row>
    <row r="63" spans="1:11" x14ac:dyDescent="0.3">
      <c r="A63">
        <v>5506</v>
      </c>
      <c r="B63" t="s">
        <v>834</v>
      </c>
      <c r="C63">
        <v>404</v>
      </c>
    </row>
    <row r="64" spans="1:11" x14ac:dyDescent="0.3">
      <c r="A64">
        <v>5601</v>
      </c>
      <c r="B64" t="s">
        <v>836</v>
      </c>
      <c r="C64">
        <v>405</v>
      </c>
    </row>
    <row r="65" spans="1:3" x14ac:dyDescent="0.3">
      <c r="A65">
        <v>5602</v>
      </c>
      <c r="B65" t="s">
        <v>838</v>
      </c>
      <c r="C65">
        <v>406</v>
      </c>
    </row>
    <row r="66" spans="1:3" x14ac:dyDescent="0.3">
      <c r="A66">
        <v>5603</v>
      </c>
      <c r="B66" t="s">
        <v>840</v>
      </c>
      <c r="C66">
        <v>407</v>
      </c>
    </row>
    <row r="67" spans="1:3" x14ac:dyDescent="0.3">
      <c r="A67">
        <v>5604</v>
      </c>
      <c r="B67" t="s">
        <v>842</v>
      </c>
      <c r="C67">
        <v>408</v>
      </c>
    </row>
    <row r="68" spans="1:3" x14ac:dyDescent="0.3">
      <c r="A68">
        <v>5605</v>
      </c>
      <c r="B68" t="s">
        <v>844</v>
      </c>
      <c r="C68">
        <v>409</v>
      </c>
    </row>
    <row r="69" spans="1:3" x14ac:dyDescent="0.3">
      <c r="A69">
        <v>5606</v>
      </c>
      <c r="B69" t="s">
        <v>846</v>
      </c>
      <c r="C69">
        <v>410</v>
      </c>
    </row>
    <row r="70" spans="1:3" x14ac:dyDescent="0.3">
      <c r="A70">
        <v>5701</v>
      </c>
      <c r="B70" t="s">
        <v>848</v>
      </c>
      <c r="C70">
        <v>411</v>
      </c>
    </row>
    <row r="71" spans="1:3" x14ac:dyDescent="0.3">
      <c r="A71">
        <v>5702</v>
      </c>
      <c r="B71" t="s">
        <v>850</v>
      </c>
      <c r="C71">
        <v>412</v>
      </c>
    </row>
    <row r="72" spans="1:3" x14ac:dyDescent="0.3">
      <c r="A72">
        <v>5703</v>
      </c>
      <c r="B72" t="s">
        <v>852</v>
      </c>
      <c r="C72">
        <v>413</v>
      </c>
    </row>
    <row r="73" spans="1:3" x14ac:dyDescent="0.3">
      <c r="A73">
        <v>5704</v>
      </c>
      <c r="B73" t="s">
        <v>854</v>
      </c>
      <c r="C73">
        <v>414</v>
      </c>
    </row>
    <row r="74" spans="1:3" x14ac:dyDescent="0.3">
      <c r="A74">
        <v>5705</v>
      </c>
      <c r="B74" t="s">
        <v>856</v>
      </c>
      <c r="C74">
        <v>415</v>
      </c>
    </row>
    <row r="75" spans="1:3" x14ac:dyDescent="0.3">
      <c r="A75">
        <v>5706</v>
      </c>
      <c r="B75" t="s">
        <v>858</v>
      </c>
      <c r="C75">
        <v>416</v>
      </c>
    </row>
    <row r="76" spans="1:3" x14ac:dyDescent="0.3">
      <c r="A76">
        <v>5801</v>
      </c>
      <c r="B76" t="s">
        <v>860</v>
      </c>
      <c r="C76">
        <v>417</v>
      </c>
    </row>
    <row r="77" spans="1:3" x14ac:dyDescent="0.3">
      <c r="A77">
        <v>5802</v>
      </c>
      <c r="B77" t="s">
        <v>862</v>
      </c>
      <c r="C77">
        <v>418</v>
      </c>
    </row>
    <row r="78" spans="1:3" x14ac:dyDescent="0.3">
      <c r="A78">
        <v>5803</v>
      </c>
      <c r="B78" t="s">
        <v>864</v>
      </c>
      <c r="C78">
        <v>419</v>
      </c>
    </row>
    <row r="79" spans="1:3" x14ac:dyDescent="0.3">
      <c r="A79">
        <v>5804</v>
      </c>
      <c r="B79" t="s">
        <v>866</v>
      </c>
      <c r="C79">
        <v>420</v>
      </c>
    </row>
    <row r="80" spans="1:3" x14ac:dyDescent="0.3">
      <c r="A80">
        <v>6101</v>
      </c>
      <c r="B80" t="s">
        <v>868</v>
      </c>
      <c r="C80">
        <v>421</v>
      </c>
    </row>
    <row r="81" spans="1:3" x14ac:dyDescent="0.3">
      <c r="A81">
        <v>6102</v>
      </c>
      <c r="B81" t="s">
        <v>870</v>
      </c>
      <c r="C81">
        <v>422</v>
      </c>
    </row>
    <row r="82" spans="1:3" x14ac:dyDescent="0.3">
      <c r="A82">
        <v>6103</v>
      </c>
      <c r="B82" t="s">
        <v>872</v>
      </c>
      <c r="C82">
        <v>423</v>
      </c>
    </row>
    <row r="83" spans="1:3" x14ac:dyDescent="0.3">
      <c r="A83">
        <v>6104</v>
      </c>
      <c r="B83" t="s">
        <v>874</v>
      </c>
      <c r="C83">
        <v>424</v>
      </c>
    </row>
    <row r="84" spans="1:3" x14ac:dyDescent="0.3">
      <c r="A84">
        <v>6105</v>
      </c>
      <c r="B84" t="s">
        <v>876</v>
      </c>
      <c r="C84">
        <v>425</v>
      </c>
    </row>
    <row r="85" spans="1:3" x14ac:dyDescent="0.3">
      <c r="A85">
        <v>6106</v>
      </c>
      <c r="B85" t="s">
        <v>878</v>
      </c>
      <c r="C85">
        <v>426</v>
      </c>
    </row>
    <row r="86" spans="1:3" x14ac:dyDescent="0.3">
      <c r="A86">
        <v>6107</v>
      </c>
      <c r="B86" t="s">
        <v>880</v>
      </c>
      <c r="C86">
        <v>427</v>
      </c>
    </row>
    <row r="87" spans="1:3" x14ac:dyDescent="0.3">
      <c r="A87">
        <v>6108</v>
      </c>
      <c r="B87" t="s">
        <v>882</v>
      </c>
      <c r="C87">
        <v>428</v>
      </c>
    </row>
    <row r="88" spans="1:3" x14ac:dyDescent="0.3">
      <c r="A88">
        <v>6109</v>
      </c>
      <c r="B88" t="s">
        <v>884</v>
      </c>
      <c r="C88">
        <v>429</v>
      </c>
    </row>
    <row r="89" spans="1:3" x14ac:dyDescent="0.3">
      <c r="A89">
        <v>6110</v>
      </c>
      <c r="B89" t="s">
        <v>886</v>
      </c>
      <c r="C89">
        <v>430</v>
      </c>
    </row>
    <row r="90" spans="1:3" x14ac:dyDescent="0.3">
      <c r="A90">
        <v>6111</v>
      </c>
      <c r="B90" t="s">
        <v>888</v>
      </c>
      <c r="C90">
        <v>431</v>
      </c>
    </row>
    <row r="91" spans="1:3" x14ac:dyDescent="0.3">
      <c r="A91">
        <v>6112</v>
      </c>
      <c r="B91" t="s">
        <v>890</v>
      </c>
      <c r="C91">
        <v>432</v>
      </c>
    </row>
    <row r="92" spans="1:3" x14ac:dyDescent="0.3">
      <c r="A92">
        <v>6113</v>
      </c>
      <c r="B92" t="s">
        <v>892</v>
      </c>
      <c r="C92">
        <v>433</v>
      </c>
    </row>
    <row r="93" spans="1:3" x14ac:dyDescent="0.3">
      <c r="A93">
        <v>6114</v>
      </c>
      <c r="B93" t="s">
        <v>894</v>
      </c>
      <c r="C93">
        <v>434</v>
      </c>
    </row>
    <row r="94" spans="1:3" x14ac:dyDescent="0.3">
      <c r="A94">
        <v>6115</v>
      </c>
      <c r="B94" t="s">
        <v>896</v>
      </c>
      <c r="C94">
        <v>435</v>
      </c>
    </row>
    <row r="95" spans="1:3" x14ac:dyDescent="0.3">
      <c r="A95">
        <v>6116</v>
      </c>
      <c r="B95" t="s">
        <v>898</v>
      </c>
      <c r="C95">
        <v>436</v>
      </c>
    </row>
    <row r="96" spans="1:3" x14ac:dyDescent="0.3">
      <c r="A96">
        <v>6117</v>
      </c>
      <c r="B96" t="s">
        <v>699</v>
      </c>
      <c r="C96">
        <v>437</v>
      </c>
    </row>
    <row r="97" spans="1:3" x14ac:dyDescent="0.3">
      <c r="A97">
        <v>6201</v>
      </c>
      <c r="B97" t="s">
        <v>901</v>
      </c>
      <c r="C97">
        <v>438</v>
      </c>
    </row>
    <row r="98" spans="1:3" x14ac:dyDescent="0.3">
      <c r="A98">
        <v>6202</v>
      </c>
      <c r="B98" t="s">
        <v>903</v>
      </c>
      <c r="C98">
        <v>439</v>
      </c>
    </row>
    <row r="99" spans="1:3" x14ac:dyDescent="0.3">
      <c r="A99">
        <v>6203</v>
      </c>
      <c r="B99" t="s">
        <v>905</v>
      </c>
      <c r="C99">
        <v>440</v>
      </c>
    </row>
    <row r="100" spans="1:3" x14ac:dyDescent="0.3">
      <c r="A100">
        <v>6204</v>
      </c>
      <c r="B100" t="s">
        <v>907</v>
      </c>
      <c r="C100">
        <v>441</v>
      </c>
    </row>
    <row r="101" spans="1:3" x14ac:dyDescent="0.3">
      <c r="A101">
        <v>6205</v>
      </c>
      <c r="B101" t="s">
        <v>909</v>
      </c>
      <c r="C101">
        <v>442</v>
      </c>
    </row>
    <row r="102" spans="1:3" x14ac:dyDescent="0.3">
      <c r="A102">
        <v>6206</v>
      </c>
      <c r="B102" t="s">
        <v>911</v>
      </c>
      <c r="C102">
        <v>443</v>
      </c>
    </row>
    <row r="103" spans="1:3" x14ac:dyDescent="0.3">
      <c r="A103">
        <v>6301</v>
      </c>
      <c r="B103" t="s">
        <v>913</v>
      </c>
      <c r="C103">
        <v>444</v>
      </c>
    </row>
    <row r="104" spans="1:3" x14ac:dyDescent="0.3">
      <c r="A104">
        <v>6302</v>
      </c>
      <c r="B104" t="s">
        <v>915</v>
      </c>
      <c r="C104">
        <v>445</v>
      </c>
    </row>
    <row r="105" spans="1:3" x14ac:dyDescent="0.3">
      <c r="A105">
        <v>6303</v>
      </c>
      <c r="B105" t="s">
        <v>917</v>
      </c>
      <c r="C105">
        <v>446</v>
      </c>
    </row>
    <row r="106" spans="1:3" x14ac:dyDescent="0.3">
      <c r="A106">
        <v>6304</v>
      </c>
      <c r="B106" t="s">
        <v>919</v>
      </c>
      <c r="C106">
        <v>447</v>
      </c>
    </row>
    <row r="107" spans="1:3" x14ac:dyDescent="0.3">
      <c r="A107">
        <v>6305</v>
      </c>
      <c r="B107" t="s">
        <v>921</v>
      </c>
      <c r="C107">
        <v>448</v>
      </c>
    </row>
    <row r="108" spans="1:3" x14ac:dyDescent="0.3">
      <c r="A108">
        <v>6306</v>
      </c>
      <c r="B108" t="s">
        <v>923</v>
      </c>
      <c r="C108">
        <v>449</v>
      </c>
    </row>
    <row r="109" spans="1:3" x14ac:dyDescent="0.3">
      <c r="A109">
        <v>6307</v>
      </c>
      <c r="B109" t="s">
        <v>925</v>
      </c>
      <c r="C109">
        <v>450</v>
      </c>
    </row>
    <row r="110" spans="1:3" x14ac:dyDescent="0.3">
      <c r="A110">
        <v>6308</v>
      </c>
      <c r="B110" t="s">
        <v>927</v>
      </c>
      <c r="C110">
        <v>451</v>
      </c>
    </row>
    <row r="111" spans="1:3" x14ac:dyDescent="0.3">
      <c r="A111">
        <v>6309</v>
      </c>
      <c r="B111" t="s">
        <v>929</v>
      </c>
      <c r="C111">
        <v>452</v>
      </c>
    </row>
    <row r="112" spans="1:3" x14ac:dyDescent="0.3">
      <c r="A112">
        <v>6310</v>
      </c>
      <c r="B112" t="s">
        <v>931</v>
      </c>
      <c r="C112">
        <v>453</v>
      </c>
    </row>
    <row r="113" spans="1:3" x14ac:dyDescent="0.3">
      <c r="A113">
        <v>7101</v>
      </c>
      <c r="B113" t="s">
        <v>933</v>
      </c>
      <c r="C113">
        <v>454</v>
      </c>
    </row>
    <row r="114" spans="1:3" x14ac:dyDescent="0.3">
      <c r="A114">
        <v>7102</v>
      </c>
      <c r="B114" t="s">
        <v>935</v>
      </c>
      <c r="C114">
        <v>455</v>
      </c>
    </row>
    <row r="115" spans="1:3" x14ac:dyDescent="0.3">
      <c r="A115">
        <v>7103</v>
      </c>
      <c r="B115" t="s">
        <v>937</v>
      </c>
      <c r="C115">
        <v>456</v>
      </c>
    </row>
    <row r="116" spans="1:3" x14ac:dyDescent="0.3">
      <c r="A116">
        <v>7104</v>
      </c>
      <c r="B116" t="s">
        <v>939</v>
      </c>
      <c r="C116">
        <v>457</v>
      </c>
    </row>
    <row r="117" spans="1:3" x14ac:dyDescent="0.3">
      <c r="A117">
        <v>7105</v>
      </c>
      <c r="B117" t="s">
        <v>535</v>
      </c>
      <c r="C117">
        <v>458</v>
      </c>
    </row>
    <row r="118" spans="1:3" x14ac:dyDescent="0.3">
      <c r="A118">
        <v>7106</v>
      </c>
      <c r="B118" t="s">
        <v>942</v>
      </c>
      <c r="C118">
        <v>459</v>
      </c>
    </row>
    <row r="119" spans="1:3" x14ac:dyDescent="0.3">
      <c r="A119">
        <v>7107</v>
      </c>
      <c r="B119" t="s">
        <v>944</v>
      </c>
      <c r="C119">
        <v>460</v>
      </c>
    </row>
    <row r="120" spans="1:3" x14ac:dyDescent="0.3">
      <c r="A120">
        <v>7108</v>
      </c>
      <c r="B120" t="s">
        <v>946</v>
      </c>
      <c r="C120">
        <v>461</v>
      </c>
    </row>
    <row r="121" spans="1:3" x14ac:dyDescent="0.3">
      <c r="A121">
        <v>7109</v>
      </c>
      <c r="B121" t="s">
        <v>948</v>
      </c>
      <c r="C121">
        <v>462</v>
      </c>
    </row>
    <row r="122" spans="1:3" x14ac:dyDescent="0.3">
      <c r="A122">
        <v>7110</v>
      </c>
      <c r="B122" t="s">
        <v>950</v>
      </c>
      <c r="C122">
        <v>463</v>
      </c>
    </row>
    <row r="123" spans="1:3" x14ac:dyDescent="0.3">
      <c r="A123">
        <v>7201</v>
      </c>
      <c r="B123" t="s">
        <v>952</v>
      </c>
      <c r="C123">
        <v>464</v>
      </c>
    </row>
    <row r="124" spans="1:3" x14ac:dyDescent="0.3">
      <c r="A124">
        <v>7202</v>
      </c>
      <c r="B124" t="s">
        <v>954</v>
      </c>
      <c r="C124">
        <v>465</v>
      </c>
    </row>
    <row r="125" spans="1:3" x14ac:dyDescent="0.3">
      <c r="A125">
        <v>7203</v>
      </c>
      <c r="B125" t="s">
        <v>956</v>
      </c>
      <c r="C125">
        <v>466</v>
      </c>
    </row>
    <row r="126" spans="1:3" x14ac:dyDescent="0.3">
      <c r="A126">
        <v>7301</v>
      </c>
      <c r="B126" t="s">
        <v>958</v>
      </c>
      <c r="C126">
        <v>467</v>
      </c>
    </row>
    <row r="127" spans="1:3" x14ac:dyDescent="0.3">
      <c r="A127">
        <v>7302</v>
      </c>
      <c r="B127" t="s">
        <v>960</v>
      </c>
      <c r="C127">
        <v>468</v>
      </c>
    </row>
    <row r="128" spans="1:3" x14ac:dyDescent="0.3">
      <c r="A128">
        <v>7303</v>
      </c>
      <c r="B128" t="s">
        <v>962</v>
      </c>
      <c r="C128">
        <v>469</v>
      </c>
    </row>
    <row r="129" spans="1:3" x14ac:dyDescent="0.3">
      <c r="A129">
        <v>7304</v>
      </c>
      <c r="B129" t="s">
        <v>964</v>
      </c>
      <c r="C129">
        <v>470</v>
      </c>
    </row>
    <row r="130" spans="1:3" x14ac:dyDescent="0.3">
      <c r="A130">
        <v>7305</v>
      </c>
      <c r="B130" t="s">
        <v>966</v>
      </c>
      <c r="C130">
        <v>471</v>
      </c>
    </row>
    <row r="131" spans="1:3" x14ac:dyDescent="0.3">
      <c r="A131">
        <v>7306</v>
      </c>
      <c r="B131" t="s">
        <v>968</v>
      </c>
      <c r="C131">
        <v>472</v>
      </c>
    </row>
    <row r="132" spans="1:3" x14ac:dyDescent="0.3">
      <c r="A132">
        <v>7307</v>
      </c>
      <c r="B132" t="s">
        <v>970</v>
      </c>
      <c r="C132">
        <v>473</v>
      </c>
    </row>
    <row r="133" spans="1:3" x14ac:dyDescent="0.3">
      <c r="A133">
        <v>7308</v>
      </c>
      <c r="B133" t="s">
        <v>972</v>
      </c>
      <c r="C133">
        <v>474</v>
      </c>
    </row>
    <row r="134" spans="1:3" x14ac:dyDescent="0.3">
      <c r="A134">
        <v>7309</v>
      </c>
      <c r="B134" t="s">
        <v>974</v>
      </c>
      <c r="C134">
        <v>475</v>
      </c>
    </row>
    <row r="135" spans="1:3" x14ac:dyDescent="0.3">
      <c r="A135">
        <v>7401</v>
      </c>
      <c r="B135" t="s">
        <v>976</v>
      </c>
      <c r="C135">
        <v>476</v>
      </c>
    </row>
    <row r="136" spans="1:3" x14ac:dyDescent="0.3">
      <c r="A136">
        <v>7402</v>
      </c>
      <c r="B136" t="s">
        <v>978</v>
      </c>
      <c r="C136">
        <v>477</v>
      </c>
    </row>
    <row r="137" spans="1:3" x14ac:dyDescent="0.3">
      <c r="A137">
        <v>7403</v>
      </c>
      <c r="B137" t="s">
        <v>980</v>
      </c>
      <c r="C137">
        <v>478</v>
      </c>
    </row>
    <row r="138" spans="1:3" x14ac:dyDescent="0.3">
      <c r="A138">
        <v>7404</v>
      </c>
      <c r="B138" t="s">
        <v>982</v>
      </c>
      <c r="C138">
        <v>479</v>
      </c>
    </row>
    <row r="139" spans="1:3" x14ac:dyDescent="0.3">
      <c r="A139">
        <v>7405</v>
      </c>
      <c r="B139" t="s">
        <v>984</v>
      </c>
      <c r="C139">
        <v>480</v>
      </c>
    </row>
    <row r="140" spans="1:3" x14ac:dyDescent="0.3">
      <c r="A140">
        <v>7406</v>
      </c>
      <c r="B140" t="s">
        <v>986</v>
      </c>
      <c r="C140">
        <v>481</v>
      </c>
    </row>
    <row r="141" spans="1:3" x14ac:dyDescent="0.3">
      <c r="A141">
        <v>7407</v>
      </c>
      <c r="B141" t="s">
        <v>988</v>
      </c>
      <c r="C141">
        <v>482</v>
      </c>
    </row>
    <row r="142" spans="1:3" x14ac:dyDescent="0.3">
      <c r="A142">
        <v>7408</v>
      </c>
      <c r="B142" t="s">
        <v>990</v>
      </c>
      <c r="C142">
        <v>483</v>
      </c>
    </row>
    <row r="143" spans="1:3" x14ac:dyDescent="0.3">
      <c r="A143">
        <v>8101</v>
      </c>
      <c r="B143" t="s">
        <v>992</v>
      </c>
      <c r="C143">
        <v>484</v>
      </c>
    </row>
    <row r="144" spans="1:3" x14ac:dyDescent="0.3">
      <c r="A144">
        <v>8102</v>
      </c>
      <c r="B144" t="s">
        <v>994</v>
      </c>
      <c r="C144">
        <v>485</v>
      </c>
    </row>
    <row r="145" spans="1:3" x14ac:dyDescent="0.3">
      <c r="A145">
        <v>8103</v>
      </c>
      <c r="B145" t="s">
        <v>996</v>
      </c>
      <c r="C145">
        <v>486</v>
      </c>
    </row>
    <row r="146" spans="1:3" x14ac:dyDescent="0.3">
      <c r="A146">
        <v>8104</v>
      </c>
      <c r="B146" t="s">
        <v>998</v>
      </c>
      <c r="C146">
        <v>487</v>
      </c>
    </row>
    <row r="147" spans="1:3" x14ac:dyDescent="0.3">
      <c r="A147">
        <v>8105</v>
      </c>
      <c r="B147" t="s">
        <v>1000</v>
      </c>
      <c r="C147">
        <v>488</v>
      </c>
    </row>
    <row r="148" spans="1:3" x14ac:dyDescent="0.3">
      <c r="A148">
        <v>8106</v>
      </c>
      <c r="B148" t="s">
        <v>1002</v>
      </c>
      <c r="C148">
        <v>489</v>
      </c>
    </row>
    <row r="149" spans="1:3" x14ac:dyDescent="0.3">
      <c r="A149">
        <v>8107</v>
      </c>
      <c r="B149" t="s">
        <v>1004</v>
      </c>
      <c r="C149">
        <v>490</v>
      </c>
    </row>
    <row r="150" spans="1:3" x14ac:dyDescent="0.3">
      <c r="A150">
        <v>8108</v>
      </c>
      <c r="B150" t="s">
        <v>1006</v>
      </c>
      <c r="C150">
        <v>491</v>
      </c>
    </row>
    <row r="151" spans="1:3" x14ac:dyDescent="0.3">
      <c r="A151">
        <v>8109</v>
      </c>
      <c r="B151" t="s">
        <v>1008</v>
      </c>
      <c r="C151">
        <v>492</v>
      </c>
    </row>
    <row r="152" spans="1:3" x14ac:dyDescent="0.3">
      <c r="A152">
        <v>8110</v>
      </c>
      <c r="B152" t="s">
        <v>1010</v>
      </c>
      <c r="C152">
        <v>493</v>
      </c>
    </row>
    <row r="153" spans="1:3" x14ac:dyDescent="0.3">
      <c r="A153">
        <v>8111</v>
      </c>
      <c r="B153" t="s">
        <v>1012</v>
      </c>
      <c r="C153">
        <v>494</v>
      </c>
    </row>
    <row r="154" spans="1:3" x14ac:dyDescent="0.3">
      <c r="A154">
        <v>8112</v>
      </c>
      <c r="B154" t="s">
        <v>1014</v>
      </c>
      <c r="C154">
        <v>495</v>
      </c>
    </row>
    <row r="155" spans="1:3" x14ac:dyDescent="0.3">
      <c r="A155">
        <v>8201</v>
      </c>
      <c r="B155" t="s">
        <v>1016</v>
      </c>
      <c r="C155">
        <v>496</v>
      </c>
    </row>
    <row r="156" spans="1:3" x14ac:dyDescent="0.3">
      <c r="A156">
        <v>8202</v>
      </c>
      <c r="B156" t="s">
        <v>1018</v>
      </c>
      <c r="C156">
        <v>497</v>
      </c>
    </row>
    <row r="157" spans="1:3" x14ac:dyDescent="0.3">
      <c r="A157">
        <v>8203</v>
      </c>
      <c r="B157" t="s">
        <v>1020</v>
      </c>
      <c r="C157">
        <v>498</v>
      </c>
    </row>
    <row r="158" spans="1:3" x14ac:dyDescent="0.3">
      <c r="A158">
        <v>8204</v>
      </c>
      <c r="B158" t="s">
        <v>1022</v>
      </c>
      <c r="C158">
        <v>499</v>
      </c>
    </row>
    <row r="159" spans="1:3" x14ac:dyDescent="0.3">
      <c r="A159">
        <v>8205</v>
      </c>
      <c r="B159" t="s">
        <v>1024</v>
      </c>
      <c r="C159">
        <v>500</v>
      </c>
    </row>
    <row r="160" spans="1:3" x14ac:dyDescent="0.3">
      <c r="A160">
        <v>8206</v>
      </c>
      <c r="B160" t="s">
        <v>1026</v>
      </c>
      <c r="C160">
        <v>501</v>
      </c>
    </row>
    <row r="161" spans="1:3" x14ac:dyDescent="0.3">
      <c r="A161">
        <v>8207</v>
      </c>
      <c r="B161" t="s">
        <v>1028</v>
      </c>
      <c r="C161">
        <v>502</v>
      </c>
    </row>
    <row r="162" spans="1:3" x14ac:dyDescent="0.3">
      <c r="A162">
        <v>8301</v>
      </c>
      <c r="B162" t="s">
        <v>1030</v>
      </c>
      <c r="C162">
        <v>503</v>
      </c>
    </row>
    <row r="163" spans="1:3" x14ac:dyDescent="0.3">
      <c r="A163">
        <v>8302</v>
      </c>
      <c r="B163" t="s">
        <v>1032</v>
      </c>
      <c r="C163">
        <v>504</v>
      </c>
    </row>
    <row r="164" spans="1:3" x14ac:dyDescent="0.3">
      <c r="A164">
        <v>8303</v>
      </c>
      <c r="B164" t="s">
        <v>1034</v>
      </c>
      <c r="C164">
        <v>505</v>
      </c>
    </row>
    <row r="165" spans="1:3" x14ac:dyDescent="0.3">
      <c r="A165">
        <v>8304</v>
      </c>
      <c r="B165" t="s">
        <v>1036</v>
      </c>
      <c r="C165">
        <v>506</v>
      </c>
    </row>
    <row r="166" spans="1:3" x14ac:dyDescent="0.3">
      <c r="A166">
        <v>8305</v>
      </c>
      <c r="B166" t="s">
        <v>1038</v>
      </c>
      <c r="C166">
        <v>507</v>
      </c>
    </row>
    <row r="167" spans="1:3" x14ac:dyDescent="0.3">
      <c r="A167">
        <v>8306</v>
      </c>
      <c r="B167" t="s">
        <v>1040</v>
      </c>
      <c r="C167">
        <v>508</v>
      </c>
    </row>
    <row r="168" spans="1:3" x14ac:dyDescent="0.3">
      <c r="A168">
        <v>8307</v>
      </c>
      <c r="B168" t="s">
        <v>1042</v>
      </c>
      <c r="C168">
        <v>509</v>
      </c>
    </row>
    <row r="169" spans="1:3" x14ac:dyDescent="0.3">
      <c r="A169">
        <v>8308</v>
      </c>
      <c r="B169" t="s">
        <v>1044</v>
      </c>
      <c r="C169">
        <v>510</v>
      </c>
    </row>
    <row r="170" spans="1:3" x14ac:dyDescent="0.3">
      <c r="A170">
        <v>8309</v>
      </c>
      <c r="B170" t="s">
        <v>1046</v>
      </c>
      <c r="C170">
        <v>511</v>
      </c>
    </row>
    <row r="171" spans="1:3" x14ac:dyDescent="0.3">
      <c r="A171">
        <v>8310</v>
      </c>
      <c r="B171" t="s">
        <v>1048</v>
      </c>
      <c r="C171">
        <v>512</v>
      </c>
    </row>
    <row r="172" spans="1:3" x14ac:dyDescent="0.3">
      <c r="A172">
        <v>8311</v>
      </c>
      <c r="B172" t="s">
        <v>466</v>
      </c>
      <c r="C172">
        <v>513</v>
      </c>
    </row>
    <row r="173" spans="1:3" x14ac:dyDescent="0.3">
      <c r="A173">
        <v>8312</v>
      </c>
      <c r="B173" t="s">
        <v>1051</v>
      </c>
      <c r="C173">
        <v>514</v>
      </c>
    </row>
    <row r="174" spans="1:3" x14ac:dyDescent="0.3">
      <c r="A174">
        <v>8313</v>
      </c>
      <c r="B174" t="s">
        <v>1053</v>
      </c>
      <c r="C174">
        <v>515</v>
      </c>
    </row>
    <row r="175" spans="1:3" x14ac:dyDescent="0.3">
      <c r="A175">
        <v>8314</v>
      </c>
      <c r="B175" t="s">
        <v>1055</v>
      </c>
      <c r="C175">
        <v>516</v>
      </c>
    </row>
    <row r="176" spans="1:3" x14ac:dyDescent="0.3">
      <c r="A176">
        <v>9101</v>
      </c>
      <c r="B176" t="s">
        <v>1057</v>
      </c>
      <c r="C176">
        <v>517</v>
      </c>
    </row>
    <row r="177" spans="1:3" x14ac:dyDescent="0.3">
      <c r="A177">
        <v>9102</v>
      </c>
      <c r="B177" t="s">
        <v>1059</v>
      </c>
      <c r="C177">
        <v>518</v>
      </c>
    </row>
    <row r="178" spans="1:3" x14ac:dyDescent="0.3">
      <c r="A178">
        <v>9103</v>
      </c>
      <c r="B178" t="s">
        <v>1061</v>
      </c>
      <c r="C178">
        <v>519</v>
      </c>
    </row>
    <row r="179" spans="1:3" x14ac:dyDescent="0.3">
      <c r="A179">
        <v>9104</v>
      </c>
      <c r="B179" t="s">
        <v>1063</v>
      </c>
      <c r="C179">
        <v>520</v>
      </c>
    </row>
    <row r="180" spans="1:3" x14ac:dyDescent="0.3">
      <c r="A180">
        <v>9105</v>
      </c>
      <c r="B180" t="s">
        <v>1065</v>
      </c>
      <c r="C180">
        <v>521</v>
      </c>
    </row>
    <row r="181" spans="1:3" x14ac:dyDescent="0.3">
      <c r="A181">
        <v>9106</v>
      </c>
      <c r="B181" t="s">
        <v>1067</v>
      </c>
      <c r="C181">
        <v>522</v>
      </c>
    </row>
    <row r="182" spans="1:3" x14ac:dyDescent="0.3">
      <c r="A182">
        <v>9107</v>
      </c>
      <c r="B182" t="s">
        <v>1069</v>
      </c>
      <c r="C182">
        <v>523</v>
      </c>
    </row>
    <row r="183" spans="1:3" x14ac:dyDescent="0.3">
      <c r="A183">
        <v>9108</v>
      </c>
      <c r="B183" t="s">
        <v>1071</v>
      </c>
      <c r="C183">
        <v>524</v>
      </c>
    </row>
    <row r="184" spans="1:3" x14ac:dyDescent="0.3">
      <c r="A184">
        <v>9109</v>
      </c>
      <c r="B184" t="s">
        <v>1073</v>
      </c>
      <c r="C184">
        <v>525</v>
      </c>
    </row>
    <row r="185" spans="1:3" x14ac:dyDescent="0.3">
      <c r="A185">
        <v>9110</v>
      </c>
      <c r="B185" t="s">
        <v>1075</v>
      </c>
      <c r="C185">
        <v>526</v>
      </c>
    </row>
    <row r="186" spans="1:3" x14ac:dyDescent="0.3">
      <c r="A186">
        <v>9111</v>
      </c>
      <c r="B186" t="s">
        <v>1077</v>
      </c>
      <c r="C186">
        <v>527</v>
      </c>
    </row>
    <row r="187" spans="1:3" x14ac:dyDescent="0.3">
      <c r="A187">
        <v>9112</v>
      </c>
      <c r="B187" t="s">
        <v>1079</v>
      </c>
      <c r="C187">
        <v>528</v>
      </c>
    </row>
    <row r="188" spans="1:3" x14ac:dyDescent="0.3">
      <c r="A188">
        <v>9113</v>
      </c>
      <c r="B188" t="s">
        <v>1081</v>
      </c>
      <c r="C188">
        <v>529</v>
      </c>
    </row>
    <row r="189" spans="1:3" x14ac:dyDescent="0.3">
      <c r="A189">
        <v>9114</v>
      </c>
      <c r="B189" t="s">
        <v>1083</v>
      </c>
      <c r="C189">
        <v>530</v>
      </c>
    </row>
    <row r="190" spans="1:3" x14ac:dyDescent="0.3">
      <c r="A190">
        <v>9115</v>
      </c>
      <c r="B190" t="s">
        <v>1085</v>
      </c>
      <c r="C190">
        <v>531</v>
      </c>
    </row>
    <row r="191" spans="1:3" x14ac:dyDescent="0.3">
      <c r="A191">
        <v>9116</v>
      </c>
      <c r="B191" t="s">
        <v>1087</v>
      </c>
      <c r="C191">
        <v>532</v>
      </c>
    </row>
    <row r="192" spans="1:3" x14ac:dyDescent="0.3">
      <c r="A192">
        <v>9117</v>
      </c>
      <c r="B192" t="s">
        <v>1089</v>
      </c>
      <c r="C192">
        <v>533</v>
      </c>
    </row>
    <row r="193" spans="1:3" x14ac:dyDescent="0.3">
      <c r="A193">
        <v>9118</v>
      </c>
      <c r="B193" t="s">
        <v>1091</v>
      </c>
      <c r="C193">
        <v>534</v>
      </c>
    </row>
    <row r="194" spans="1:3" x14ac:dyDescent="0.3">
      <c r="A194">
        <v>9119</v>
      </c>
      <c r="B194" t="s">
        <v>1093</v>
      </c>
      <c r="C194">
        <v>535</v>
      </c>
    </row>
    <row r="195" spans="1:3" x14ac:dyDescent="0.3">
      <c r="A195">
        <v>9120</v>
      </c>
      <c r="B195" t="s">
        <v>1095</v>
      </c>
      <c r="C195">
        <v>536</v>
      </c>
    </row>
    <row r="196" spans="1:3" x14ac:dyDescent="0.3">
      <c r="A196">
        <v>9121</v>
      </c>
      <c r="B196" t="s">
        <v>1097</v>
      </c>
      <c r="C196">
        <v>537</v>
      </c>
    </row>
    <row r="197" spans="1:3" x14ac:dyDescent="0.3">
      <c r="A197">
        <v>9201</v>
      </c>
      <c r="B197" t="s">
        <v>1099</v>
      </c>
      <c r="C197">
        <v>538</v>
      </c>
    </row>
    <row r="198" spans="1:3" x14ac:dyDescent="0.3">
      <c r="A198">
        <v>9202</v>
      </c>
      <c r="B198" t="s">
        <v>1101</v>
      </c>
      <c r="C198">
        <v>539</v>
      </c>
    </row>
    <row r="199" spans="1:3" x14ac:dyDescent="0.3">
      <c r="A199">
        <v>9203</v>
      </c>
      <c r="B199" t="s">
        <v>1103</v>
      </c>
      <c r="C199">
        <v>540</v>
      </c>
    </row>
    <row r="200" spans="1:3" x14ac:dyDescent="0.3">
      <c r="A200">
        <v>9204</v>
      </c>
      <c r="B200" t="s">
        <v>1105</v>
      </c>
      <c r="C200">
        <v>541</v>
      </c>
    </row>
    <row r="201" spans="1:3" x14ac:dyDescent="0.3">
      <c r="A201">
        <v>9205</v>
      </c>
      <c r="B201" t="s">
        <v>1107</v>
      </c>
      <c r="C201">
        <v>542</v>
      </c>
    </row>
    <row r="202" spans="1:3" x14ac:dyDescent="0.3">
      <c r="A202">
        <v>9206</v>
      </c>
      <c r="B202" t="s">
        <v>1109</v>
      </c>
      <c r="C202">
        <v>543</v>
      </c>
    </row>
    <row r="203" spans="1:3" x14ac:dyDescent="0.3">
      <c r="A203">
        <v>9207</v>
      </c>
      <c r="B203" t="s">
        <v>1111</v>
      </c>
      <c r="C203">
        <v>544</v>
      </c>
    </row>
    <row r="204" spans="1:3" x14ac:dyDescent="0.3">
      <c r="A204">
        <v>9208</v>
      </c>
      <c r="B204" t="s">
        <v>1113</v>
      </c>
      <c r="C204">
        <v>545</v>
      </c>
    </row>
    <row r="205" spans="1:3" x14ac:dyDescent="0.3">
      <c r="A205">
        <v>9209</v>
      </c>
      <c r="B205" t="s">
        <v>1115</v>
      </c>
      <c r="C205">
        <v>546</v>
      </c>
    </row>
    <row r="206" spans="1:3" x14ac:dyDescent="0.3">
      <c r="A206">
        <v>9210</v>
      </c>
      <c r="B206" t="s">
        <v>1117</v>
      </c>
      <c r="C206">
        <v>547</v>
      </c>
    </row>
    <row r="207" spans="1:3" x14ac:dyDescent="0.3">
      <c r="A207">
        <v>9211</v>
      </c>
      <c r="B207" t="s">
        <v>1119</v>
      </c>
      <c r="C207">
        <v>548</v>
      </c>
    </row>
    <row r="208" spans="1:3" x14ac:dyDescent="0.3">
      <c r="A208">
        <v>10101</v>
      </c>
      <c r="B208" t="s">
        <v>1121</v>
      </c>
      <c r="C208">
        <v>549</v>
      </c>
    </row>
    <row r="209" spans="1:3" x14ac:dyDescent="0.3">
      <c r="A209">
        <v>10102</v>
      </c>
      <c r="B209" t="s">
        <v>1123</v>
      </c>
      <c r="C209">
        <v>550</v>
      </c>
    </row>
    <row r="210" spans="1:3" x14ac:dyDescent="0.3">
      <c r="A210">
        <v>10103</v>
      </c>
      <c r="B210" t="s">
        <v>1125</v>
      </c>
      <c r="C210">
        <v>551</v>
      </c>
    </row>
    <row r="211" spans="1:3" x14ac:dyDescent="0.3">
      <c r="A211">
        <v>10104</v>
      </c>
      <c r="B211" t="s">
        <v>1127</v>
      </c>
      <c r="C211">
        <v>552</v>
      </c>
    </row>
    <row r="212" spans="1:3" x14ac:dyDescent="0.3">
      <c r="A212">
        <v>10105</v>
      </c>
      <c r="B212" t="s">
        <v>1129</v>
      </c>
      <c r="C212">
        <v>553</v>
      </c>
    </row>
    <row r="213" spans="1:3" x14ac:dyDescent="0.3">
      <c r="A213">
        <v>10106</v>
      </c>
      <c r="B213" t="s">
        <v>1131</v>
      </c>
      <c r="C213">
        <v>554</v>
      </c>
    </row>
    <row r="214" spans="1:3" x14ac:dyDescent="0.3">
      <c r="A214">
        <v>10107</v>
      </c>
      <c r="B214" t="s">
        <v>1133</v>
      </c>
      <c r="C214">
        <v>555</v>
      </c>
    </row>
    <row r="215" spans="1:3" x14ac:dyDescent="0.3">
      <c r="A215">
        <v>10108</v>
      </c>
      <c r="B215" t="s">
        <v>1135</v>
      </c>
      <c r="C215">
        <v>556</v>
      </c>
    </row>
    <row r="216" spans="1:3" x14ac:dyDescent="0.3">
      <c r="A216">
        <v>10109</v>
      </c>
      <c r="B216" t="s">
        <v>1137</v>
      </c>
      <c r="C216">
        <v>557</v>
      </c>
    </row>
    <row r="217" spans="1:3" x14ac:dyDescent="0.3">
      <c r="A217">
        <v>10201</v>
      </c>
      <c r="B217" t="s">
        <v>1139</v>
      </c>
      <c r="C217">
        <v>558</v>
      </c>
    </row>
    <row r="218" spans="1:3" x14ac:dyDescent="0.3">
      <c r="A218">
        <v>10202</v>
      </c>
      <c r="B218" t="s">
        <v>1141</v>
      </c>
      <c r="C218">
        <v>559</v>
      </c>
    </row>
    <row r="219" spans="1:3" x14ac:dyDescent="0.3">
      <c r="A219">
        <v>10203</v>
      </c>
      <c r="B219" t="s">
        <v>1143</v>
      </c>
      <c r="C219">
        <v>560</v>
      </c>
    </row>
    <row r="220" spans="1:3" x14ac:dyDescent="0.3">
      <c r="A220">
        <v>10204</v>
      </c>
      <c r="B220" t="s">
        <v>1145</v>
      </c>
      <c r="C220">
        <v>561</v>
      </c>
    </row>
    <row r="221" spans="1:3" x14ac:dyDescent="0.3">
      <c r="A221">
        <v>10205</v>
      </c>
      <c r="B221" t="s">
        <v>1147</v>
      </c>
      <c r="C221">
        <v>562</v>
      </c>
    </row>
    <row r="222" spans="1:3" x14ac:dyDescent="0.3">
      <c r="A222">
        <v>10206</v>
      </c>
      <c r="B222" t="s">
        <v>1149</v>
      </c>
      <c r="C222">
        <v>563</v>
      </c>
    </row>
    <row r="223" spans="1:3" x14ac:dyDescent="0.3">
      <c r="A223">
        <v>10207</v>
      </c>
      <c r="B223" t="s">
        <v>1151</v>
      </c>
      <c r="C223">
        <v>564</v>
      </c>
    </row>
    <row r="224" spans="1:3" x14ac:dyDescent="0.3">
      <c r="A224">
        <v>10208</v>
      </c>
      <c r="B224" t="s">
        <v>1153</v>
      </c>
      <c r="C224">
        <v>565</v>
      </c>
    </row>
    <row r="225" spans="1:3" x14ac:dyDescent="0.3">
      <c r="A225">
        <v>10209</v>
      </c>
      <c r="B225" t="s">
        <v>1155</v>
      </c>
      <c r="C225">
        <v>566</v>
      </c>
    </row>
    <row r="226" spans="1:3" x14ac:dyDescent="0.3">
      <c r="A226">
        <v>10210</v>
      </c>
      <c r="B226" t="s">
        <v>1157</v>
      </c>
      <c r="C226">
        <v>567</v>
      </c>
    </row>
    <row r="227" spans="1:3" x14ac:dyDescent="0.3">
      <c r="A227">
        <v>10301</v>
      </c>
      <c r="B227" t="s">
        <v>1159</v>
      </c>
      <c r="C227">
        <v>568</v>
      </c>
    </row>
    <row r="228" spans="1:3" x14ac:dyDescent="0.3">
      <c r="A228">
        <v>10302</v>
      </c>
      <c r="B228" t="s">
        <v>1161</v>
      </c>
      <c r="C228">
        <v>569</v>
      </c>
    </row>
    <row r="229" spans="1:3" x14ac:dyDescent="0.3">
      <c r="A229">
        <v>10303</v>
      </c>
      <c r="B229" t="s">
        <v>1163</v>
      </c>
      <c r="C229">
        <v>570</v>
      </c>
    </row>
    <row r="230" spans="1:3" x14ac:dyDescent="0.3">
      <c r="A230">
        <v>10304</v>
      </c>
      <c r="B230" t="s">
        <v>1165</v>
      </c>
      <c r="C230">
        <v>571</v>
      </c>
    </row>
    <row r="231" spans="1:3" x14ac:dyDescent="0.3">
      <c r="A231">
        <v>10305</v>
      </c>
      <c r="B231" t="s">
        <v>1167</v>
      </c>
      <c r="C231">
        <v>572</v>
      </c>
    </row>
    <row r="232" spans="1:3" x14ac:dyDescent="0.3">
      <c r="A232">
        <v>10306</v>
      </c>
      <c r="B232" t="s">
        <v>1169</v>
      </c>
      <c r="C232">
        <v>573</v>
      </c>
    </row>
    <row r="233" spans="1:3" x14ac:dyDescent="0.3">
      <c r="A233">
        <v>10307</v>
      </c>
      <c r="B233" t="s">
        <v>1171</v>
      </c>
      <c r="C233">
        <v>574</v>
      </c>
    </row>
    <row r="234" spans="1:3" x14ac:dyDescent="0.3">
      <c r="A234">
        <v>10401</v>
      </c>
      <c r="B234" t="s">
        <v>1173</v>
      </c>
      <c r="C234">
        <v>575</v>
      </c>
    </row>
    <row r="235" spans="1:3" x14ac:dyDescent="0.3">
      <c r="A235">
        <v>10402</v>
      </c>
      <c r="B235" t="s">
        <v>1175</v>
      </c>
      <c r="C235">
        <v>576</v>
      </c>
    </row>
    <row r="236" spans="1:3" x14ac:dyDescent="0.3">
      <c r="A236">
        <v>10403</v>
      </c>
      <c r="B236" t="s">
        <v>1177</v>
      </c>
      <c r="C236">
        <v>577</v>
      </c>
    </row>
    <row r="237" spans="1:3" x14ac:dyDescent="0.3">
      <c r="A237">
        <v>10404</v>
      </c>
      <c r="B237" t="s">
        <v>1179</v>
      </c>
      <c r="C237">
        <v>578</v>
      </c>
    </row>
    <row r="238" spans="1:3" x14ac:dyDescent="0.3">
      <c r="A238">
        <v>11101</v>
      </c>
      <c r="B238" t="s">
        <v>1181</v>
      </c>
      <c r="C238">
        <v>579</v>
      </c>
    </row>
    <row r="239" spans="1:3" x14ac:dyDescent="0.3">
      <c r="A239">
        <v>11102</v>
      </c>
      <c r="B239" t="s">
        <v>1183</v>
      </c>
      <c r="C239">
        <v>580</v>
      </c>
    </row>
    <row r="240" spans="1:3" x14ac:dyDescent="0.3">
      <c r="A240">
        <v>11201</v>
      </c>
      <c r="B240" t="s">
        <v>1185</v>
      </c>
      <c r="C240">
        <v>581</v>
      </c>
    </row>
    <row r="241" spans="1:3" x14ac:dyDescent="0.3">
      <c r="A241">
        <v>11202</v>
      </c>
      <c r="B241" t="s">
        <v>1187</v>
      </c>
      <c r="C241">
        <v>582</v>
      </c>
    </row>
    <row r="242" spans="1:3" x14ac:dyDescent="0.3">
      <c r="A242">
        <v>11203</v>
      </c>
      <c r="B242" t="s">
        <v>1189</v>
      </c>
      <c r="C242">
        <v>583</v>
      </c>
    </row>
    <row r="243" spans="1:3" x14ac:dyDescent="0.3">
      <c r="A243">
        <v>11301</v>
      </c>
      <c r="B243" t="s">
        <v>1191</v>
      </c>
      <c r="C243">
        <v>584</v>
      </c>
    </row>
    <row r="244" spans="1:3" x14ac:dyDescent="0.3">
      <c r="A244">
        <v>11302</v>
      </c>
      <c r="B244" t="s">
        <v>1193</v>
      </c>
      <c r="C244">
        <v>585</v>
      </c>
    </row>
    <row r="245" spans="1:3" x14ac:dyDescent="0.3">
      <c r="A245">
        <v>11303</v>
      </c>
      <c r="B245" t="s">
        <v>1195</v>
      </c>
      <c r="C245">
        <v>586</v>
      </c>
    </row>
    <row r="246" spans="1:3" x14ac:dyDescent="0.3">
      <c r="A246">
        <v>11401</v>
      </c>
      <c r="B246" t="s">
        <v>1197</v>
      </c>
      <c r="C246">
        <v>587</v>
      </c>
    </row>
    <row r="247" spans="1:3" x14ac:dyDescent="0.3">
      <c r="A247">
        <v>11402</v>
      </c>
      <c r="B247" t="s">
        <v>1199</v>
      </c>
      <c r="C247">
        <v>588</v>
      </c>
    </row>
    <row r="248" spans="1:3" x14ac:dyDescent="0.3">
      <c r="A248">
        <v>12101</v>
      </c>
      <c r="B248" t="s">
        <v>1201</v>
      </c>
      <c r="C248">
        <v>589</v>
      </c>
    </row>
    <row r="249" spans="1:3" x14ac:dyDescent="0.3">
      <c r="A249">
        <v>12102</v>
      </c>
      <c r="B249" t="s">
        <v>1203</v>
      </c>
      <c r="C249">
        <v>590</v>
      </c>
    </row>
    <row r="250" spans="1:3" x14ac:dyDescent="0.3">
      <c r="A250">
        <v>12103</v>
      </c>
      <c r="B250" t="s">
        <v>1205</v>
      </c>
      <c r="C250">
        <v>591</v>
      </c>
    </row>
    <row r="251" spans="1:3" x14ac:dyDescent="0.3">
      <c r="A251">
        <v>12104</v>
      </c>
      <c r="B251" t="s">
        <v>1207</v>
      </c>
      <c r="C251">
        <v>592</v>
      </c>
    </row>
    <row r="252" spans="1:3" x14ac:dyDescent="0.3">
      <c r="A252">
        <v>12201</v>
      </c>
      <c r="B252" t="s">
        <v>1209</v>
      </c>
      <c r="C252">
        <v>593</v>
      </c>
    </row>
    <row r="253" spans="1:3" x14ac:dyDescent="0.3">
      <c r="A253">
        <v>12201</v>
      </c>
      <c r="B253" t="s">
        <v>1211</v>
      </c>
      <c r="C253">
        <v>594</v>
      </c>
    </row>
    <row r="254" spans="1:3" x14ac:dyDescent="0.3">
      <c r="A254">
        <v>12301</v>
      </c>
      <c r="B254" t="s">
        <v>1212</v>
      </c>
      <c r="C254">
        <v>595</v>
      </c>
    </row>
    <row r="255" spans="1:3" x14ac:dyDescent="0.3">
      <c r="A255">
        <v>12302</v>
      </c>
      <c r="B255" t="s">
        <v>1214</v>
      </c>
      <c r="C255">
        <v>596</v>
      </c>
    </row>
    <row r="256" spans="1:3" x14ac:dyDescent="0.3">
      <c r="A256">
        <v>12303</v>
      </c>
      <c r="B256" t="s">
        <v>1216</v>
      </c>
      <c r="C256">
        <v>597</v>
      </c>
    </row>
    <row r="257" spans="1:3" x14ac:dyDescent="0.3">
      <c r="A257">
        <v>12401</v>
      </c>
      <c r="B257" t="s">
        <v>1218</v>
      </c>
      <c r="C257">
        <v>598</v>
      </c>
    </row>
    <row r="258" spans="1:3" x14ac:dyDescent="0.3">
      <c r="A258">
        <v>12402</v>
      </c>
      <c r="B258" t="s">
        <v>1220</v>
      </c>
      <c r="C258">
        <v>599</v>
      </c>
    </row>
    <row r="259" spans="1:3" x14ac:dyDescent="0.3">
      <c r="A259">
        <v>13101</v>
      </c>
      <c r="B259" t="s">
        <v>605</v>
      </c>
      <c r="C259">
        <v>600</v>
      </c>
    </row>
    <row r="260" spans="1:3" x14ac:dyDescent="0.3">
      <c r="A260">
        <v>13102</v>
      </c>
      <c r="B260" t="s">
        <v>1223</v>
      </c>
      <c r="C260">
        <v>601</v>
      </c>
    </row>
    <row r="261" spans="1:3" x14ac:dyDescent="0.3">
      <c r="A261">
        <v>13103</v>
      </c>
      <c r="B261" t="s">
        <v>1225</v>
      </c>
      <c r="C261">
        <v>602</v>
      </c>
    </row>
    <row r="262" spans="1:3" x14ac:dyDescent="0.3">
      <c r="A262">
        <v>13104</v>
      </c>
      <c r="B262" t="s">
        <v>1227</v>
      </c>
      <c r="C262">
        <v>603</v>
      </c>
    </row>
    <row r="263" spans="1:3" x14ac:dyDescent="0.3">
      <c r="A263">
        <v>13105</v>
      </c>
      <c r="B263" t="s">
        <v>1229</v>
      </c>
      <c r="C263">
        <v>604</v>
      </c>
    </row>
    <row r="264" spans="1:3" x14ac:dyDescent="0.3">
      <c r="A264">
        <v>13106</v>
      </c>
      <c r="B264" t="s">
        <v>1231</v>
      </c>
      <c r="C264">
        <v>605</v>
      </c>
    </row>
    <row r="265" spans="1:3" x14ac:dyDescent="0.3">
      <c r="A265">
        <v>13107</v>
      </c>
      <c r="B265" t="s">
        <v>1233</v>
      </c>
      <c r="C265">
        <v>606</v>
      </c>
    </row>
    <row r="266" spans="1:3" x14ac:dyDescent="0.3">
      <c r="A266">
        <v>13108</v>
      </c>
      <c r="B266" t="s">
        <v>575</v>
      </c>
      <c r="C266">
        <v>607</v>
      </c>
    </row>
    <row r="267" spans="1:3" x14ac:dyDescent="0.3">
      <c r="A267">
        <v>13109</v>
      </c>
      <c r="B267" t="s">
        <v>1236</v>
      </c>
      <c r="C267">
        <v>608</v>
      </c>
    </row>
    <row r="268" spans="1:3" x14ac:dyDescent="0.3">
      <c r="A268">
        <v>13110</v>
      </c>
      <c r="B268" t="s">
        <v>1238</v>
      </c>
      <c r="C268">
        <v>609</v>
      </c>
    </row>
    <row r="269" spans="1:3" x14ac:dyDescent="0.3">
      <c r="A269">
        <v>13111</v>
      </c>
      <c r="B269" t="s">
        <v>1240</v>
      </c>
      <c r="C269">
        <v>610</v>
      </c>
    </row>
    <row r="270" spans="1:3" x14ac:dyDescent="0.3">
      <c r="A270">
        <v>13112</v>
      </c>
      <c r="B270" t="s">
        <v>1242</v>
      </c>
      <c r="C270">
        <v>611</v>
      </c>
    </row>
    <row r="271" spans="1:3" x14ac:dyDescent="0.3">
      <c r="A271">
        <v>13113</v>
      </c>
      <c r="B271" t="s">
        <v>1244</v>
      </c>
      <c r="C271">
        <v>612</v>
      </c>
    </row>
    <row r="272" spans="1:3" x14ac:dyDescent="0.3">
      <c r="A272">
        <v>13114</v>
      </c>
      <c r="B272" t="s">
        <v>1246</v>
      </c>
      <c r="C272">
        <v>613</v>
      </c>
    </row>
    <row r="273" spans="1:3" x14ac:dyDescent="0.3">
      <c r="A273">
        <v>13115</v>
      </c>
      <c r="B273" t="s">
        <v>1248</v>
      </c>
      <c r="C273">
        <v>614</v>
      </c>
    </row>
    <row r="274" spans="1:3" x14ac:dyDescent="0.3">
      <c r="A274">
        <v>13116</v>
      </c>
      <c r="B274" t="s">
        <v>1250</v>
      </c>
      <c r="C274">
        <v>615</v>
      </c>
    </row>
    <row r="275" spans="1:3" x14ac:dyDescent="0.3">
      <c r="A275">
        <v>13117</v>
      </c>
      <c r="B275" t="s">
        <v>1252</v>
      </c>
      <c r="C275">
        <v>616</v>
      </c>
    </row>
    <row r="276" spans="1:3" x14ac:dyDescent="0.3">
      <c r="A276">
        <v>13118</v>
      </c>
      <c r="B276" t="s">
        <v>1254</v>
      </c>
      <c r="C276">
        <v>617</v>
      </c>
    </row>
    <row r="277" spans="1:3" x14ac:dyDescent="0.3">
      <c r="A277">
        <v>13119</v>
      </c>
      <c r="B277" t="s">
        <v>1256</v>
      </c>
      <c r="C277">
        <v>618</v>
      </c>
    </row>
    <row r="278" spans="1:3" x14ac:dyDescent="0.3">
      <c r="A278">
        <v>13120</v>
      </c>
      <c r="B278" t="s">
        <v>1258</v>
      </c>
      <c r="C278">
        <v>619</v>
      </c>
    </row>
    <row r="279" spans="1:3" x14ac:dyDescent="0.3">
      <c r="A279">
        <v>13121</v>
      </c>
      <c r="B279" t="s">
        <v>1260</v>
      </c>
      <c r="C279">
        <v>620</v>
      </c>
    </row>
    <row r="280" spans="1:3" x14ac:dyDescent="0.3">
      <c r="A280">
        <v>13122</v>
      </c>
      <c r="B280" t="s">
        <v>1262</v>
      </c>
      <c r="C280">
        <v>621</v>
      </c>
    </row>
    <row r="281" spans="1:3" x14ac:dyDescent="0.3">
      <c r="A281">
        <v>13123</v>
      </c>
      <c r="B281" t="s">
        <v>1264</v>
      </c>
      <c r="C281">
        <v>622</v>
      </c>
    </row>
    <row r="282" spans="1:3" x14ac:dyDescent="0.3">
      <c r="A282">
        <v>13124</v>
      </c>
      <c r="B282" t="s">
        <v>1266</v>
      </c>
      <c r="C282">
        <v>623</v>
      </c>
    </row>
    <row r="283" spans="1:3" x14ac:dyDescent="0.3">
      <c r="A283">
        <v>13125</v>
      </c>
      <c r="B283" t="s">
        <v>1268</v>
      </c>
      <c r="C283">
        <v>624</v>
      </c>
    </row>
    <row r="284" spans="1:3" x14ac:dyDescent="0.3">
      <c r="A284">
        <v>13126</v>
      </c>
      <c r="B284" t="s">
        <v>1270</v>
      </c>
      <c r="C284">
        <v>625</v>
      </c>
    </row>
    <row r="285" spans="1:3" x14ac:dyDescent="0.3">
      <c r="A285">
        <v>13127</v>
      </c>
      <c r="B285" t="s">
        <v>1272</v>
      </c>
      <c r="C285">
        <v>626</v>
      </c>
    </row>
    <row r="286" spans="1:3" x14ac:dyDescent="0.3">
      <c r="A286">
        <v>13128</v>
      </c>
      <c r="B286" t="s">
        <v>1274</v>
      </c>
      <c r="C286">
        <v>627</v>
      </c>
    </row>
    <row r="287" spans="1:3" x14ac:dyDescent="0.3">
      <c r="A287">
        <v>13129</v>
      </c>
      <c r="B287" t="s">
        <v>1276</v>
      </c>
      <c r="C287">
        <v>628</v>
      </c>
    </row>
    <row r="288" spans="1:3" x14ac:dyDescent="0.3">
      <c r="A288">
        <v>13130</v>
      </c>
      <c r="B288" t="s">
        <v>695</v>
      </c>
      <c r="C288">
        <v>629</v>
      </c>
    </row>
    <row r="289" spans="1:3" x14ac:dyDescent="0.3">
      <c r="A289">
        <v>13131</v>
      </c>
      <c r="B289" t="s">
        <v>1279</v>
      </c>
      <c r="C289">
        <v>630</v>
      </c>
    </row>
    <row r="290" spans="1:3" x14ac:dyDescent="0.3">
      <c r="A290">
        <v>13132</v>
      </c>
      <c r="B290" t="s">
        <v>1281</v>
      </c>
      <c r="C290">
        <v>631</v>
      </c>
    </row>
    <row r="291" spans="1:3" x14ac:dyDescent="0.3">
      <c r="A291">
        <v>13201</v>
      </c>
      <c r="B291" t="s">
        <v>1283</v>
      </c>
      <c r="C291">
        <v>632</v>
      </c>
    </row>
    <row r="292" spans="1:3" x14ac:dyDescent="0.3">
      <c r="A292">
        <v>13202</v>
      </c>
      <c r="B292" t="s">
        <v>1285</v>
      </c>
      <c r="C292">
        <v>633</v>
      </c>
    </row>
    <row r="293" spans="1:3" x14ac:dyDescent="0.3">
      <c r="A293">
        <v>13203</v>
      </c>
      <c r="B293" t="s">
        <v>1287</v>
      </c>
      <c r="C293">
        <v>634</v>
      </c>
    </row>
    <row r="294" spans="1:3" x14ac:dyDescent="0.3">
      <c r="A294">
        <v>13301</v>
      </c>
      <c r="B294" t="s">
        <v>1289</v>
      </c>
      <c r="C294">
        <v>635</v>
      </c>
    </row>
    <row r="295" spans="1:3" x14ac:dyDescent="0.3">
      <c r="A295">
        <v>13302</v>
      </c>
      <c r="B295" t="s">
        <v>1291</v>
      </c>
      <c r="C295">
        <v>636</v>
      </c>
    </row>
    <row r="296" spans="1:3" x14ac:dyDescent="0.3">
      <c r="A296">
        <v>13303</v>
      </c>
      <c r="B296" t="s">
        <v>1293</v>
      </c>
      <c r="C296">
        <v>637</v>
      </c>
    </row>
    <row r="297" spans="1:3" x14ac:dyDescent="0.3">
      <c r="A297">
        <v>13401</v>
      </c>
      <c r="B297" t="s">
        <v>1295</v>
      </c>
      <c r="C297">
        <v>638</v>
      </c>
    </row>
    <row r="298" spans="1:3" x14ac:dyDescent="0.3">
      <c r="A298">
        <v>13402</v>
      </c>
      <c r="B298" t="s">
        <v>1297</v>
      </c>
      <c r="C298">
        <v>639</v>
      </c>
    </row>
    <row r="299" spans="1:3" x14ac:dyDescent="0.3">
      <c r="A299">
        <v>13403</v>
      </c>
      <c r="B299" t="s">
        <v>1299</v>
      </c>
      <c r="C299">
        <v>640</v>
      </c>
    </row>
    <row r="300" spans="1:3" x14ac:dyDescent="0.3">
      <c r="A300">
        <v>13404</v>
      </c>
      <c r="B300" t="s">
        <v>1301</v>
      </c>
      <c r="C300">
        <v>641</v>
      </c>
    </row>
    <row r="301" spans="1:3" x14ac:dyDescent="0.3">
      <c r="A301">
        <v>13501</v>
      </c>
      <c r="B301" t="s">
        <v>1303</v>
      </c>
      <c r="C301">
        <v>642</v>
      </c>
    </row>
    <row r="302" spans="1:3" x14ac:dyDescent="0.3">
      <c r="A302">
        <v>13502</v>
      </c>
      <c r="B302" t="s">
        <v>1305</v>
      </c>
      <c r="C302">
        <v>643</v>
      </c>
    </row>
    <row r="303" spans="1:3" x14ac:dyDescent="0.3">
      <c r="A303">
        <v>13503</v>
      </c>
      <c r="B303" t="s">
        <v>1307</v>
      </c>
      <c r="C303">
        <v>644</v>
      </c>
    </row>
    <row r="304" spans="1:3" x14ac:dyDescent="0.3">
      <c r="A304">
        <v>13504</v>
      </c>
      <c r="B304" t="s">
        <v>1309</v>
      </c>
      <c r="C304">
        <v>645</v>
      </c>
    </row>
    <row r="305" spans="1:3" x14ac:dyDescent="0.3">
      <c r="A305">
        <v>13505</v>
      </c>
      <c r="B305" t="s">
        <v>1311</v>
      </c>
      <c r="C305">
        <v>646</v>
      </c>
    </row>
    <row r="306" spans="1:3" x14ac:dyDescent="0.3">
      <c r="A306">
        <v>13601</v>
      </c>
      <c r="B306" t="s">
        <v>1313</v>
      </c>
      <c r="C306">
        <v>647</v>
      </c>
    </row>
    <row r="307" spans="1:3" x14ac:dyDescent="0.3">
      <c r="A307">
        <v>13602</v>
      </c>
      <c r="B307" t="s">
        <v>1315</v>
      </c>
      <c r="C307">
        <v>648</v>
      </c>
    </row>
    <row r="308" spans="1:3" x14ac:dyDescent="0.3">
      <c r="A308">
        <v>13603</v>
      </c>
      <c r="B308" t="s">
        <v>1317</v>
      </c>
      <c r="C308">
        <v>649</v>
      </c>
    </row>
    <row r="309" spans="1:3" x14ac:dyDescent="0.3">
      <c r="A309">
        <v>13604</v>
      </c>
      <c r="B309" t="s">
        <v>1319</v>
      </c>
      <c r="C309">
        <v>650</v>
      </c>
    </row>
    <row r="310" spans="1:3" x14ac:dyDescent="0.3">
      <c r="A310">
        <v>13605</v>
      </c>
      <c r="B310" t="s">
        <v>1321</v>
      </c>
      <c r="C310">
        <v>651</v>
      </c>
    </row>
    <row r="311" spans="1:3" x14ac:dyDescent="0.3">
      <c r="A311">
        <v>14101</v>
      </c>
      <c r="B311" t="s">
        <v>1323</v>
      </c>
      <c r="C311">
        <v>652</v>
      </c>
    </row>
    <row r="312" spans="1:3" x14ac:dyDescent="0.3">
      <c r="A312">
        <v>14102</v>
      </c>
      <c r="B312" t="s">
        <v>1325</v>
      </c>
      <c r="C312">
        <v>653</v>
      </c>
    </row>
    <row r="313" spans="1:3" x14ac:dyDescent="0.3">
      <c r="A313">
        <v>14103</v>
      </c>
      <c r="B313" t="s">
        <v>1327</v>
      </c>
      <c r="C313">
        <v>654</v>
      </c>
    </row>
    <row r="314" spans="1:3" x14ac:dyDescent="0.3">
      <c r="A314">
        <v>14104</v>
      </c>
      <c r="B314" t="s">
        <v>530</v>
      </c>
      <c r="C314">
        <v>655</v>
      </c>
    </row>
    <row r="315" spans="1:3" x14ac:dyDescent="0.3">
      <c r="A315">
        <v>14105</v>
      </c>
      <c r="B315" t="s">
        <v>1330</v>
      </c>
      <c r="C315">
        <v>656</v>
      </c>
    </row>
    <row r="316" spans="1:3" x14ac:dyDescent="0.3">
      <c r="A316">
        <v>14106</v>
      </c>
      <c r="B316" t="s">
        <v>1332</v>
      </c>
      <c r="C316">
        <v>657</v>
      </c>
    </row>
    <row r="317" spans="1:3" x14ac:dyDescent="0.3">
      <c r="A317">
        <v>14107</v>
      </c>
      <c r="B317" t="s">
        <v>1334</v>
      </c>
      <c r="C317">
        <v>658</v>
      </c>
    </row>
    <row r="318" spans="1:3" x14ac:dyDescent="0.3">
      <c r="A318">
        <v>14108</v>
      </c>
      <c r="B318" t="s">
        <v>1336</v>
      </c>
      <c r="C318">
        <v>659</v>
      </c>
    </row>
    <row r="319" spans="1:3" x14ac:dyDescent="0.3">
      <c r="A319">
        <v>14201</v>
      </c>
      <c r="B319" t="s">
        <v>691</v>
      </c>
      <c r="C319">
        <v>660</v>
      </c>
    </row>
    <row r="320" spans="1:3" x14ac:dyDescent="0.3">
      <c r="A320">
        <v>14202</v>
      </c>
      <c r="B320" t="s">
        <v>1339</v>
      </c>
      <c r="C320">
        <v>661</v>
      </c>
    </row>
    <row r="321" spans="1:3" x14ac:dyDescent="0.3">
      <c r="A321">
        <v>14203</v>
      </c>
      <c r="B321" t="s">
        <v>1341</v>
      </c>
      <c r="C321">
        <v>662</v>
      </c>
    </row>
    <row r="322" spans="1:3" x14ac:dyDescent="0.3">
      <c r="A322">
        <v>14204</v>
      </c>
      <c r="B322" t="s">
        <v>1343</v>
      </c>
      <c r="C322">
        <v>663</v>
      </c>
    </row>
    <row r="323" spans="1:3" x14ac:dyDescent="0.3">
      <c r="A323">
        <v>15101</v>
      </c>
      <c r="B323" t="s">
        <v>1345</v>
      </c>
      <c r="C323">
        <v>664</v>
      </c>
    </row>
    <row r="324" spans="1:3" x14ac:dyDescent="0.3">
      <c r="A324">
        <v>15102</v>
      </c>
      <c r="B324" t="s">
        <v>1347</v>
      </c>
      <c r="C324">
        <v>665</v>
      </c>
    </row>
    <row r="325" spans="1:3" x14ac:dyDescent="0.3">
      <c r="A325">
        <v>15201</v>
      </c>
      <c r="B325" t="s">
        <v>1349</v>
      </c>
      <c r="C325">
        <v>666</v>
      </c>
    </row>
    <row r="326" spans="1:3" x14ac:dyDescent="0.3">
      <c r="A326">
        <v>15202</v>
      </c>
      <c r="B326" t="s">
        <v>1351</v>
      </c>
      <c r="C326">
        <v>667</v>
      </c>
    </row>
    <row r="327" spans="1:3" x14ac:dyDescent="0.3">
      <c r="A327">
        <v>16101</v>
      </c>
      <c r="B327" t="s">
        <v>1353</v>
      </c>
      <c r="C327">
        <v>668</v>
      </c>
    </row>
    <row r="328" spans="1:3" x14ac:dyDescent="0.3">
      <c r="A328">
        <v>16102</v>
      </c>
      <c r="B328" t="s">
        <v>1355</v>
      </c>
      <c r="C328">
        <v>669</v>
      </c>
    </row>
    <row r="329" spans="1:3" x14ac:dyDescent="0.3">
      <c r="A329">
        <v>16103</v>
      </c>
      <c r="B329" t="s">
        <v>1357</v>
      </c>
      <c r="C329">
        <v>670</v>
      </c>
    </row>
    <row r="330" spans="1:3" x14ac:dyDescent="0.3">
      <c r="A330">
        <v>16104</v>
      </c>
      <c r="B330" t="s">
        <v>1359</v>
      </c>
      <c r="C330">
        <v>671</v>
      </c>
    </row>
    <row r="331" spans="1:3" x14ac:dyDescent="0.3">
      <c r="A331">
        <v>16105</v>
      </c>
      <c r="B331" t="s">
        <v>1361</v>
      </c>
      <c r="C331">
        <v>672</v>
      </c>
    </row>
    <row r="332" spans="1:3" x14ac:dyDescent="0.3">
      <c r="A332">
        <v>16106</v>
      </c>
      <c r="B332" t="s">
        <v>1363</v>
      </c>
      <c r="C332">
        <v>673</v>
      </c>
    </row>
    <row r="333" spans="1:3" x14ac:dyDescent="0.3">
      <c r="A333">
        <v>16107</v>
      </c>
      <c r="B333" t="s">
        <v>1365</v>
      </c>
      <c r="C333">
        <v>674</v>
      </c>
    </row>
    <row r="334" spans="1:3" x14ac:dyDescent="0.3">
      <c r="A334">
        <v>16108</v>
      </c>
      <c r="B334" t="s">
        <v>1367</v>
      </c>
      <c r="C334">
        <v>675</v>
      </c>
    </row>
    <row r="335" spans="1:3" x14ac:dyDescent="0.3">
      <c r="A335">
        <v>16109</v>
      </c>
      <c r="B335" t="s">
        <v>1369</v>
      </c>
      <c r="C335">
        <v>676</v>
      </c>
    </row>
    <row r="336" spans="1:3" x14ac:dyDescent="0.3">
      <c r="A336">
        <v>16201</v>
      </c>
      <c r="B336" t="s">
        <v>1371</v>
      </c>
      <c r="C336">
        <v>677</v>
      </c>
    </row>
    <row r="337" spans="1:3" x14ac:dyDescent="0.3">
      <c r="A337">
        <v>16202</v>
      </c>
      <c r="B337" t="s">
        <v>1373</v>
      </c>
      <c r="C337">
        <v>678</v>
      </c>
    </row>
    <row r="338" spans="1:3" x14ac:dyDescent="0.3">
      <c r="A338">
        <v>16203</v>
      </c>
      <c r="B338" t="s">
        <v>1375</v>
      </c>
      <c r="C338">
        <v>679</v>
      </c>
    </row>
    <row r="339" spans="1:3" x14ac:dyDescent="0.3">
      <c r="A339">
        <v>16204</v>
      </c>
      <c r="B339" t="s">
        <v>1377</v>
      </c>
      <c r="C339">
        <v>680</v>
      </c>
    </row>
    <row r="340" spans="1:3" x14ac:dyDescent="0.3">
      <c r="A340">
        <v>16205</v>
      </c>
      <c r="B340" t="s">
        <v>1379</v>
      </c>
      <c r="C340">
        <v>681</v>
      </c>
    </row>
    <row r="341" spans="1:3" x14ac:dyDescent="0.3">
      <c r="A341">
        <v>16206</v>
      </c>
      <c r="B341" t="s">
        <v>1381</v>
      </c>
      <c r="C341">
        <v>682</v>
      </c>
    </row>
    <row r="342" spans="1:3" x14ac:dyDescent="0.3">
      <c r="A342">
        <v>16207</v>
      </c>
      <c r="B342" t="s">
        <v>1383</v>
      </c>
      <c r="C342">
        <v>683</v>
      </c>
    </row>
    <row r="343" spans="1:3" x14ac:dyDescent="0.3">
      <c r="A343">
        <v>16301</v>
      </c>
      <c r="B343" t="s">
        <v>1385</v>
      </c>
      <c r="C343">
        <v>684</v>
      </c>
    </row>
    <row r="344" spans="1:3" x14ac:dyDescent="0.3">
      <c r="A344">
        <v>16302</v>
      </c>
      <c r="B344" t="s">
        <v>1387</v>
      </c>
      <c r="C344">
        <v>685</v>
      </c>
    </row>
    <row r="345" spans="1:3" x14ac:dyDescent="0.3">
      <c r="A345">
        <v>16303</v>
      </c>
      <c r="B345" t="s">
        <v>1389</v>
      </c>
      <c r="C345">
        <v>686</v>
      </c>
    </row>
    <row r="346" spans="1:3" x14ac:dyDescent="0.3">
      <c r="A346">
        <v>16304</v>
      </c>
      <c r="B346" t="s">
        <v>1391</v>
      </c>
      <c r="C346">
        <v>687</v>
      </c>
    </row>
    <row r="347" spans="1:3" x14ac:dyDescent="0.3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B9"/>
  <sheetViews>
    <sheetView workbookViewId="0">
      <selection activeCell="B4" sqref="B4"/>
    </sheetView>
  </sheetViews>
  <sheetFormatPr baseColWidth="10" defaultRowHeight="14.4" x14ac:dyDescent="0.3"/>
  <cols>
    <col min="1" max="1" width="13.5546875" bestFit="1" customWidth="1"/>
    <col min="2" max="4" width="50.88671875" bestFit="1" customWidth="1"/>
  </cols>
  <sheetData>
    <row r="3" spans="1:2" x14ac:dyDescent="0.3">
      <c r="A3" s="4" t="s">
        <v>10551</v>
      </c>
      <c r="B3" s="4" t="s">
        <v>6345</v>
      </c>
    </row>
    <row r="4" spans="1:2" x14ac:dyDescent="0.3">
      <c r="A4" s="3">
        <v>270101001</v>
      </c>
      <c r="B4" t="s">
        <v>10639</v>
      </c>
    </row>
    <row r="5" spans="1:2" x14ac:dyDescent="0.3">
      <c r="A5" s="3">
        <v>270102002</v>
      </c>
      <c r="B5" t="s">
        <v>7293</v>
      </c>
    </row>
    <row r="6" spans="1:2" x14ac:dyDescent="0.3">
      <c r="A6" s="3">
        <v>270102014</v>
      </c>
      <c r="B6" t="s">
        <v>7305</v>
      </c>
    </row>
    <row r="7" spans="1:2" x14ac:dyDescent="0.3">
      <c r="A7" s="3">
        <v>270102015</v>
      </c>
      <c r="B7" t="s">
        <v>7306</v>
      </c>
    </row>
    <row r="8" spans="1:2" x14ac:dyDescent="0.3">
      <c r="A8" s="3">
        <v>270102017</v>
      </c>
      <c r="B8" t="s">
        <v>7308</v>
      </c>
    </row>
    <row r="9" spans="1:2" x14ac:dyDescent="0.3">
      <c r="A9" s="3">
        <v>270103005</v>
      </c>
      <c r="B9" t="s">
        <v>7290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CP237"/>
  <sheetViews>
    <sheetView workbookViewId="0">
      <selection activeCell="F21" sqref="F21"/>
    </sheetView>
  </sheetViews>
  <sheetFormatPr baseColWidth="10" defaultRowHeight="14.4" x14ac:dyDescent="0.3"/>
  <cols>
    <col min="1" max="1" width="10.109375" bestFit="1" customWidth="1"/>
    <col min="2" max="2" width="11.77734375" bestFit="1" customWidth="1"/>
    <col min="3" max="3" width="15.6640625" bestFit="1" customWidth="1"/>
    <col min="4" max="4" width="31" customWidth="1"/>
    <col min="5" max="5" width="19.109375" bestFit="1" customWidth="1"/>
    <col min="6" max="6" width="32.88671875" customWidth="1"/>
    <col min="7" max="7" width="11.44140625" bestFit="1" customWidth="1"/>
    <col min="8" max="8" width="11" bestFit="1" customWidth="1"/>
    <col min="9" max="9" width="14.109375" bestFit="1" customWidth="1"/>
    <col min="10" max="10" width="8.88671875" bestFit="1" customWidth="1"/>
    <col min="11" max="11" width="9.21875" bestFit="1" customWidth="1"/>
    <col min="12" max="24" width="16.109375" bestFit="1" customWidth="1"/>
    <col min="25" max="37" width="16.5546875" bestFit="1" customWidth="1"/>
    <col min="38" max="50" width="16.109375" bestFit="1" customWidth="1"/>
    <col min="51" max="63" width="16.21875" bestFit="1" customWidth="1"/>
  </cols>
  <sheetData>
    <row r="1" spans="1:94" x14ac:dyDescent="0.3">
      <c r="A1" s="3" t="s">
        <v>10528</v>
      </c>
      <c r="B1" t="s">
        <v>516</v>
      </c>
      <c r="C1" s="3" t="s">
        <v>10550</v>
      </c>
      <c r="D1" t="s">
        <v>6342</v>
      </c>
      <c r="E1" s="3" t="s">
        <v>10551</v>
      </c>
      <c r="F1" t="s">
        <v>6345</v>
      </c>
      <c r="G1" s="3" t="s">
        <v>10552</v>
      </c>
      <c r="H1" t="s">
        <v>10553</v>
      </c>
      <c r="I1" s="3" t="s">
        <v>10554</v>
      </c>
      <c r="J1" t="s">
        <v>10530</v>
      </c>
      <c r="K1" s="3" t="s">
        <v>10555</v>
      </c>
      <c r="L1" t="s">
        <v>10556</v>
      </c>
      <c r="M1" s="3" t="s">
        <v>10557</v>
      </c>
      <c r="N1" t="s">
        <v>10558</v>
      </c>
      <c r="O1" s="3" t="s">
        <v>10559</v>
      </c>
      <c r="P1" t="s">
        <v>10560</v>
      </c>
      <c r="Q1" s="3" t="s">
        <v>10561</v>
      </c>
      <c r="R1" t="s">
        <v>10562</v>
      </c>
      <c r="S1" s="27" t="s">
        <v>10563</v>
      </c>
      <c r="T1" s="3" t="s">
        <v>10564</v>
      </c>
      <c r="U1" t="s">
        <v>10565</v>
      </c>
      <c r="V1" t="s">
        <v>10566</v>
      </c>
      <c r="W1" t="s">
        <v>10567</v>
      </c>
      <c r="X1" t="s">
        <v>10568</v>
      </c>
      <c r="Y1" t="s">
        <v>10569</v>
      </c>
      <c r="Z1" t="s">
        <v>10570</v>
      </c>
      <c r="AA1" t="s">
        <v>10571</v>
      </c>
      <c r="AB1" t="s">
        <v>10572</v>
      </c>
      <c r="AC1" t="s">
        <v>10573</v>
      </c>
      <c r="AD1" t="s">
        <v>10574</v>
      </c>
      <c r="AE1" t="s">
        <v>10575</v>
      </c>
      <c r="AF1" t="s">
        <v>10576</v>
      </c>
      <c r="AG1" t="s">
        <v>10577</v>
      </c>
      <c r="AH1" t="s">
        <v>10578</v>
      </c>
      <c r="AI1" t="s">
        <v>10579</v>
      </c>
      <c r="AJ1" t="s">
        <v>10580</v>
      </c>
      <c r="AK1" t="s">
        <v>10581</v>
      </c>
      <c r="AL1" t="s">
        <v>10582</v>
      </c>
      <c r="AM1" t="s">
        <v>10583</v>
      </c>
      <c r="AN1" t="s">
        <v>10584</v>
      </c>
      <c r="AO1" t="s">
        <v>10585</v>
      </c>
      <c r="AP1" t="s">
        <v>10586</v>
      </c>
      <c r="AQ1" t="s">
        <v>10587</v>
      </c>
      <c r="AR1" t="s">
        <v>10588</v>
      </c>
      <c r="AS1" t="s">
        <v>10589</v>
      </c>
      <c r="AT1" t="s">
        <v>10590</v>
      </c>
      <c r="AU1" t="s">
        <v>10591</v>
      </c>
      <c r="AV1" t="s">
        <v>10592</v>
      </c>
      <c r="AW1" t="s">
        <v>10593</v>
      </c>
      <c r="AX1" t="s">
        <v>10594</v>
      </c>
      <c r="AY1" t="s">
        <v>10595</v>
      </c>
      <c r="AZ1" t="s">
        <v>10596</v>
      </c>
      <c r="BA1" t="s">
        <v>10597</v>
      </c>
      <c r="BB1" t="s">
        <v>10598</v>
      </c>
      <c r="BC1" t="s">
        <v>10599</v>
      </c>
      <c r="BD1" t="s">
        <v>10600</v>
      </c>
      <c r="BE1" t="s">
        <v>10601</v>
      </c>
      <c r="BF1" t="s">
        <v>10602</v>
      </c>
      <c r="BG1" t="s">
        <v>10603</v>
      </c>
      <c r="BH1" t="s">
        <v>10604</v>
      </c>
      <c r="BI1" t="s">
        <v>10605</v>
      </c>
      <c r="BJ1" t="s">
        <v>10606</v>
      </c>
      <c r="BK1" t="s">
        <v>10607</v>
      </c>
      <c r="BL1" t="s">
        <v>10608</v>
      </c>
      <c r="BM1" t="s">
        <v>10609</v>
      </c>
      <c r="BN1" t="s">
        <v>10610</v>
      </c>
      <c r="BO1" t="s">
        <v>10611</v>
      </c>
      <c r="BP1" t="s">
        <v>10612</v>
      </c>
      <c r="BQ1" t="s">
        <v>10613</v>
      </c>
      <c r="BR1" t="s">
        <v>10614</v>
      </c>
      <c r="BS1" t="s">
        <v>10615</v>
      </c>
      <c r="BT1" t="s">
        <v>10616</v>
      </c>
      <c r="BU1" t="s">
        <v>10617</v>
      </c>
      <c r="BV1" t="s">
        <v>10618</v>
      </c>
      <c r="BW1" t="s">
        <v>10619</v>
      </c>
      <c r="BX1" t="s">
        <v>10620</v>
      </c>
      <c r="BY1" t="s">
        <v>10621</v>
      </c>
      <c r="BZ1" t="s">
        <v>10622</v>
      </c>
      <c r="CA1" t="s">
        <v>10623</v>
      </c>
      <c r="CB1" t="s">
        <v>10624</v>
      </c>
      <c r="CC1" t="s">
        <v>10625</v>
      </c>
      <c r="CD1" t="s">
        <v>10626</v>
      </c>
      <c r="CE1" t="s">
        <v>10627</v>
      </c>
      <c r="CF1" t="s">
        <v>10628</v>
      </c>
      <c r="CG1" t="s">
        <v>10629</v>
      </c>
      <c r="CH1" t="s">
        <v>10630</v>
      </c>
      <c r="CI1" t="s">
        <v>10631</v>
      </c>
      <c r="CJ1" t="s">
        <v>10632</v>
      </c>
      <c r="CK1" t="s">
        <v>10633</v>
      </c>
      <c r="CL1" t="s">
        <v>10634</v>
      </c>
      <c r="CM1" t="s">
        <v>10635</v>
      </c>
      <c r="CN1" t="s">
        <v>10636</v>
      </c>
      <c r="CO1" t="s">
        <v>10637</v>
      </c>
      <c r="CP1" t="s">
        <v>10638</v>
      </c>
    </row>
    <row r="2" spans="1:94" x14ac:dyDescent="0.3">
      <c r="A2" s="3">
        <v>4</v>
      </c>
      <c r="B2" s="1" t="s">
        <v>527</v>
      </c>
      <c r="C2" s="3">
        <v>270101</v>
      </c>
      <c r="D2" t="s">
        <v>7315</v>
      </c>
      <c r="E2" s="3">
        <v>270101001</v>
      </c>
      <c r="F2" t="s">
        <v>10639</v>
      </c>
      <c r="G2" s="3">
        <v>1</v>
      </c>
      <c r="H2" t="s">
        <v>10642</v>
      </c>
      <c r="I2" s="3" t="s">
        <v>10639</v>
      </c>
      <c r="J2">
        <v>46</v>
      </c>
      <c r="K2" s="3">
        <v>0</v>
      </c>
      <c r="L2">
        <v>0</v>
      </c>
      <c r="M2" s="3">
        <v>0</v>
      </c>
      <c r="N2">
        <v>0</v>
      </c>
      <c r="O2" s="3">
        <v>0</v>
      </c>
      <c r="P2">
        <v>0</v>
      </c>
      <c r="Q2" s="3">
        <v>0</v>
      </c>
      <c r="R2">
        <v>0</v>
      </c>
      <c r="S2" s="3">
        <v>0</v>
      </c>
      <c r="T2" s="3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</row>
    <row r="3" spans="1:94" x14ac:dyDescent="0.3">
      <c r="A3" s="3">
        <v>5</v>
      </c>
      <c r="B3" s="1" t="s">
        <v>542</v>
      </c>
      <c r="C3" s="3">
        <v>270101</v>
      </c>
      <c r="D3" t="s">
        <v>7315</v>
      </c>
      <c r="E3" s="3">
        <v>270101001</v>
      </c>
      <c r="F3" t="s">
        <v>10639</v>
      </c>
      <c r="G3" s="3">
        <v>2</v>
      </c>
      <c r="H3" t="s">
        <v>10643</v>
      </c>
      <c r="I3" s="3" t="s">
        <v>10639</v>
      </c>
      <c r="J3">
        <v>46</v>
      </c>
      <c r="K3" s="3">
        <v>0</v>
      </c>
      <c r="L3">
        <v>0</v>
      </c>
      <c r="M3" s="3">
        <v>0</v>
      </c>
      <c r="N3">
        <v>0</v>
      </c>
      <c r="O3" s="3">
        <v>0</v>
      </c>
      <c r="P3">
        <v>0</v>
      </c>
      <c r="Q3" s="3">
        <v>0</v>
      </c>
      <c r="R3">
        <v>0</v>
      </c>
      <c r="S3" s="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</row>
    <row r="4" spans="1:94" x14ac:dyDescent="0.3">
      <c r="A4" s="3">
        <v>5</v>
      </c>
      <c r="B4" s="1" t="s">
        <v>542</v>
      </c>
      <c r="C4" s="3">
        <v>270101</v>
      </c>
      <c r="D4" t="s">
        <v>7315</v>
      </c>
      <c r="E4" s="3">
        <v>270101001</v>
      </c>
      <c r="F4" t="s">
        <v>10639</v>
      </c>
      <c r="G4" s="3">
        <v>3</v>
      </c>
      <c r="H4" t="s">
        <v>10644</v>
      </c>
      <c r="I4" s="3" t="s">
        <v>10639</v>
      </c>
      <c r="J4">
        <v>46</v>
      </c>
      <c r="K4" s="3">
        <v>0</v>
      </c>
      <c r="L4">
        <v>0</v>
      </c>
      <c r="M4" s="3">
        <v>0</v>
      </c>
      <c r="N4">
        <v>0</v>
      </c>
      <c r="O4" s="3">
        <v>0</v>
      </c>
      <c r="P4">
        <v>0</v>
      </c>
      <c r="Q4" s="3">
        <v>0</v>
      </c>
      <c r="R4">
        <v>0</v>
      </c>
      <c r="S4" s="3">
        <v>0</v>
      </c>
      <c r="T4" s="3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 s="3">
        <v>6</v>
      </c>
      <c r="B5" s="1" t="s">
        <v>1193</v>
      </c>
      <c r="C5" s="3">
        <v>270101</v>
      </c>
      <c r="D5" t="s">
        <v>7315</v>
      </c>
      <c r="E5" s="3">
        <v>270101001</v>
      </c>
      <c r="F5" t="s">
        <v>10639</v>
      </c>
      <c r="G5" s="3">
        <v>4</v>
      </c>
      <c r="H5" t="s">
        <v>10645</v>
      </c>
      <c r="I5" s="3" t="s">
        <v>10639</v>
      </c>
      <c r="J5">
        <v>46</v>
      </c>
      <c r="K5" s="3">
        <v>0</v>
      </c>
      <c r="L5">
        <v>0</v>
      </c>
      <c r="M5" s="3">
        <v>0</v>
      </c>
      <c r="N5">
        <v>0</v>
      </c>
      <c r="O5" s="3">
        <v>0</v>
      </c>
      <c r="P5">
        <v>0</v>
      </c>
      <c r="Q5" s="3">
        <v>0</v>
      </c>
      <c r="R5">
        <v>0</v>
      </c>
      <c r="S5" s="3">
        <v>0</v>
      </c>
      <c r="T5" s="3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 s="3">
        <v>6</v>
      </c>
      <c r="B6" s="1" t="s">
        <v>1193</v>
      </c>
      <c r="C6" s="3">
        <v>270101</v>
      </c>
      <c r="D6" t="s">
        <v>7315</v>
      </c>
      <c r="E6" s="3">
        <v>270101001</v>
      </c>
      <c r="F6" t="s">
        <v>10639</v>
      </c>
      <c r="G6" s="3">
        <v>5</v>
      </c>
      <c r="H6" t="s">
        <v>10646</v>
      </c>
      <c r="I6" s="3" t="s">
        <v>10639</v>
      </c>
      <c r="J6">
        <v>46</v>
      </c>
      <c r="K6" s="3">
        <v>0</v>
      </c>
      <c r="L6">
        <v>0</v>
      </c>
      <c r="M6" s="3">
        <v>0</v>
      </c>
      <c r="N6">
        <v>0</v>
      </c>
      <c r="O6" s="3">
        <v>0</v>
      </c>
      <c r="P6">
        <v>0</v>
      </c>
      <c r="Q6" s="3">
        <v>0</v>
      </c>
      <c r="R6">
        <v>0</v>
      </c>
      <c r="S6" s="3">
        <v>0</v>
      </c>
      <c r="T6" s="3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 s="3">
        <v>8</v>
      </c>
      <c r="B7" s="1" t="s">
        <v>525</v>
      </c>
      <c r="C7" s="3">
        <v>270101</v>
      </c>
      <c r="D7" t="s">
        <v>7315</v>
      </c>
      <c r="E7" s="3">
        <v>270101001</v>
      </c>
      <c r="F7" t="s">
        <v>10639</v>
      </c>
      <c r="G7" s="3">
        <v>6</v>
      </c>
      <c r="H7" t="s">
        <v>10647</v>
      </c>
      <c r="I7" s="3" t="s">
        <v>10639</v>
      </c>
      <c r="J7">
        <v>46</v>
      </c>
      <c r="K7" s="3">
        <v>0</v>
      </c>
      <c r="L7">
        <v>0</v>
      </c>
      <c r="M7" s="3">
        <v>0</v>
      </c>
      <c r="N7">
        <v>0</v>
      </c>
      <c r="O7" s="3">
        <v>0</v>
      </c>
      <c r="P7">
        <v>0</v>
      </c>
      <c r="Q7" s="3">
        <v>0</v>
      </c>
      <c r="R7">
        <v>0</v>
      </c>
      <c r="S7" s="3">
        <v>0</v>
      </c>
      <c r="T7" s="3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 s="3">
        <v>8</v>
      </c>
      <c r="B8" s="1" t="s">
        <v>525</v>
      </c>
      <c r="C8" s="3">
        <v>270101</v>
      </c>
      <c r="D8" t="s">
        <v>7315</v>
      </c>
      <c r="E8" s="3">
        <v>270101001</v>
      </c>
      <c r="F8" t="s">
        <v>10639</v>
      </c>
      <c r="G8" s="3">
        <v>7</v>
      </c>
      <c r="H8" t="s">
        <v>10648</v>
      </c>
      <c r="I8" s="3" t="s">
        <v>10639</v>
      </c>
      <c r="J8">
        <v>46</v>
      </c>
      <c r="K8" s="3">
        <v>0</v>
      </c>
      <c r="L8">
        <v>0</v>
      </c>
      <c r="M8" s="3">
        <v>0</v>
      </c>
      <c r="N8">
        <v>0</v>
      </c>
      <c r="O8" s="3">
        <v>0</v>
      </c>
      <c r="P8">
        <v>0</v>
      </c>
      <c r="Q8" s="3">
        <v>0</v>
      </c>
      <c r="R8">
        <v>0</v>
      </c>
      <c r="S8" s="3">
        <v>0</v>
      </c>
      <c r="T8" s="3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 s="3">
        <v>8</v>
      </c>
      <c r="B9" s="1" t="s">
        <v>525</v>
      </c>
      <c r="C9" s="3">
        <v>270101</v>
      </c>
      <c r="D9" t="s">
        <v>7315</v>
      </c>
      <c r="E9" s="3">
        <v>270101001</v>
      </c>
      <c r="F9" t="s">
        <v>10639</v>
      </c>
      <c r="G9" s="3">
        <v>8</v>
      </c>
      <c r="H9" t="s">
        <v>10649</v>
      </c>
      <c r="I9" s="3" t="s">
        <v>10639</v>
      </c>
      <c r="J9">
        <v>46</v>
      </c>
      <c r="K9" s="3">
        <v>0</v>
      </c>
      <c r="L9">
        <v>0</v>
      </c>
      <c r="M9" s="3">
        <v>0</v>
      </c>
      <c r="N9">
        <v>0</v>
      </c>
      <c r="O9" s="3">
        <v>0</v>
      </c>
      <c r="P9">
        <v>0</v>
      </c>
      <c r="Q9" s="3">
        <v>0</v>
      </c>
      <c r="R9">
        <v>0</v>
      </c>
      <c r="S9" s="3">
        <v>0</v>
      </c>
      <c r="T9" s="3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</row>
    <row r="10" spans="1:94" x14ac:dyDescent="0.3">
      <c r="A10" s="3">
        <v>10</v>
      </c>
      <c r="B10" s="1" t="s">
        <v>530</v>
      </c>
      <c r="C10" s="3">
        <v>270101</v>
      </c>
      <c r="D10" t="s">
        <v>7315</v>
      </c>
      <c r="E10" s="3">
        <v>270101001</v>
      </c>
      <c r="F10" t="s">
        <v>10639</v>
      </c>
      <c r="G10" s="3">
        <v>9</v>
      </c>
      <c r="H10" t="s">
        <v>10650</v>
      </c>
      <c r="I10" s="3" t="s">
        <v>10639</v>
      </c>
      <c r="J10">
        <v>46</v>
      </c>
      <c r="K10" s="3">
        <v>0</v>
      </c>
      <c r="L10">
        <v>0</v>
      </c>
      <c r="M10" s="3">
        <v>0</v>
      </c>
      <c r="N10">
        <v>0</v>
      </c>
      <c r="O10" s="3">
        <v>0</v>
      </c>
      <c r="P10">
        <v>0</v>
      </c>
      <c r="Q10" s="3">
        <v>0</v>
      </c>
      <c r="R10">
        <v>0</v>
      </c>
      <c r="S10" s="3">
        <v>0</v>
      </c>
      <c r="T10" s="3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 s="3">
        <v>10</v>
      </c>
      <c r="B11" s="1" t="s">
        <v>530</v>
      </c>
      <c r="C11" s="3">
        <v>270101</v>
      </c>
      <c r="D11" t="s">
        <v>7315</v>
      </c>
      <c r="E11" s="3">
        <v>270101001</v>
      </c>
      <c r="F11" t="s">
        <v>10639</v>
      </c>
      <c r="G11" s="3">
        <v>10</v>
      </c>
      <c r="H11" t="s">
        <v>10651</v>
      </c>
      <c r="I11" s="3" t="s">
        <v>10639</v>
      </c>
      <c r="J11">
        <v>46</v>
      </c>
      <c r="K11" s="3">
        <v>0</v>
      </c>
      <c r="L11">
        <v>0</v>
      </c>
      <c r="M11" s="3">
        <v>0</v>
      </c>
      <c r="N11">
        <v>0</v>
      </c>
      <c r="O11" s="3">
        <v>0</v>
      </c>
      <c r="P11">
        <v>0</v>
      </c>
      <c r="Q11" s="3">
        <v>0</v>
      </c>
      <c r="R11">
        <v>0</v>
      </c>
      <c r="S11" s="3">
        <v>0</v>
      </c>
      <c r="T11" s="3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</row>
    <row r="12" spans="1:94" x14ac:dyDescent="0.3">
      <c r="A12" s="3">
        <v>12</v>
      </c>
      <c r="B12" s="1" t="s">
        <v>10640</v>
      </c>
      <c r="C12" s="3">
        <v>270101</v>
      </c>
      <c r="D12" t="s">
        <v>7315</v>
      </c>
      <c r="E12" s="3">
        <v>270101001</v>
      </c>
      <c r="F12" t="s">
        <v>10639</v>
      </c>
      <c r="G12" s="3">
        <v>11</v>
      </c>
      <c r="H12" t="s">
        <v>10652</v>
      </c>
      <c r="I12" s="3" t="s">
        <v>10639</v>
      </c>
      <c r="J12">
        <v>46</v>
      </c>
      <c r="K12" s="3">
        <v>0</v>
      </c>
      <c r="L12">
        <v>0</v>
      </c>
      <c r="M12" s="3">
        <v>0</v>
      </c>
      <c r="N12">
        <v>0</v>
      </c>
      <c r="O12" s="3">
        <v>0</v>
      </c>
      <c r="P12">
        <v>0</v>
      </c>
      <c r="Q12" s="3">
        <v>0</v>
      </c>
      <c r="R12">
        <v>0</v>
      </c>
      <c r="S12" s="3">
        <v>0</v>
      </c>
      <c r="T12" s="3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 s="3">
        <v>13</v>
      </c>
      <c r="B13" s="1" t="s">
        <v>7580</v>
      </c>
      <c r="C13" s="3">
        <v>270101</v>
      </c>
      <c r="D13" t="s">
        <v>7315</v>
      </c>
      <c r="E13" s="3">
        <v>270101001</v>
      </c>
      <c r="F13" t="s">
        <v>10639</v>
      </c>
      <c r="G13" s="3">
        <v>12</v>
      </c>
      <c r="H13" t="s">
        <v>10653</v>
      </c>
      <c r="I13" s="3" t="s">
        <v>10639</v>
      </c>
      <c r="J13">
        <v>46</v>
      </c>
      <c r="K13" s="3">
        <v>0</v>
      </c>
      <c r="L13">
        <v>0</v>
      </c>
      <c r="M13" s="3">
        <v>0</v>
      </c>
      <c r="N13">
        <v>0</v>
      </c>
      <c r="O13" s="3">
        <v>0</v>
      </c>
      <c r="P13">
        <v>0</v>
      </c>
      <c r="Q13" s="3">
        <v>0</v>
      </c>
      <c r="R13">
        <v>0</v>
      </c>
      <c r="S13" s="3">
        <v>0</v>
      </c>
      <c r="T13" s="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</row>
    <row r="14" spans="1:94" x14ac:dyDescent="0.3">
      <c r="A14" s="3">
        <v>13</v>
      </c>
      <c r="B14" s="1" t="s">
        <v>7580</v>
      </c>
      <c r="C14" s="3">
        <v>270101</v>
      </c>
      <c r="D14" t="s">
        <v>7315</v>
      </c>
      <c r="E14" s="3">
        <v>270101001</v>
      </c>
      <c r="F14" t="s">
        <v>10639</v>
      </c>
      <c r="G14" s="3">
        <v>13</v>
      </c>
      <c r="H14" t="s">
        <v>10654</v>
      </c>
      <c r="I14" s="3" t="s">
        <v>10639</v>
      </c>
      <c r="J14">
        <v>46</v>
      </c>
      <c r="K14" s="3">
        <v>0</v>
      </c>
      <c r="L14">
        <v>0</v>
      </c>
      <c r="M14" s="3">
        <v>0</v>
      </c>
      <c r="N14">
        <v>0</v>
      </c>
      <c r="O14" s="3">
        <v>0</v>
      </c>
      <c r="P14">
        <v>0</v>
      </c>
      <c r="Q14" s="3">
        <v>0</v>
      </c>
      <c r="R14">
        <v>0</v>
      </c>
      <c r="S14" s="3">
        <v>0</v>
      </c>
      <c r="T14" s="3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 s="3">
        <v>13</v>
      </c>
      <c r="B15" s="1" t="s">
        <v>7580</v>
      </c>
      <c r="C15" s="3">
        <v>270101</v>
      </c>
      <c r="D15" t="s">
        <v>7315</v>
      </c>
      <c r="E15" s="3">
        <v>270101001</v>
      </c>
      <c r="F15" t="s">
        <v>10639</v>
      </c>
      <c r="G15" s="3">
        <v>14</v>
      </c>
      <c r="H15" t="s">
        <v>10655</v>
      </c>
      <c r="I15" s="3" t="s">
        <v>10639</v>
      </c>
      <c r="J15">
        <v>46</v>
      </c>
      <c r="K15" s="3">
        <v>0</v>
      </c>
      <c r="L15">
        <v>0</v>
      </c>
      <c r="M15" s="3">
        <v>0</v>
      </c>
      <c r="N15">
        <v>0</v>
      </c>
      <c r="O15" s="3">
        <v>0</v>
      </c>
      <c r="P15">
        <v>0</v>
      </c>
      <c r="Q15" s="3">
        <v>0</v>
      </c>
      <c r="R15">
        <v>0</v>
      </c>
      <c r="S15" s="3">
        <v>0</v>
      </c>
      <c r="T15" s="3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</row>
    <row r="16" spans="1:94" x14ac:dyDescent="0.3">
      <c r="A16" s="3">
        <v>13</v>
      </c>
      <c r="B16" s="1" t="s">
        <v>7580</v>
      </c>
      <c r="C16" s="3">
        <v>270101</v>
      </c>
      <c r="D16" t="s">
        <v>7315</v>
      </c>
      <c r="E16" s="3">
        <v>270101001</v>
      </c>
      <c r="F16" t="s">
        <v>10639</v>
      </c>
      <c r="G16" s="3">
        <v>15</v>
      </c>
      <c r="H16" t="s">
        <v>10656</v>
      </c>
      <c r="I16" s="3" t="s">
        <v>10639</v>
      </c>
      <c r="J16">
        <v>46</v>
      </c>
      <c r="K16" s="3">
        <v>0</v>
      </c>
      <c r="L16">
        <v>0</v>
      </c>
      <c r="M16" s="3">
        <v>0</v>
      </c>
      <c r="N16">
        <v>0</v>
      </c>
      <c r="O16" s="3">
        <v>0</v>
      </c>
      <c r="P16">
        <v>0</v>
      </c>
      <c r="Q16" s="3">
        <v>0</v>
      </c>
      <c r="R16">
        <v>0</v>
      </c>
      <c r="S16" s="3">
        <v>0</v>
      </c>
      <c r="T16" s="3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 s="3">
        <v>13</v>
      </c>
      <c r="B17" s="1" t="s">
        <v>7580</v>
      </c>
      <c r="C17" s="3">
        <v>270101</v>
      </c>
      <c r="D17" t="s">
        <v>7315</v>
      </c>
      <c r="E17" s="3">
        <v>270101001</v>
      </c>
      <c r="F17" t="s">
        <v>10639</v>
      </c>
      <c r="G17" s="3">
        <v>16</v>
      </c>
      <c r="H17" t="s">
        <v>10657</v>
      </c>
      <c r="I17" s="3" t="s">
        <v>10639</v>
      </c>
      <c r="J17">
        <v>46</v>
      </c>
      <c r="K17" s="3">
        <v>0</v>
      </c>
      <c r="L17">
        <v>0</v>
      </c>
      <c r="M17" s="3">
        <v>0</v>
      </c>
      <c r="N17">
        <v>0</v>
      </c>
      <c r="O17" s="3">
        <v>0</v>
      </c>
      <c r="P17">
        <v>0</v>
      </c>
      <c r="Q17" s="3">
        <v>0</v>
      </c>
      <c r="R17">
        <v>0</v>
      </c>
      <c r="S17" s="3">
        <v>0</v>
      </c>
      <c r="T17" s="3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 s="3">
        <v>13</v>
      </c>
      <c r="B18" s="1" t="s">
        <v>7580</v>
      </c>
      <c r="C18" s="3">
        <v>270101</v>
      </c>
      <c r="D18" t="s">
        <v>7315</v>
      </c>
      <c r="E18" s="3">
        <v>270101001</v>
      </c>
      <c r="F18" t="s">
        <v>10639</v>
      </c>
      <c r="G18" s="3">
        <v>17</v>
      </c>
      <c r="H18" t="s">
        <v>10658</v>
      </c>
      <c r="I18" s="3" t="s">
        <v>10639</v>
      </c>
      <c r="J18">
        <v>46</v>
      </c>
      <c r="K18" s="3">
        <v>0</v>
      </c>
      <c r="L18">
        <v>0</v>
      </c>
      <c r="M18" s="3">
        <v>0</v>
      </c>
      <c r="N18">
        <v>0</v>
      </c>
      <c r="O18" s="3">
        <v>0</v>
      </c>
      <c r="P18">
        <v>0</v>
      </c>
      <c r="Q18" s="3">
        <v>0</v>
      </c>
      <c r="R18">
        <v>0</v>
      </c>
      <c r="S18" s="3">
        <v>0</v>
      </c>
      <c r="T18" s="3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</row>
    <row r="19" spans="1:94" x14ac:dyDescent="0.3">
      <c r="A19" s="3">
        <v>13</v>
      </c>
      <c r="B19" s="1" t="s">
        <v>7580</v>
      </c>
      <c r="C19" s="3">
        <v>270101</v>
      </c>
      <c r="D19" t="s">
        <v>7315</v>
      </c>
      <c r="E19" s="3">
        <v>270101001</v>
      </c>
      <c r="F19" t="s">
        <v>10639</v>
      </c>
      <c r="G19" s="3">
        <v>18</v>
      </c>
      <c r="H19" t="s">
        <v>10659</v>
      </c>
      <c r="I19" s="3" t="s">
        <v>10639</v>
      </c>
      <c r="J19">
        <v>46</v>
      </c>
      <c r="K19" s="3">
        <v>0</v>
      </c>
      <c r="L19">
        <v>0</v>
      </c>
      <c r="M19" s="3">
        <v>0</v>
      </c>
      <c r="N19">
        <v>0</v>
      </c>
      <c r="O19" s="3">
        <v>0</v>
      </c>
      <c r="P19">
        <v>0</v>
      </c>
      <c r="Q19" s="3">
        <v>0</v>
      </c>
      <c r="R19">
        <v>0</v>
      </c>
      <c r="S19" s="3">
        <v>0</v>
      </c>
      <c r="T19" s="3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 s="3">
        <v>13</v>
      </c>
      <c r="B20" s="1" t="s">
        <v>7580</v>
      </c>
      <c r="C20" s="3">
        <v>270101</v>
      </c>
      <c r="D20" t="s">
        <v>7315</v>
      </c>
      <c r="E20" s="3">
        <v>270101001</v>
      </c>
      <c r="F20" t="s">
        <v>10639</v>
      </c>
      <c r="G20" s="3">
        <v>19</v>
      </c>
      <c r="H20" t="s">
        <v>10660</v>
      </c>
      <c r="I20" s="3" t="s">
        <v>10639</v>
      </c>
      <c r="J20">
        <v>46</v>
      </c>
      <c r="K20" s="3">
        <v>0</v>
      </c>
      <c r="L20">
        <v>0</v>
      </c>
      <c r="M20" s="3">
        <v>0</v>
      </c>
      <c r="N20">
        <v>0</v>
      </c>
      <c r="O20" s="3">
        <v>0</v>
      </c>
      <c r="P20">
        <v>0</v>
      </c>
      <c r="Q20" s="3">
        <v>0</v>
      </c>
      <c r="R20">
        <v>0</v>
      </c>
      <c r="S20" s="3">
        <v>0</v>
      </c>
      <c r="T20" s="3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 s="3">
        <v>13</v>
      </c>
      <c r="B21" s="1" t="s">
        <v>7580</v>
      </c>
      <c r="C21" s="3">
        <v>270101</v>
      </c>
      <c r="D21" t="s">
        <v>7315</v>
      </c>
      <c r="E21" s="3">
        <v>270101001</v>
      </c>
      <c r="F21" t="s">
        <v>10639</v>
      </c>
      <c r="G21" s="3">
        <v>20</v>
      </c>
      <c r="H21" t="s">
        <v>10661</v>
      </c>
      <c r="I21" s="3" t="s">
        <v>10639</v>
      </c>
      <c r="J21">
        <v>46</v>
      </c>
      <c r="K21" s="3">
        <v>0</v>
      </c>
      <c r="L21">
        <v>0</v>
      </c>
      <c r="M21" s="3">
        <v>0</v>
      </c>
      <c r="N21">
        <v>0</v>
      </c>
      <c r="O21" s="3">
        <v>0</v>
      </c>
      <c r="P21">
        <v>0</v>
      </c>
      <c r="Q21" s="3">
        <v>0</v>
      </c>
      <c r="R21">
        <v>0</v>
      </c>
      <c r="S21" s="3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</row>
    <row r="22" spans="1:94" x14ac:dyDescent="0.3">
      <c r="A22" s="3">
        <v>13</v>
      </c>
      <c r="B22" s="1" t="s">
        <v>7580</v>
      </c>
      <c r="C22" s="3">
        <v>270101</v>
      </c>
      <c r="D22" t="s">
        <v>7315</v>
      </c>
      <c r="E22" s="3">
        <v>270101001</v>
      </c>
      <c r="F22" t="s">
        <v>10639</v>
      </c>
      <c r="G22" s="3">
        <v>21</v>
      </c>
      <c r="H22" t="s">
        <v>10662</v>
      </c>
      <c r="I22" s="3" t="s">
        <v>10639</v>
      </c>
      <c r="J22">
        <v>46</v>
      </c>
      <c r="K22" s="3">
        <v>0</v>
      </c>
      <c r="L22">
        <v>0</v>
      </c>
      <c r="M22" s="3">
        <v>0</v>
      </c>
      <c r="N22">
        <v>0</v>
      </c>
      <c r="O22" s="3">
        <v>0</v>
      </c>
      <c r="P22">
        <v>0</v>
      </c>
      <c r="Q22" s="3">
        <v>0</v>
      </c>
      <c r="R22">
        <v>0</v>
      </c>
      <c r="S22" s="3">
        <v>0</v>
      </c>
      <c r="T22" s="3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 s="3">
        <v>13</v>
      </c>
      <c r="B23" s="1" t="s">
        <v>7580</v>
      </c>
      <c r="C23" s="3">
        <v>270101</v>
      </c>
      <c r="D23" t="s">
        <v>7315</v>
      </c>
      <c r="E23" s="3">
        <v>270101001</v>
      </c>
      <c r="F23" t="s">
        <v>10639</v>
      </c>
      <c r="G23" s="3">
        <v>22</v>
      </c>
      <c r="H23" t="s">
        <v>10663</v>
      </c>
      <c r="I23" s="3" t="s">
        <v>10639</v>
      </c>
      <c r="J23">
        <v>46</v>
      </c>
      <c r="K23" s="3">
        <v>0</v>
      </c>
      <c r="L23">
        <v>0</v>
      </c>
      <c r="M23" s="3">
        <v>0</v>
      </c>
      <c r="N23">
        <v>0</v>
      </c>
      <c r="O23" s="3">
        <v>0</v>
      </c>
      <c r="P23">
        <v>0</v>
      </c>
      <c r="Q23" s="3">
        <v>0</v>
      </c>
      <c r="R23">
        <v>0</v>
      </c>
      <c r="S23" s="3">
        <v>0</v>
      </c>
      <c r="T23" s="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6</v>
      </c>
      <c r="CO23">
        <v>0</v>
      </c>
      <c r="CP23">
        <v>0</v>
      </c>
    </row>
    <row r="24" spans="1:94" x14ac:dyDescent="0.3">
      <c r="A24" s="3">
        <v>13</v>
      </c>
      <c r="B24" s="1" t="s">
        <v>7580</v>
      </c>
      <c r="C24" s="3">
        <v>270101</v>
      </c>
      <c r="D24" t="s">
        <v>7315</v>
      </c>
      <c r="E24" s="3">
        <v>270101001</v>
      </c>
      <c r="F24" t="s">
        <v>10639</v>
      </c>
      <c r="G24" s="3">
        <v>23</v>
      </c>
      <c r="H24" t="s">
        <v>10664</v>
      </c>
      <c r="I24" s="3" t="s">
        <v>10639</v>
      </c>
      <c r="J24">
        <v>46</v>
      </c>
      <c r="K24" s="3">
        <v>0</v>
      </c>
      <c r="L24">
        <v>0</v>
      </c>
      <c r="M24" s="3">
        <v>0</v>
      </c>
      <c r="N24">
        <v>0</v>
      </c>
      <c r="O24" s="3">
        <v>0</v>
      </c>
      <c r="P24">
        <v>0</v>
      </c>
      <c r="Q24" s="3">
        <v>0</v>
      </c>
      <c r="R24">
        <v>0</v>
      </c>
      <c r="S24" s="3">
        <v>0</v>
      </c>
      <c r="T24" s="3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 s="3">
        <v>16</v>
      </c>
      <c r="B25" s="1" t="s">
        <v>537</v>
      </c>
      <c r="C25" s="3">
        <v>270101</v>
      </c>
      <c r="D25" t="s">
        <v>7315</v>
      </c>
      <c r="E25" s="3">
        <v>270101001</v>
      </c>
      <c r="F25" t="s">
        <v>10639</v>
      </c>
      <c r="G25" s="3">
        <v>24</v>
      </c>
      <c r="H25" t="s">
        <v>10665</v>
      </c>
      <c r="I25" s="3" t="s">
        <v>10639</v>
      </c>
      <c r="J25">
        <v>46</v>
      </c>
      <c r="K25" s="3">
        <v>0</v>
      </c>
      <c r="L25">
        <v>0</v>
      </c>
      <c r="M25" s="3">
        <v>0</v>
      </c>
      <c r="N25">
        <v>0</v>
      </c>
      <c r="O25" s="3">
        <v>0</v>
      </c>
      <c r="P25">
        <v>0</v>
      </c>
      <c r="Q25" s="3">
        <v>0</v>
      </c>
      <c r="R25">
        <v>0</v>
      </c>
      <c r="S25" s="3">
        <v>0</v>
      </c>
      <c r="T25" s="3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 s="3">
        <v>4</v>
      </c>
      <c r="B26" s="1" t="s">
        <v>527</v>
      </c>
      <c r="C26" s="3">
        <v>270103</v>
      </c>
      <c r="D26" t="s">
        <v>10397</v>
      </c>
      <c r="E26" s="3">
        <v>270103005</v>
      </c>
      <c r="F26" t="s">
        <v>7290</v>
      </c>
      <c r="G26" s="3">
        <v>25</v>
      </c>
      <c r="H26" t="s">
        <v>10666</v>
      </c>
      <c r="I26" s="3" t="s">
        <v>7290</v>
      </c>
      <c r="J26">
        <v>434</v>
      </c>
      <c r="K26" s="3">
        <v>0</v>
      </c>
      <c r="L26">
        <v>0</v>
      </c>
      <c r="M26" s="3">
        <v>0</v>
      </c>
      <c r="N26">
        <v>0</v>
      </c>
      <c r="O26" s="3">
        <v>0</v>
      </c>
      <c r="P26">
        <v>0</v>
      </c>
      <c r="Q26" s="3">
        <v>0</v>
      </c>
      <c r="R26">
        <v>0</v>
      </c>
      <c r="S26" s="3">
        <v>0</v>
      </c>
      <c r="T26" s="3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</row>
    <row r="27" spans="1:94" x14ac:dyDescent="0.3">
      <c r="A27" s="3">
        <v>4</v>
      </c>
      <c r="B27" s="1" t="s">
        <v>527</v>
      </c>
      <c r="C27" s="3">
        <v>270103</v>
      </c>
      <c r="D27" t="s">
        <v>10397</v>
      </c>
      <c r="E27" s="3">
        <v>270103005</v>
      </c>
      <c r="F27" t="s">
        <v>7290</v>
      </c>
      <c r="G27" s="3">
        <v>26</v>
      </c>
      <c r="H27" t="s">
        <v>10667</v>
      </c>
      <c r="I27" s="3" t="s">
        <v>7290</v>
      </c>
      <c r="J27">
        <v>434</v>
      </c>
      <c r="K27" s="3">
        <v>0</v>
      </c>
      <c r="L27">
        <v>0</v>
      </c>
      <c r="M27" s="3">
        <v>0</v>
      </c>
      <c r="N27">
        <v>0</v>
      </c>
      <c r="O27" s="3">
        <v>0</v>
      </c>
      <c r="P27">
        <v>0</v>
      </c>
      <c r="Q27" s="3">
        <v>0</v>
      </c>
      <c r="R27">
        <v>0</v>
      </c>
      <c r="S27" s="3">
        <v>0</v>
      </c>
      <c r="T27" s="3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</row>
    <row r="28" spans="1:94" x14ac:dyDescent="0.3">
      <c r="A28" s="3">
        <v>13</v>
      </c>
      <c r="B28" s="1" t="s">
        <v>7580</v>
      </c>
      <c r="C28" s="3">
        <v>270103</v>
      </c>
      <c r="D28" t="s">
        <v>10397</v>
      </c>
      <c r="E28" s="3">
        <v>270103005</v>
      </c>
      <c r="F28" t="s">
        <v>7290</v>
      </c>
      <c r="G28" s="3">
        <v>12</v>
      </c>
      <c r="H28" t="s">
        <v>10653</v>
      </c>
      <c r="I28" s="3" t="s">
        <v>7290</v>
      </c>
      <c r="J28">
        <v>434</v>
      </c>
      <c r="K28" s="3">
        <v>0</v>
      </c>
      <c r="L28">
        <v>0</v>
      </c>
      <c r="M28" s="3">
        <v>0</v>
      </c>
      <c r="N28">
        <v>0</v>
      </c>
      <c r="O28" s="3">
        <v>0</v>
      </c>
      <c r="P28">
        <v>0</v>
      </c>
      <c r="Q28" s="3">
        <v>0</v>
      </c>
      <c r="R28">
        <v>0</v>
      </c>
      <c r="S28" s="3">
        <v>0</v>
      </c>
      <c r="T28" s="3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</row>
    <row r="29" spans="1:94" x14ac:dyDescent="0.3">
      <c r="A29" s="3">
        <v>13</v>
      </c>
      <c r="B29" s="1" t="s">
        <v>7580</v>
      </c>
      <c r="C29" s="3">
        <v>270103</v>
      </c>
      <c r="D29" t="s">
        <v>10397</v>
      </c>
      <c r="E29" s="3">
        <v>270103005</v>
      </c>
      <c r="F29" t="s">
        <v>7290</v>
      </c>
      <c r="G29" s="3">
        <v>14</v>
      </c>
      <c r="H29" t="s">
        <v>10655</v>
      </c>
      <c r="I29" s="3" t="s">
        <v>7290</v>
      </c>
      <c r="J29">
        <v>434</v>
      </c>
      <c r="K29" s="3">
        <v>0</v>
      </c>
      <c r="L29">
        <v>0</v>
      </c>
      <c r="M29" s="3">
        <v>0</v>
      </c>
      <c r="N29">
        <v>0</v>
      </c>
      <c r="O29" s="3">
        <v>0</v>
      </c>
      <c r="P29">
        <v>0</v>
      </c>
      <c r="Q29" s="3">
        <v>0</v>
      </c>
      <c r="R29">
        <v>0</v>
      </c>
      <c r="S29" s="3">
        <v>0</v>
      </c>
      <c r="T29" s="3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</row>
    <row r="30" spans="1:94" x14ac:dyDescent="0.3">
      <c r="A30" s="3">
        <v>13</v>
      </c>
      <c r="B30" s="1" t="s">
        <v>7580</v>
      </c>
      <c r="C30" s="3">
        <v>270103</v>
      </c>
      <c r="D30" t="s">
        <v>10397</v>
      </c>
      <c r="E30" s="3">
        <v>270103005</v>
      </c>
      <c r="F30" t="s">
        <v>7290</v>
      </c>
      <c r="G30" s="3">
        <v>17</v>
      </c>
      <c r="H30" t="s">
        <v>10658</v>
      </c>
      <c r="I30" s="3" t="s">
        <v>7290</v>
      </c>
      <c r="J30">
        <v>434</v>
      </c>
      <c r="K30" s="3">
        <v>0</v>
      </c>
      <c r="L30">
        <v>0</v>
      </c>
      <c r="M30" s="3">
        <v>0</v>
      </c>
      <c r="N30">
        <v>0</v>
      </c>
      <c r="O30" s="3">
        <v>0</v>
      </c>
      <c r="P30">
        <v>0</v>
      </c>
      <c r="Q30" s="3">
        <v>0</v>
      </c>
      <c r="R30">
        <v>0</v>
      </c>
      <c r="S30" s="3">
        <v>0</v>
      </c>
      <c r="T30" s="3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</row>
    <row r="31" spans="1:94" x14ac:dyDescent="0.3">
      <c r="A31" s="3">
        <v>13</v>
      </c>
      <c r="B31" s="1" t="s">
        <v>7580</v>
      </c>
      <c r="C31" s="3">
        <v>270103</v>
      </c>
      <c r="D31" t="s">
        <v>10397</v>
      </c>
      <c r="E31" s="3">
        <v>270103005</v>
      </c>
      <c r="F31" t="s">
        <v>7290</v>
      </c>
      <c r="G31" s="3">
        <v>18</v>
      </c>
      <c r="H31" t="s">
        <v>10659</v>
      </c>
      <c r="I31" s="3" t="s">
        <v>7290</v>
      </c>
      <c r="J31">
        <v>434</v>
      </c>
      <c r="K31" s="3">
        <v>0</v>
      </c>
      <c r="L31">
        <v>0</v>
      </c>
      <c r="M31" s="3">
        <v>0</v>
      </c>
      <c r="N31">
        <v>0</v>
      </c>
      <c r="O31" s="3">
        <v>0</v>
      </c>
      <c r="P31">
        <v>0</v>
      </c>
      <c r="Q31" s="3">
        <v>0</v>
      </c>
      <c r="R31">
        <v>0</v>
      </c>
      <c r="S31" s="3">
        <v>0</v>
      </c>
      <c r="T31" s="3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 s="3">
        <v>13</v>
      </c>
      <c r="B32" s="1" t="s">
        <v>7580</v>
      </c>
      <c r="C32" s="3">
        <v>270103</v>
      </c>
      <c r="D32" t="s">
        <v>10397</v>
      </c>
      <c r="E32" s="3">
        <v>270103005</v>
      </c>
      <c r="F32" t="s">
        <v>7290</v>
      </c>
      <c r="G32" s="3">
        <v>21</v>
      </c>
      <c r="H32" t="s">
        <v>10662</v>
      </c>
      <c r="I32" s="3" t="s">
        <v>7290</v>
      </c>
      <c r="J32">
        <v>434</v>
      </c>
      <c r="K32" s="3">
        <v>0</v>
      </c>
      <c r="L32">
        <v>0</v>
      </c>
      <c r="M32" s="3">
        <v>0</v>
      </c>
      <c r="N32">
        <v>0</v>
      </c>
      <c r="O32" s="3">
        <v>0</v>
      </c>
      <c r="P32">
        <v>0</v>
      </c>
      <c r="Q32" s="3">
        <v>0</v>
      </c>
      <c r="R32">
        <v>0</v>
      </c>
      <c r="S32" s="3">
        <v>0</v>
      </c>
      <c r="T32" s="3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 s="3">
        <v>13</v>
      </c>
      <c r="B33" s="1" t="s">
        <v>7580</v>
      </c>
      <c r="C33" s="3">
        <v>270103</v>
      </c>
      <c r="D33" t="s">
        <v>10397</v>
      </c>
      <c r="E33" s="3">
        <v>270103005</v>
      </c>
      <c r="F33" t="s">
        <v>7290</v>
      </c>
      <c r="G33" s="3">
        <v>22</v>
      </c>
      <c r="H33" t="s">
        <v>10663</v>
      </c>
      <c r="I33" s="3" t="s">
        <v>7290</v>
      </c>
      <c r="J33">
        <v>434</v>
      </c>
      <c r="K33" s="3">
        <v>0</v>
      </c>
      <c r="L33">
        <v>0</v>
      </c>
      <c r="M33" s="3">
        <v>0</v>
      </c>
      <c r="N33">
        <v>0</v>
      </c>
      <c r="O33" s="3">
        <v>0</v>
      </c>
      <c r="P33">
        <v>0</v>
      </c>
      <c r="Q33" s="3">
        <v>0</v>
      </c>
      <c r="R33">
        <v>0</v>
      </c>
      <c r="S33" s="3">
        <v>0</v>
      </c>
      <c r="T33" s="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</row>
    <row r="34" spans="1:94" x14ac:dyDescent="0.3">
      <c r="A34" s="3">
        <v>13</v>
      </c>
      <c r="B34" s="1" t="s">
        <v>7580</v>
      </c>
      <c r="C34" s="3">
        <v>270103</v>
      </c>
      <c r="D34" t="s">
        <v>10397</v>
      </c>
      <c r="E34" s="3">
        <v>270103005</v>
      </c>
      <c r="F34" t="s">
        <v>7290</v>
      </c>
      <c r="G34" s="3">
        <v>23</v>
      </c>
      <c r="H34" t="s">
        <v>10664</v>
      </c>
      <c r="I34" s="3" t="s">
        <v>7290</v>
      </c>
      <c r="J34">
        <v>434</v>
      </c>
      <c r="K34" s="3">
        <v>0</v>
      </c>
      <c r="L34">
        <v>0</v>
      </c>
      <c r="M34" s="3">
        <v>0</v>
      </c>
      <c r="N34">
        <v>0</v>
      </c>
      <c r="O34" s="3">
        <v>0</v>
      </c>
      <c r="P34">
        <v>0</v>
      </c>
      <c r="Q34" s="3">
        <v>0</v>
      </c>
      <c r="R34">
        <v>0</v>
      </c>
      <c r="S34" s="3">
        <v>0</v>
      </c>
      <c r="T34" s="3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</row>
    <row r="35" spans="1:94" x14ac:dyDescent="0.3">
      <c r="A35" s="3">
        <v>13</v>
      </c>
      <c r="B35" s="1" t="s">
        <v>7580</v>
      </c>
      <c r="C35" s="3">
        <v>270103</v>
      </c>
      <c r="D35" t="s">
        <v>10397</v>
      </c>
      <c r="E35" s="3">
        <v>270103005</v>
      </c>
      <c r="F35" t="s">
        <v>7290</v>
      </c>
      <c r="G35" s="3">
        <v>27</v>
      </c>
      <c r="H35" t="s">
        <v>10668</v>
      </c>
      <c r="I35" s="3" t="s">
        <v>7290</v>
      </c>
      <c r="J35">
        <v>434</v>
      </c>
      <c r="K35" s="3">
        <v>0</v>
      </c>
      <c r="L35">
        <v>0</v>
      </c>
      <c r="M35" s="3">
        <v>0</v>
      </c>
      <c r="N35">
        <v>0</v>
      </c>
      <c r="O35" s="3">
        <v>0</v>
      </c>
      <c r="P35">
        <v>0</v>
      </c>
      <c r="Q35" s="3">
        <v>0</v>
      </c>
      <c r="R35">
        <v>0</v>
      </c>
      <c r="S35" s="3">
        <v>0</v>
      </c>
      <c r="T35" s="3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 s="3">
        <v>9</v>
      </c>
      <c r="B36" s="1" t="s">
        <v>521</v>
      </c>
      <c r="C36" s="3">
        <v>270102</v>
      </c>
      <c r="D36" t="s">
        <v>10360</v>
      </c>
      <c r="E36" s="3">
        <v>270102002</v>
      </c>
      <c r="F36" t="s">
        <v>7293</v>
      </c>
      <c r="G36" s="3">
        <v>28</v>
      </c>
      <c r="H36" t="s">
        <v>10669</v>
      </c>
      <c r="I36" s="3" t="s">
        <v>7293</v>
      </c>
      <c r="J36">
        <v>474</v>
      </c>
      <c r="K36" s="3">
        <v>0</v>
      </c>
      <c r="L36">
        <v>0</v>
      </c>
      <c r="M36" s="3">
        <v>0</v>
      </c>
      <c r="N36">
        <v>0</v>
      </c>
      <c r="O36" s="3">
        <v>0</v>
      </c>
      <c r="P36">
        <v>0</v>
      </c>
      <c r="Q36" s="3">
        <v>0</v>
      </c>
      <c r="R36">
        <v>0</v>
      </c>
      <c r="S36" s="3">
        <v>0</v>
      </c>
      <c r="T36" s="3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 s="3">
        <v>13</v>
      </c>
      <c r="B37" s="1" t="s">
        <v>7580</v>
      </c>
      <c r="C37" s="3">
        <v>270102</v>
      </c>
      <c r="D37" t="s">
        <v>10360</v>
      </c>
      <c r="E37" s="3">
        <v>270102002</v>
      </c>
      <c r="F37" t="s">
        <v>7293</v>
      </c>
      <c r="G37" s="3">
        <v>29</v>
      </c>
      <c r="H37" t="s">
        <v>10670</v>
      </c>
      <c r="I37" s="3" t="s">
        <v>7293</v>
      </c>
      <c r="J37">
        <v>474</v>
      </c>
      <c r="K37" s="3">
        <v>0</v>
      </c>
      <c r="L37">
        <v>0</v>
      </c>
      <c r="M37" s="3">
        <v>0</v>
      </c>
      <c r="N37">
        <v>0</v>
      </c>
      <c r="O37" s="3">
        <v>0</v>
      </c>
      <c r="P37">
        <v>0</v>
      </c>
      <c r="Q37" s="3">
        <v>0</v>
      </c>
      <c r="R37">
        <v>0</v>
      </c>
      <c r="S37" s="3">
        <v>0</v>
      </c>
      <c r="T37" s="3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 s="3">
        <v>13</v>
      </c>
      <c r="B38" s="1" t="s">
        <v>7580</v>
      </c>
      <c r="C38" s="3">
        <v>270102</v>
      </c>
      <c r="D38" t="s">
        <v>10360</v>
      </c>
      <c r="E38" s="3">
        <v>270102002</v>
      </c>
      <c r="F38" t="s">
        <v>7293</v>
      </c>
      <c r="G38" s="3">
        <v>14</v>
      </c>
      <c r="H38" t="s">
        <v>10655</v>
      </c>
      <c r="I38" s="3" t="s">
        <v>7293</v>
      </c>
      <c r="J38">
        <v>474</v>
      </c>
      <c r="K38" s="3">
        <v>0</v>
      </c>
      <c r="L38">
        <v>0</v>
      </c>
      <c r="M38" s="3">
        <v>0</v>
      </c>
      <c r="N38">
        <v>1</v>
      </c>
      <c r="O38" s="3">
        <v>0</v>
      </c>
      <c r="P38">
        <v>2</v>
      </c>
      <c r="Q38" s="3">
        <v>0</v>
      </c>
      <c r="R38">
        <v>0</v>
      </c>
      <c r="S38" s="3">
        <v>0</v>
      </c>
      <c r="T38" s="3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 s="3">
        <v>13</v>
      </c>
      <c r="B39" s="1" t="s">
        <v>7580</v>
      </c>
      <c r="C39" s="3">
        <v>270102</v>
      </c>
      <c r="D39" t="s">
        <v>10360</v>
      </c>
      <c r="E39" s="3">
        <v>270102002</v>
      </c>
      <c r="F39" t="s">
        <v>7293</v>
      </c>
      <c r="G39" s="3">
        <v>15</v>
      </c>
      <c r="H39" t="s">
        <v>10656</v>
      </c>
      <c r="I39" s="3" t="s">
        <v>7293</v>
      </c>
      <c r="J39">
        <v>474</v>
      </c>
      <c r="K39" s="3">
        <v>1</v>
      </c>
      <c r="L39">
        <v>0</v>
      </c>
      <c r="M39" s="3">
        <v>1</v>
      </c>
      <c r="N39">
        <v>0</v>
      </c>
      <c r="O39" s="3">
        <v>2</v>
      </c>
      <c r="P39">
        <v>0</v>
      </c>
      <c r="Q39" s="3">
        <v>1</v>
      </c>
      <c r="R39">
        <v>0</v>
      </c>
      <c r="S39" s="3">
        <v>1</v>
      </c>
      <c r="T39" s="3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 s="3">
        <v>13</v>
      </c>
      <c r="B40" s="1" t="s">
        <v>7580</v>
      </c>
      <c r="C40" s="3">
        <v>270102</v>
      </c>
      <c r="D40" t="s">
        <v>10360</v>
      </c>
      <c r="E40" s="3">
        <v>270102002</v>
      </c>
      <c r="F40" t="s">
        <v>7293</v>
      </c>
      <c r="G40" s="3">
        <v>16</v>
      </c>
      <c r="H40" t="s">
        <v>10657</v>
      </c>
      <c r="I40" s="3" t="s">
        <v>7293</v>
      </c>
      <c r="J40">
        <v>474</v>
      </c>
      <c r="K40" s="3">
        <v>0</v>
      </c>
      <c r="L40">
        <v>0</v>
      </c>
      <c r="M40" s="3">
        <v>0</v>
      </c>
      <c r="N40">
        <v>0</v>
      </c>
      <c r="O40" s="3">
        <v>0</v>
      </c>
      <c r="P40">
        <v>0</v>
      </c>
      <c r="Q40" s="3">
        <v>0</v>
      </c>
      <c r="R40">
        <v>0</v>
      </c>
      <c r="S40" s="3">
        <v>0</v>
      </c>
      <c r="T40" s="3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 s="3">
        <v>13</v>
      </c>
      <c r="B41" s="1" t="s">
        <v>7580</v>
      </c>
      <c r="C41" s="3">
        <v>270102</v>
      </c>
      <c r="D41" t="s">
        <v>10360</v>
      </c>
      <c r="E41" s="3">
        <v>270102002</v>
      </c>
      <c r="F41" t="s">
        <v>7293</v>
      </c>
      <c r="G41" s="3">
        <v>30</v>
      </c>
      <c r="H41" t="s">
        <v>10671</v>
      </c>
      <c r="I41" s="3" t="s">
        <v>7293</v>
      </c>
      <c r="J41">
        <v>474</v>
      </c>
      <c r="K41" s="3">
        <v>0</v>
      </c>
      <c r="L41">
        <v>0</v>
      </c>
      <c r="M41" s="3">
        <v>0</v>
      </c>
      <c r="N41">
        <v>0</v>
      </c>
      <c r="O41" s="3">
        <v>1</v>
      </c>
      <c r="P41">
        <v>0</v>
      </c>
      <c r="Q41" s="3">
        <v>0</v>
      </c>
      <c r="R41">
        <v>0</v>
      </c>
      <c r="S41" s="3">
        <v>0</v>
      </c>
      <c r="T41" s="3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 s="3">
        <v>13</v>
      </c>
      <c r="B42" s="1" t="s">
        <v>7580</v>
      </c>
      <c r="C42" s="3">
        <v>270102</v>
      </c>
      <c r="D42" t="s">
        <v>10360</v>
      </c>
      <c r="E42" s="3">
        <v>270102002</v>
      </c>
      <c r="F42" t="s">
        <v>7293</v>
      </c>
      <c r="G42" s="3">
        <v>17</v>
      </c>
      <c r="H42" t="s">
        <v>10658</v>
      </c>
      <c r="I42" s="3" t="s">
        <v>7293</v>
      </c>
      <c r="J42">
        <v>474</v>
      </c>
      <c r="K42" s="3">
        <v>0</v>
      </c>
      <c r="L42">
        <v>0</v>
      </c>
      <c r="M42" s="3">
        <v>0</v>
      </c>
      <c r="N42">
        <v>0</v>
      </c>
      <c r="O42" s="3">
        <v>0</v>
      </c>
      <c r="P42">
        <v>0</v>
      </c>
      <c r="Q42" s="3">
        <v>1</v>
      </c>
      <c r="R42">
        <v>0</v>
      </c>
      <c r="S42" s="3">
        <v>0</v>
      </c>
      <c r="T42" s="3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2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s="3">
        <v>13</v>
      </c>
      <c r="B43" s="1" t="s">
        <v>7580</v>
      </c>
      <c r="C43" s="3">
        <v>270102</v>
      </c>
      <c r="D43" t="s">
        <v>10360</v>
      </c>
      <c r="E43" s="3">
        <v>270102002</v>
      </c>
      <c r="F43" t="s">
        <v>7293</v>
      </c>
      <c r="G43" s="3">
        <v>18</v>
      </c>
      <c r="H43" t="s">
        <v>10659</v>
      </c>
      <c r="I43" s="3" t="s">
        <v>7293</v>
      </c>
      <c r="J43">
        <v>474</v>
      </c>
      <c r="K43" s="3">
        <v>0</v>
      </c>
      <c r="L43">
        <v>0</v>
      </c>
      <c r="M43" s="3">
        <v>0</v>
      </c>
      <c r="N43">
        <v>1</v>
      </c>
      <c r="O43" s="3">
        <v>0</v>
      </c>
      <c r="P43">
        <v>0</v>
      </c>
      <c r="Q43" s="3">
        <v>0</v>
      </c>
      <c r="R43">
        <v>1</v>
      </c>
      <c r="S43" s="3">
        <v>0</v>
      </c>
      <c r="T43" s="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3">
      <c r="A44" s="3">
        <v>13</v>
      </c>
      <c r="B44" s="1" t="s">
        <v>7580</v>
      </c>
      <c r="C44" s="3">
        <v>270102</v>
      </c>
      <c r="D44" t="s">
        <v>10360</v>
      </c>
      <c r="E44" s="3">
        <v>270102002</v>
      </c>
      <c r="F44" t="s">
        <v>7293</v>
      </c>
      <c r="G44" s="3">
        <v>19</v>
      </c>
      <c r="H44" t="s">
        <v>10660</v>
      </c>
      <c r="I44" s="3" t="s">
        <v>7293</v>
      </c>
      <c r="J44">
        <v>474</v>
      </c>
      <c r="K44" s="3">
        <v>1</v>
      </c>
      <c r="L44">
        <v>0</v>
      </c>
      <c r="M44" s="3">
        <v>0</v>
      </c>
      <c r="N44">
        <v>0</v>
      </c>
      <c r="O44" s="3">
        <v>0</v>
      </c>
      <c r="P44">
        <v>0</v>
      </c>
      <c r="Q44" s="3">
        <v>1</v>
      </c>
      <c r="R44">
        <v>0</v>
      </c>
      <c r="S44" s="3">
        <v>0</v>
      </c>
      <c r="T44" s="3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3">
      <c r="A45" s="3">
        <v>13</v>
      </c>
      <c r="B45" s="1" t="s">
        <v>7580</v>
      </c>
      <c r="C45" s="3">
        <v>270102</v>
      </c>
      <c r="D45" t="s">
        <v>10360</v>
      </c>
      <c r="E45" s="3">
        <v>270102002</v>
      </c>
      <c r="F45" t="s">
        <v>7293</v>
      </c>
      <c r="G45" s="3">
        <v>20</v>
      </c>
      <c r="H45" t="s">
        <v>10661</v>
      </c>
      <c r="I45" s="3" t="s">
        <v>7293</v>
      </c>
      <c r="J45">
        <v>474</v>
      </c>
      <c r="K45" s="3">
        <v>2</v>
      </c>
      <c r="L45">
        <v>0</v>
      </c>
      <c r="M45" s="3">
        <v>0</v>
      </c>
      <c r="N45">
        <v>0</v>
      </c>
      <c r="O45" s="3">
        <v>0</v>
      </c>
      <c r="P45">
        <v>0</v>
      </c>
      <c r="Q45" s="3">
        <v>0</v>
      </c>
      <c r="R45">
        <v>0</v>
      </c>
      <c r="S45" s="3">
        <v>0</v>
      </c>
      <c r="T45" s="3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A46" s="3">
        <v>13</v>
      </c>
      <c r="B46" s="1" t="s">
        <v>7580</v>
      </c>
      <c r="C46" s="3">
        <v>270102</v>
      </c>
      <c r="D46" t="s">
        <v>10360</v>
      </c>
      <c r="E46" s="3">
        <v>270102002</v>
      </c>
      <c r="F46" t="s">
        <v>7293</v>
      </c>
      <c r="G46" s="3">
        <v>21</v>
      </c>
      <c r="H46" t="s">
        <v>10662</v>
      </c>
      <c r="I46" s="3" t="s">
        <v>7293</v>
      </c>
      <c r="J46">
        <v>474</v>
      </c>
      <c r="K46" s="3">
        <v>0</v>
      </c>
      <c r="L46">
        <v>0</v>
      </c>
      <c r="M46" s="3">
        <v>0</v>
      </c>
      <c r="N46">
        <v>0</v>
      </c>
      <c r="O46" s="3">
        <v>0</v>
      </c>
      <c r="P46">
        <v>0</v>
      </c>
      <c r="Q46" s="3">
        <v>0</v>
      </c>
      <c r="R46">
        <v>0</v>
      </c>
      <c r="S46" s="3">
        <v>0</v>
      </c>
      <c r="T46" s="3">
        <v>0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A47" s="3">
        <v>13</v>
      </c>
      <c r="B47" s="1" t="s">
        <v>7580</v>
      </c>
      <c r="C47" s="3">
        <v>270102</v>
      </c>
      <c r="D47" t="s">
        <v>10360</v>
      </c>
      <c r="E47" s="3">
        <v>270102002</v>
      </c>
      <c r="F47" t="s">
        <v>7293</v>
      </c>
      <c r="G47" s="3">
        <v>22</v>
      </c>
      <c r="H47" t="s">
        <v>10663</v>
      </c>
      <c r="I47" s="3" t="s">
        <v>7293</v>
      </c>
      <c r="J47">
        <v>474</v>
      </c>
      <c r="K47" s="3">
        <v>0</v>
      </c>
      <c r="L47">
        <v>1</v>
      </c>
      <c r="M47" s="3">
        <v>3</v>
      </c>
      <c r="N47">
        <v>0</v>
      </c>
      <c r="O47" s="3">
        <v>0</v>
      </c>
      <c r="P47">
        <v>0</v>
      </c>
      <c r="Q47" s="3">
        <v>0</v>
      </c>
      <c r="R47">
        <v>0</v>
      </c>
      <c r="S47" s="3">
        <v>1</v>
      </c>
      <c r="T47" s="3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2</v>
      </c>
      <c r="AO47">
        <v>2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2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A48" s="3">
        <v>13</v>
      </c>
      <c r="B48" s="1" t="s">
        <v>7580</v>
      </c>
      <c r="C48" s="3">
        <v>270102</v>
      </c>
      <c r="D48" t="s">
        <v>10360</v>
      </c>
      <c r="E48" s="3">
        <v>270102002</v>
      </c>
      <c r="F48" t="s">
        <v>7293</v>
      </c>
      <c r="G48" s="3">
        <v>23</v>
      </c>
      <c r="H48" t="s">
        <v>10664</v>
      </c>
      <c r="I48" s="3" t="s">
        <v>7293</v>
      </c>
      <c r="J48">
        <v>474</v>
      </c>
      <c r="K48" s="3">
        <v>0</v>
      </c>
      <c r="L48">
        <v>0</v>
      </c>
      <c r="M48" s="3">
        <v>0</v>
      </c>
      <c r="N48">
        <v>0</v>
      </c>
      <c r="O48" s="3">
        <v>0</v>
      </c>
      <c r="P48">
        <v>0</v>
      </c>
      <c r="Q48" s="3">
        <v>1</v>
      </c>
      <c r="R48">
        <v>1</v>
      </c>
      <c r="S48" s="3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">
      <c r="A49" s="3">
        <v>13</v>
      </c>
      <c r="B49" s="1" t="s">
        <v>7580</v>
      </c>
      <c r="C49" s="3">
        <v>270102</v>
      </c>
      <c r="D49" t="s">
        <v>10360</v>
      </c>
      <c r="E49" s="3">
        <v>270102002</v>
      </c>
      <c r="F49" t="s">
        <v>7293</v>
      </c>
      <c r="G49" s="3">
        <v>27</v>
      </c>
      <c r="H49" t="s">
        <v>10668</v>
      </c>
      <c r="I49" s="3" t="s">
        <v>7293</v>
      </c>
      <c r="J49">
        <v>474</v>
      </c>
      <c r="K49" s="3">
        <v>0</v>
      </c>
      <c r="L49">
        <v>0</v>
      </c>
      <c r="M49" s="3">
        <v>1</v>
      </c>
      <c r="N49">
        <v>0</v>
      </c>
      <c r="O49" s="3">
        <v>0</v>
      </c>
      <c r="P49">
        <v>1</v>
      </c>
      <c r="Q49" s="3">
        <v>0</v>
      </c>
      <c r="R49">
        <v>0</v>
      </c>
      <c r="S49" s="3">
        <v>0</v>
      </c>
      <c r="T49" s="3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">
      <c r="A50" s="3">
        <v>2</v>
      </c>
      <c r="B50" s="1" t="s">
        <v>517</v>
      </c>
      <c r="C50" s="3">
        <v>270102</v>
      </c>
      <c r="D50" t="s">
        <v>10360</v>
      </c>
      <c r="E50" s="3">
        <v>270102017</v>
      </c>
      <c r="F50" t="s">
        <v>7308</v>
      </c>
      <c r="G50" s="3">
        <v>31</v>
      </c>
      <c r="H50" t="s">
        <v>10672</v>
      </c>
      <c r="I50" s="3" t="s">
        <v>7308</v>
      </c>
      <c r="J50">
        <v>475</v>
      </c>
      <c r="K50" s="3">
        <v>0</v>
      </c>
      <c r="L50">
        <v>0</v>
      </c>
      <c r="M50" s="3">
        <v>0</v>
      </c>
      <c r="N50">
        <v>0</v>
      </c>
      <c r="O50" s="3">
        <v>0</v>
      </c>
      <c r="P50">
        <v>0</v>
      </c>
      <c r="Q50" s="3">
        <v>0</v>
      </c>
      <c r="R50">
        <v>0</v>
      </c>
      <c r="S50" s="3">
        <v>0</v>
      </c>
      <c r="T50" s="3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">
      <c r="A51" s="3">
        <v>4</v>
      </c>
      <c r="B51" s="1" t="s">
        <v>527</v>
      </c>
      <c r="C51" s="3">
        <v>270102</v>
      </c>
      <c r="D51" t="s">
        <v>10360</v>
      </c>
      <c r="E51" s="3">
        <v>270102017</v>
      </c>
      <c r="F51" t="s">
        <v>7308</v>
      </c>
      <c r="G51" s="3">
        <v>32</v>
      </c>
      <c r="H51" t="s">
        <v>10673</v>
      </c>
      <c r="I51" s="3" t="s">
        <v>7308</v>
      </c>
      <c r="J51">
        <v>475</v>
      </c>
      <c r="K51" s="3">
        <v>0</v>
      </c>
      <c r="L51">
        <v>0</v>
      </c>
      <c r="M51" s="3">
        <v>0</v>
      </c>
      <c r="N51">
        <v>0</v>
      </c>
      <c r="O51" s="3">
        <v>0</v>
      </c>
      <c r="P51">
        <v>0</v>
      </c>
      <c r="Q51" s="3">
        <v>0</v>
      </c>
      <c r="R51">
        <v>0</v>
      </c>
      <c r="S51" s="3">
        <v>0</v>
      </c>
      <c r="T51" s="3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3">
      <c r="A52" s="3">
        <v>4</v>
      </c>
      <c r="B52" s="1" t="s">
        <v>527</v>
      </c>
      <c r="C52" s="3">
        <v>270102</v>
      </c>
      <c r="D52" t="s">
        <v>10360</v>
      </c>
      <c r="E52" s="3">
        <v>270102017</v>
      </c>
      <c r="F52" t="s">
        <v>7308</v>
      </c>
      <c r="G52" s="3">
        <v>25</v>
      </c>
      <c r="H52" t="s">
        <v>10666</v>
      </c>
      <c r="I52" s="3" t="s">
        <v>7308</v>
      </c>
      <c r="J52">
        <v>475</v>
      </c>
      <c r="K52" s="3">
        <v>0</v>
      </c>
      <c r="L52">
        <v>0</v>
      </c>
      <c r="M52" s="3">
        <v>0</v>
      </c>
      <c r="N52">
        <v>0</v>
      </c>
      <c r="O52" s="3">
        <v>0</v>
      </c>
      <c r="P52">
        <v>0</v>
      </c>
      <c r="Q52" s="3">
        <v>0</v>
      </c>
      <c r="R52">
        <v>0</v>
      </c>
      <c r="S52" s="3">
        <v>1</v>
      </c>
      <c r="T52" s="3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3">
      <c r="A53" s="3">
        <v>5</v>
      </c>
      <c r="B53" s="1" t="s">
        <v>542</v>
      </c>
      <c r="C53" s="3">
        <v>270102</v>
      </c>
      <c r="D53" t="s">
        <v>10360</v>
      </c>
      <c r="E53" s="3">
        <v>270102017</v>
      </c>
      <c r="F53" t="s">
        <v>7308</v>
      </c>
      <c r="G53" s="3">
        <v>33</v>
      </c>
      <c r="H53" t="s">
        <v>10674</v>
      </c>
      <c r="I53" s="3" t="s">
        <v>7308</v>
      </c>
      <c r="J53">
        <v>475</v>
      </c>
      <c r="K53" s="3">
        <v>0</v>
      </c>
      <c r="L53">
        <v>0</v>
      </c>
      <c r="M53" s="3">
        <v>0</v>
      </c>
      <c r="N53">
        <v>0</v>
      </c>
      <c r="O53" s="3">
        <v>0</v>
      </c>
      <c r="P53">
        <v>0</v>
      </c>
      <c r="Q53" s="3">
        <v>0</v>
      </c>
      <c r="R53">
        <v>0</v>
      </c>
      <c r="S53" s="3">
        <v>0</v>
      </c>
      <c r="T53" s="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">
      <c r="A54" s="3">
        <v>5</v>
      </c>
      <c r="B54" s="1" t="s">
        <v>542</v>
      </c>
      <c r="C54" s="3">
        <v>270102</v>
      </c>
      <c r="D54" t="s">
        <v>10360</v>
      </c>
      <c r="E54" s="3">
        <v>270102017</v>
      </c>
      <c r="F54" t="s">
        <v>7308</v>
      </c>
      <c r="G54" s="3">
        <v>34</v>
      </c>
      <c r="H54" t="s">
        <v>10675</v>
      </c>
      <c r="I54" s="3" t="s">
        <v>7308</v>
      </c>
      <c r="J54">
        <v>475</v>
      </c>
      <c r="K54" s="3">
        <v>0</v>
      </c>
      <c r="L54">
        <v>0</v>
      </c>
      <c r="M54" s="3">
        <v>0</v>
      </c>
      <c r="N54">
        <v>0</v>
      </c>
      <c r="O54" s="3">
        <v>0</v>
      </c>
      <c r="P54">
        <v>0</v>
      </c>
      <c r="Q54" s="3">
        <v>0</v>
      </c>
      <c r="R54">
        <v>0</v>
      </c>
      <c r="S54" s="3">
        <v>0</v>
      </c>
      <c r="T54" s="3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3">
      <c r="A55" s="3">
        <v>5</v>
      </c>
      <c r="B55" s="1" t="s">
        <v>542</v>
      </c>
      <c r="C55" s="3">
        <v>270102</v>
      </c>
      <c r="D55" t="s">
        <v>10360</v>
      </c>
      <c r="E55" s="3">
        <v>270102017</v>
      </c>
      <c r="F55" t="s">
        <v>7308</v>
      </c>
      <c r="G55" s="3">
        <v>35</v>
      </c>
      <c r="H55" t="s">
        <v>10676</v>
      </c>
      <c r="I55" s="3" t="s">
        <v>7308</v>
      </c>
      <c r="J55">
        <v>475</v>
      </c>
      <c r="K55" s="3">
        <v>0</v>
      </c>
      <c r="L55">
        <v>0</v>
      </c>
      <c r="M55" s="3">
        <v>0</v>
      </c>
      <c r="N55">
        <v>0</v>
      </c>
      <c r="O55" s="3">
        <v>0</v>
      </c>
      <c r="P55">
        <v>0</v>
      </c>
      <c r="Q55" s="3">
        <v>0</v>
      </c>
      <c r="R55">
        <v>0</v>
      </c>
      <c r="S55" s="3">
        <v>0</v>
      </c>
      <c r="T55" s="3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3">
      <c r="A56" s="3">
        <v>7</v>
      </c>
      <c r="B56" s="1" t="s">
        <v>535</v>
      </c>
      <c r="C56" s="3">
        <v>270102</v>
      </c>
      <c r="D56" t="s">
        <v>10360</v>
      </c>
      <c r="E56" s="3">
        <v>270102017</v>
      </c>
      <c r="F56" t="s">
        <v>7308</v>
      </c>
      <c r="G56" s="3">
        <v>36</v>
      </c>
      <c r="H56" t="s">
        <v>10677</v>
      </c>
      <c r="I56" s="3" t="s">
        <v>7308</v>
      </c>
      <c r="J56">
        <v>475</v>
      </c>
      <c r="K56" s="3">
        <v>0</v>
      </c>
      <c r="L56">
        <v>0</v>
      </c>
      <c r="M56" s="3">
        <v>0</v>
      </c>
      <c r="N56">
        <v>0</v>
      </c>
      <c r="O56" s="3">
        <v>0</v>
      </c>
      <c r="P56">
        <v>0</v>
      </c>
      <c r="Q56" s="3">
        <v>0</v>
      </c>
      <c r="R56">
        <v>0</v>
      </c>
      <c r="S56" s="3">
        <v>0</v>
      </c>
      <c r="T56" s="3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3">
      <c r="A57" s="3">
        <v>7</v>
      </c>
      <c r="B57" s="1" t="s">
        <v>535</v>
      </c>
      <c r="C57" s="3">
        <v>270102</v>
      </c>
      <c r="D57" t="s">
        <v>10360</v>
      </c>
      <c r="E57" s="3">
        <v>270102017</v>
      </c>
      <c r="F57" t="s">
        <v>7308</v>
      </c>
      <c r="G57" s="3">
        <v>37</v>
      </c>
      <c r="H57" t="s">
        <v>10678</v>
      </c>
      <c r="I57" s="3" t="s">
        <v>7308</v>
      </c>
      <c r="J57">
        <v>475</v>
      </c>
      <c r="K57" s="3">
        <v>1</v>
      </c>
      <c r="L57">
        <v>0</v>
      </c>
      <c r="M57" s="3">
        <v>0</v>
      </c>
      <c r="N57">
        <v>0</v>
      </c>
      <c r="O57" s="3">
        <v>0</v>
      </c>
      <c r="P57">
        <v>0</v>
      </c>
      <c r="Q57" s="3">
        <v>0</v>
      </c>
      <c r="R57">
        <v>0</v>
      </c>
      <c r="S57" s="3">
        <v>0</v>
      </c>
      <c r="T57" s="3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3">
      <c r="A58" s="3">
        <v>7</v>
      </c>
      <c r="B58" s="1" t="s">
        <v>535</v>
      </c>
      <c r="C58" s="3">
        <v>270102</v>
      </c>
      <c r="D58" t="s">
        <v>10360</v>
      </c>
      <c r="E58" s="3">
        <v>270102017</v>
      </c>
      <c r="F58" t="s">
        <v>7308</v>
      </c>
      <c r="G58" s="3">
        <v>38</v>
      </c>
      <c r="H58" t="s">
        <v>10679</v>
      </c>
      <c r="I58" s="3" t="s">
        <v>7308</v>
      </c>
      <c r="J58">
        <v>475</v>
      </c>
      <c r="K58" s="3">
        <v>0</v>
      </c>
      <c r="L58">
        <v>0</v>
      </c>
      <c r="M58" s="3">
        <v>0</v>
      </c>
      <c r="N58">
        <v>0</v>
      </c>
      <c r="O58" s="3">
        <v>0</v>
      </c>
      <c r="P58">
        <v>0</v>
      </c>
      <c r="Q58" s="3">
        <v>0</v>
      </c>
      <c r="R58">
        <v>0</v>
      </c>
      <c r="S58" s="3">
        <v>0</v>
      </c>
      <c r="T58" s="3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3">
      <c r="A59" s="3">
        <v>8</v>
      </c>
      <c r="B59" s="1" t="s">
        <v>525</v>
      </c>
      <c r="C59" s="3">
        <v>270102</v>
      </c>
      <c r="D59" t="s">
        <v>10360</v>
      </c>
      <c r="E59" s="3">
        <v>270102017</v>
      </c>
      <c r="F59" t="s">
        <v>7308</v>
      </c>
      <c r="G59" s="3">
        <v>39</v>
      </c>
      <c r="H59" t="s">
        <v>10680</v>
      </c>
      <c r="I59" s="3" t="s">
        <v>7308</v>
      </c>
      <c r="J59">
        <v>475</v>
      </c>
      <c r="K59" s="3">
        <v>0</v>
      </c>
      <c r="L59">
        <v>0</v>
      </c>
      <c r="M59" s="3">
        <v>0</v>
      </c>
      <c r="N59">
        <v>0</v>
      </c>
      <c r="O59" s="3">
        <v>0</v>
      </c>
      <c r="P59">
        <v>0</v>
      </c>
      <c r="Q59" s="3">
        <v>0</v>
      </c>
      <c r="R59">
        <v>0</v>
      </c>
      <c r="S59" s="3">
        <v>0</v>
      </c>
      <c r="T59" s="3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3">
      <c r="A60" s="3">
        <v>8</v>
      </c>
      <c r="B60" s="1" t="s">
        <v>525</v>
      </c>
      <c r="C60" s="3">
        <v>270102</v>
      </c>
      <c r="D60" t="s">
        <v>10360</v>
      </c>
      <c r="E60" s="3">
        <v>270102017</v>
      </c>
      <c r="F60" t="s">
        <v>7308</v>
      </c>
      <c r="G60" s="3">
        <v>6</v>
      </c>
      <c r="H60" t="s">
        <v>10647</v>
      </c>
      <c r="I60" s="3" t="s">
        <v>7308</v>
      </c>
      <c r="J60">
        <v>475</v>
      </c>
      <c r="K60" s="3">
        <v>1</v>
      </c>
      <c r="L60">
        <v>0</v>
      </c>
      <c r="M60" s="3">
        <v>0</v>
      </c>
      <c r="N60">
        <v>0</v>
      </c>
      <c r="O60" s="3">
        <v>0</v>
      </c>
      <c r="P60">
        <v>0</v>
      </c>
      <c r="Q60" s="3">
        <v>0</v>
      </c>
      <c r="R60">
        <v>0</v>
      </c>
      <c r="S60" s="3">
        <v>1</v>
      </c>
      <c r="T60" s="3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3">
      <c r="A61" s="3">
        <v>8</v>
      </c>
      <c r="B61" s="1" t="s">
        <v>525</v>
      </c>
      <c r="C61" s="3">
        <v>270102</v>
      </c>
      <c r="D61" t="s">
        <v>10360</v>
      </c>
      <c r="E61" s="3">
        <v>270102017</v>
      </c>
      <c r="F61" t="s">
        <v>7308</v>
      </c>
      <c r="G61" s="3">
        <v>40</v>
      </c>
      <c r="H61" t="s">
        <v>10681</v>
      </c>
      <c r="I61" s="3" t="s">
        <v>7308</v>
      </c>
      <c r="J61">
        <v>475</v>
      </c>
      <c r="K61" s="3">
        <v>0</v>
      </c>
      <c r="L61">
        <v>0</v>
      </c>
      <c r="M61" s="3">
        <v>0</v>
      </c>
      <c r="N61">
        <v>0</v>
      </c>
      <c r="O61" s="3">
        <v>0</v>
      </c>
      <c r="P61">
        <v>0</v>
      </c>
      <c r="Q61" s="3">
        <v>0</v>
      </c>
      <c r="R61">
        <v>0</v>
      </c>
      <c r="S61" s="3">
        <v>0</v>
      </c>
      <c r="T61" s="3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">
      <c r="A62" s="3">
        <v>9</v>
      </c>
      <c r="B62" s="1" t="s">
        <v>521</v>
      </c>
      <c r="C62" s="3">
        <v>270102</v>
      </c>
      <c r="D62" t="s">
        <v>10360</v>
      </c>
      <c r="E62" s="3">
        <v>270102017</v>
      </c>
      <c r="F62" t="s">
        <v>7308</v>
      </c>
      <c r="G62" s="3">
        <v>41</v>
      </c>
      <c r="H62" t="s">
        <v>10682</v>
      </c>
      <c r="I62" s="3" t="s">
        <v>7308</v>
      </c>
      <c r="J62">
        <v>475</v>
      </c>
      <c r="K62" s="3">
        <v>0</v>
      </c>
      <c r="L62">
        <v>0</v>
      </c>
      <c r="M62" s="3">
        <v>0</v>
      </c>
      <c r="N62">
        <v>0</v>
      </c>
      <c r="O62" s="3">
        <v>0</v>
      </c>
      <c r="P62">
        <v>0</v>
      </c>
      <c r="Q62" s="3">
        <v>0</v>
      </c>
      <c r="R62">
        <v>0</v>
      </c>
      <c r="S62" s="3">
        <v>0</v>
      </c>
      <c r="T62" s="3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">
      <c r="A63" s="3">
        <v>10</v>
      </c>
      <c r="B63" s="1" t="s">
        <v>530</v>
      </c>
      <c r="C63" s="3">
        <v>270102</v>
      </c>
      <c r="D63" t="s">
        <v>10360</v>
      </c>
      <c r="E63" s="3">
        <v>270102017</v>
      </c>
      <c r="F63" t="s">
        <v>7308</v>
      </c>
      <c r="G63" s="3">
        <v>42</v>
      </c>
      <c r="H63" t="s">
        <v>10683</v>
      </c>
      <c r="I63" s="3" t="s">
        <v>7308</v>
      </c>
      <c r="J63">
        <v>475</v>
      </c>
      <c r="K63" s="3">
        <v>0</v>
      </c>
      <c r="L63">
        <v>0</v>
      </c>
      <c r="M63" s="3">
        <v>0</v>
      </c>
      <c r="N63">
        <v>0</v>
      </c>
      <c r="O63" s="3">
        <v>0</v>
      </c>
      <c r="P63">
        <v>0</v>
      </c>
      <c r="Q63" s="3">
        <v>0</v>
      </c>
      <c r="R63">
        <v>0</v>
      </c>
      <c r="S63" s="3">
        <v>0</v>
      </c>
      <c r="T63" s="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">
      <c r="A64" s="3">
        <v>10</v>
      </c>
      <c r="B64" s="1" t="s">
        <v>530</v>
      </c>
      <c r="C64" s="3">
        <v>270102</v>
      </c>
      <c r="D64" t="s">
        <v>10360</v>
      </c>
      <c r="E64" s="3">
        <v>270102017</v>
      </c>
      <c r="F64" t="s">
        <v>7308</v>
      </c>
      <c r="G64" s="3">
        <v>10</v>
      </c>
      <c r="H64" t="s">
        <v>10651</v>
      </c>
      <c r="I64" s="3" t="s">
        <v>7308</v>
      </c>
      <c r="J64">
        <v>475</v>
      </c>
      <c r="K64" s="3">
        <v>0</v>
      </c>
      <c r="L64">
        <v>0</v>
      </c>
      <c r="M64" s="3">
        <v>0</v>
      </c>
      <c r="N64">
        <v>0</v>
      </c>
      <c r="O64" s="3">
        <v>0</v>
      </c>
      <c r="P64">
        <v>0</v>
      </c>
      <c r="Q64" s="3">
        <v>0</v>
      </c>
      <c r="R64">
        <v>0</v>
      </c>
      <c r="S64" s="3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3">
      <c r="A65" s="3">
        <v>13</v>
      </c>
      <c r="B65" s="1" t="s">
        <v>7580</v>
      </c>
      <c r="C65" s="3">
        <v>270102</v>
      </c>
      <c r="D65" t="s">
        <v>10360</v>
      </c>
      <c r="E65" s="3">
        <v>270102017</v>
      </c>
      <c r="F65" t="s">
        <v>7308</v>
      </c>
      <c r="G65" s="3">
        <v>29</v>
      </c>
      <c r="H65" t="s">
        <v>10670</v>
      </c>
      <c r="I65" s="3" t="s">
        <v>7308</v>
      </c>
      <c r="J65">
        <v>475</v>
      </c>
      <c r="K65" s="3">
        <v>0</v>
      </c>
      <c r="L65">
        <v>0</v>
      </c>
      <c r="M65" s="3">
        <v>1</v>
      </c>
      <c r="N65">
        <v>0</v>
      </c>
      <c r="O65" s="3">
        <v>0</v>
      </c>
      <c r="P65">
        <v>0</v>
      </c>
      <c r="Q65" s="3">
        <v>0</v>
      </c>
      <c r="R65">
        <v>0</v>
      </c>
      <c r="S65" s="3">
        <v>0</v>
      </c>
      <c r="T65" s="3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3">
      <c r="A66" s="3">
        <v>13</v>
      </c>
      <c r="B66" s="1" t="s">
        <v>7580</v>
      </c>
      <c r="C66" s="3">
        <v>270102</v>
      </c>
      <c r="D66" t="s">
        <v>10360</v>
      </c>
      <c r="E66" s="3">
        <v>270102017</v>
      </c>
      <c r="F66" t="s">
        <v>7308</v>
      </c>
      <c r="G66" s="3">
        <v>14</v>
      </c>
      <c r="H66" t="s">
        <v>10655</v>
      </c>
      <c r="I66" s="3" t="s">
        <v>7308</v>
      </c>
      <c r="J66">
        <v>475</v>
      </c>
      <c r="K66" s="3">
        <v>0</v>
      </c>
      <c r="L66">
        <v>0</v>
      </c>
      <c r="M66" s="3">
        <v>0</v>
      </c>
      <c r="N66">
        <v>0</v>
      </c>
      <c r="O66" s="3">
        <v>0</v>
      </c>
      <c r="P66">
        <v>0</v>
      </c>
      <c r="Q66" s="3">
        <v>0</v>
      </c>
      <c r="R66">
        <v>0</v>
      </c>
      <c r="S66" s="3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3">
      <c r="A67" s="3">
        <v>13</v>
      </c>
      <c r="B67" s="1" t="s">
        <v>7580</v>
      </c>
      <c r="C67" s="3">
        <v>270102</v>
      </c>
      <c r="D67" t="s">
        <v>10360</v>
      </c>
      <c r="E67" s="3">
        <v>270102017</v>
      </c>
      <c r="F67" t="s">
        <v>7308</v>
      </c>
      <c r="G67" s="3">
        <v>16</v>
      </c>
      <c r="H67" t="s">
        <v>10657</v>
      </c>
      <c r="I67" s="3" t="s">
        <v>7308</v>
      </c>
      <c r="J67">
        <v>475</v>
      </c>
      <c r="K67" s="3">
        <v>0</v>
      </c>
      <c r="L67">
        <v>0</v>
      </c>
      <c r="M67" s="3">
        <v>0</v>
      </c>
      <c r="N67">
        <v>0</v>
      </c>
      <c r="O67" s="3">
        <v>0</v>
      </c>
      <c r="P67">
        <v>2</v>
      </c>
      <c r="Q67" s="3">
        <v>1</v>
      </c>
      <c r="R67">
        <v>0</v>
      </c>
      <c r="S67" s="3">
        <v>0</v>
      </c>
      <c r="T67" s="3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">
      <c r="A68" s="3">
        <v>13</v>
      </c>
      <c r="B68" s="1" t="s">
        <v>7580</v>
      </c>
      <c r="C68" s="3">
        <v>270102</v>
      </c>
      <c r="D68" t="s">
        <v>10360</v>
      </c>
      <c r="E68" s="3">
        <v>270102017</v>
      </c>
      <c r="F68" t="s">
        <v>7308</v>
      </c>
      <c r="G68" s="3">
        <v>30</v>
      </c>
      <c r="H68" t="s">
        <v>10671</v>
      </c>
      <c r="I68" s="3" t="s">
        <v>7308</v>
      </c>
      <c r="J68">
        <v>475</v>
      </c>
      <c r="K68" s="3">
        <v>0</v>
      </c>
      <c r="L68">
        <v>0</v>
      </c>
      <c r="M68" s="3">
        <v>0</v>
      </c>
      <c r="N68">
        <v>0</v>
      </c>
      <c r="O68" s="3">
        <v>0</v>
      </c>
      <c r="P68">
        <v>0</v>
      </c>
      <c r="Q68" s="3">
        <v>0</v>
      </c>
      <c r="R68">
        <v>0</v>
      </c>
      <c r="S68" s="3">
        <v>0</v>
      </c>
      <c r="T68" s="3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">
      <c r="A69" s="3">
        <v>13</v>
      </c>
      <c r="B69" s="1" t="s">
        <v>7580</v>
      </c>
      <c r="C69" s="3">
        <v>270102</v>
      </c>
      <c r="D69" t="s">
        <v>10360</v>
      </c>
      <c r="E69" s="3">
        <v>270102017</v>
      </c>
      <c r="F69" t="s">
        <v>7308</v>
      </c>
      <c r="G69" s="3">
        <v>21</v>
      </c>
      <c r="H69" t="s">
        <v>10662</v>
      </c>
      <c r="I69" s="3" t="s">
        <v>7308</v>
      </c>
      <c r="J69">
        <v>475</v>
      </c>
      <c r="K69" s="3">
        <v>0</v>
      </c>
      <c r="L69">
        <v>0</v>
      </c>
      <c r="M69" s="3">
        <v>0</v>
      </c>
      <c r="N69">
        <v>0</v>
      </c>
      <c r="O69" s="3">
        <v>0</v>
      </c>
      <c r="P69">
        <v>0</v>
      </c>
      <c r="Q69" s="3">
        <v>0</v>
      </c>
      <c r="R69">
        <v>0</v>
      </c>
      <c r="S69" s="3">
        <v>0</v>
      </c>
      <c r="T69" s="3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3">
      <c r="A70" s="3">
        <v>13</v>
      </c>
      <c r="B70" s="1" t="s">
        <v>7580</v>
      </c>
      <c r="C70" s="3">
        <v>270102</v>
      </c>
      <c r="D70" t="s">
        <v>10360</v>
      </c>
      <c r="E70" s="3">
        <v>270102017</v>
      </c>
      <c r="F70" t="s">
        <v>7308</v>
      </c>
      <c r="G70" s="3">
        <v>22</v>
      </c>
      <c r="H70" t="s">
        <v>10663</v>
      </c>
      <c r="I70" s="3" t="s">
        <v>7308</v>
      </c>
      <c r="J70">
        <v>475</v>
      </c>
      <c r="K70" s="3">
        <v>0</v>
      </c>
      <c r="L70">
        <v>0</v>
      </c>
      <c r="M70" s="3">
        <v>0</v>
      </c>
      <c r="N70">
        <v>0</v>
      </c>
      <c r="O70" s="3">
        <v>0</v>
      </c>
      <c r="P70">
        <v>0</v>
      </c>
      <c r="Q70" s="3">
        <v>0</v>
      </c>
      <c r="R70">
        <v>0</v>
      </c>
      <c r="S70" s="3">
        <v>0</v>
      </c>
      <c r="T70" s="3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3">
      <c r="A71" s="3">
        <v>13</v>
      </c>
      <c r="B71" s="1" t="s">
        <v>7580</v>
      </c>
      <c r="C71" s="3">
        <v>270102</v>
      </c>
      <c r="D71" t="s">
        <v>10360</v>
      </c>
      <c r="E71" s="3">
        <v>270102017</v>
      </c>
      <c r="F71" t="s">
        <v>7308</v>
      </c>
      <c r="G71" s="3">
        <v>23</v>
      </c>
      <c r="H71" t="s">
        <v>10664</v>
      </c>
      <c r="I71" s="3" t="s">
        <v>7308</v>
      </c>
      <c r="J71">
        <v>475</v>
      </c>
      <c r="K71" s="3">
        <v>0</v>
      </c>
      <c r="L71">
        <v>0</v>
      </c>
      <c r="M71" s="3">
        <v>0</v>
      </c>
      <c r="N71">
        <v>0</v>
      </c>
      <c r="O71" s="3">
        <v>0</v>
      </c>
      <c r="P71">
        <v>0</v>
      </c>
      <c r="Q71" s="3">
        <v>0</v>
      </c>
      <c r="R71">
        <v>0</v>
      </c>
      <c r="S71" s="3">
        <v>0</v>
      </c>
      <c r="T71" s="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</row>
    <row r="72" spans="1:94" x14ac:dyDescent="0.3">
      <c r="A72" s="3">
        <v>13</v>
      </c>
      <c r="B72" s="1" t="s">
        <v>7580</v>
      </c>
      <c r="C72" s="3">
        <v>270102</v>
      </c>
      <c r="D72" t="s">
        <v>10360</v>
      </c>
      <c r="E72" s="3">
        <v>270102017</v>
      </c>
      <c r="F72" t="s">
        <v>7308</v>
      </c>
      <c r="G72" s="3">
        <v>27</v>
      </c>
      <c r="H72" t="s">
        <v>10668</v>
      </c>
      <c r="I72" s="3" t="s">
        <v>7308</v>
      </c>
      <c r="J72">
        <v>475</v>
      </c>
      <c r="K72" s="3">
        <v>0</v>
      </c>
      <c r="L72">
        <v>1</v>
      </c>
      <c r="M72" s="3">
        <v>0</v>
      </c>
      <c r="N72">
        <v>0</v>
      </c>
      <c r="O72" s="3">
        <v>0</v>
      </c>
      <c r="P72">
        <v>0</v>
      </c>
      <c r="Q72" s="3">
        <v>0</v>
      </c>
      <c r="R72">
        <v>0</v>
      </c>
      <c r="S72" s="3">
        <v>0</v>
      </c>
      <c r="T72" s="3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">
      <c r="A73" s="3">
        <v>15</v>
      </c>
      <c r="B73" s="1" t="s">
        <v>519</v>
      </c>
      <c r="C73" s="3">
        <v>270102</v>
      </c>
      <c r="D73" t="s">
        <v>10360</v>
      </c>
      <c r="E73" s="3">
        <v>270102017</v>
      </c>
      <c r="F73" t="s">
        <v>7308</v>
      </c>
      <c r="G73" s="3">
        <v>43</v>
      </c>
      <c r="H73" t="s">
        <v>10684</v>
      </c>
      <c r="I73" s="3" t="s">
        <v>7308</v>
      </c>
      <c r="J73">
        <v>475</v>
      </c>
      <c r="K73" s="3">
        <v>0</v>
      </c>
      <c r="L73">
        <v>0</v>
      </c>
      <c r="M73" s="3">
        <v>0</v>
      </c>
      <c r="N73">
        <v>0</v>
      </c>
      <c r="O73" s="3">
        <v>0</v>
      </c>
      <c r="P73">
        <v>0</v>
      </c>
      <c r="Q73" s="3">
        <v>0</v>
      </c>
      <c r="R73">
        <v>0</v>
      </c>
      <c r="S73" s="3">
        <v>0</v>
      </c>
      <c r="T73" s="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">
      <c r="A74" s="3">
        <v>1</v>
      </c>
      <c r="B74" s="1" t="s">
        <v>540</v>
      </c>
      <c r="C74" s="3">
        <v>270102</v>
      </c>
      <c r="D74" t="s">
        <v>10360</v>
      </c>
      <c r="E74" s="3">
        <v>270102014</v>
      </c>
      <c r="F74" t="s">
        <v>7305</v>
      </c>
      <c r="G74" s="3">
        <v>44</v>
      </c>
      <c r="H74" t="s">
        <v>10685</v>
      </c>
      <c r="I74" s="3" t="s">
        <v>10724</v>
      </c>
      <c r="J74">
        <v>476</v>
      </c>
      <c r="K74" s="3">
        <v>2</v>
      </c>
      <c r="L74">
        <v>2</v>
      </c>
      <c r="M74" s="3">
        <v>0</v>
      </c>
      <c r="N74">
        <v>0</v>
      </c>
      <c r="O74" s="3">
        <v>0</v>
      </c>
      <c r="P74">
        <v>1</v>
      </c>
      <c r="Q74" s="3">
        <v>1</v>
      </c>
      <c r="R74">
        <v>1</v>
      </c>
      <c r="S74" s="3">
        <v>1</v>
      </c>
      <c r="T74" s="3">
        <v>1</v>
      </c>
      <c r="U74">
        <v>2</v>
      </c>
      <c r="V74">
        <v>0</v>
      </c>
      <c r="W74">
        <v>1</v>
      </c>
      <c r="X74">
        <v>1</v>
      </c>
      <c r="Y74">
        <v>0</v>
      </c>
      <c r="Z74">
        <v>0</v>
      </c>
      <c r="AA74">
        <v>2</v>
      </c>
      <c r="AB74">
        <v>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3</v>
      </c>
      <c r="AJ74">
        <v>2</v>
      </c>
      <c r="AK74">
        <v>0</v>
      </c>
      <c r="AL74">
        <v>0</v>
      </c>
      <c r="AM74">
        <v>2</v>
      </c>
      <c r="AN74">
        <v>1</v>
      </c>
      <c r="AO74">
        <v>3</v>
      </c>
      <c r="AP74">
        <v>0</v>
      </c>
      <c r="AQ74">
        <v>1</v>
      </c>
      <c r="AR74">
        <v>2</v>
      </c>
      <c r="AS74">
        <v>0</v>
      </c>
      <c r="AT74">
        <v>1</v>
      </c>
      <c r="AU74">
        <v>0</v>
      </c>
      <c r="AV74">
        <v>2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</row>
    <row r="75" spans="1:94" x14ac:dyDescent="0.3">
      <c r="A75" s="3">
        <v>2</v>
      </c>
      <c r="B75" s="1" t="s">
        <v>517</v>
      </c>
      <c r="C75" s="3">
        <v>270102</v>
      </c>
      <c r="D75" t="s">
        <v>10360</v>
      </c>
      <c r="E75" s="3">
        <v>270102014</v>
      </c>
      <c r="F75" t="s">
        <v>7305</v>
      </c>
      <c r="G75" s="3">
        <v>31</v>
      </c>
      <c r="H75" t="s">
        <v>10672</v>
      </c>
      <c r="I75" s="3" t="s">
        <v>10724</v>
      </c>
      <c r="J75">
        <v>476</v>
      </c>
      <c r="K75" s="3">
        <v>0</v>
      </c>
      <c r="L75">
        <v>1</v>
      </c>
      <c r="M75" s="3">
        <v>1</v>
      </c>
      <c r="N75">
        <v>1</v>
      </c>
      <c r="O75" s="3">
        <v>1</v>
      </c>
      <c r="P75">
        <v>0</v>
      </c>
      <c r="Q75" s="3">
        <v>0</v>
      </c>
      <c r="R75">
        <v>0</v>
      </c>
      <c r="S75" s="3">
        <v>1</v>
      </c>
      <c r="T75" s="3">
        <v>2</v>
      </c>
      <c r="U75">
        <v>0</v>
      </c>
      <c r="V75">
        <v>3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3</v>
      </c>
      <c r="AO75">
        <v>0</v>
      </c>
      <c r="AP75">
        <v>3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4</v>
      </c>
      <c r="AW75">
        <v>1</v>
      </c>
      <c r="AX75">
        <v>1</v>
      </c>
      <c r="AY75">
        <v>0</v>
      </c>
      <c r="AZ75">
        <v>1</v>
      </c>
      <c r="BA75">
        <v>1</v>
      </c>
      <c r="BB75">
        <v>1</v>
      </c>
      <c r="BC75">
        <v>4</v>
      </c>
      <c r="BD75">
        <v>0</v>
      </c>
      <c r="BE75">
        <v>2</v>
      </c>
      <c r="BF75">
        <v>2</v>
      </c>
      <c r="BG75">
        <v>2</v>
      </c>
      <c r="BH75">
        <v>0</v>
      </c>
      <c r="BI75">
        <v>1</v>
      </c>
      <c r="BJ75">
        <v>0</v>
      </c>
      <c r="BK75">
        <v>2</v>
      </c>
      <c r="BL75">
        <v>1</v>
      </c>
      <c r="BM75">
        <v>1</v>
      </c>
      <c r="BN75">
        <v>1</v>
      </c>
      <c r="BO75">
        <v>2</v>
      </c>
      <c r="BP75">
        <v>2</v>
      </c>
      <c r="BQ75">
        <v>1</v>
      </c>
      <c r="BR75">
        <v>1</v>
      </c>
      <c r="BS75">
        <v>2</v>
      </c>
      <c r="BT75">
        <v>1</v>
      </c>
      <c r="BU75">
        <v>3</v>
      </c>
      <c r="BV75">
        <v>2</v>
      </c>
      <c r="BW75">
        <v>0</v>
      </c>
      <c r="BX75">
        <v>1</v>
      </c>
      <c r="BY75">
        <v>1</v>
      </c>
      <c r="BZ75">
        <v>2</v>
      </c>
      <c r="CA75">
        <v>0</v>
      </c>
      <c r="CB75">
        <v>3</v>
      </c>
      <c r="CC75">
        <v>1</v>
      </c>
      <c r="CD75">
        <v>2</v>
      </c>
      <c r="CE75">
        <v>4</v>
      </c>
      <c r="CF75">
        <v>2</v>
      </c>
      <c r="CG75">
        <v>2</v>
      </c>
      <c r="CH75">
        <v>1</v>
      </c>
      <c r="CI75">
        <v>1</v>
      </c>
      <c r="CJ75">
        <v>1</v>
      </c>
      <c r="CK75">
        <v>4</v>
      </c>
      <c r="CL75">
        <v>3</v>
      </c>
      <c r="CM75">
        <v>2</v>
      </c>
      <c r="CN75">
        <v>1</v>
      </c>
      <c r="CO75">
        <v>3</v>
      </c>
      <c r="CP75">
        <v>1</v>
      </c>
    </row>
    <row r="76" spans="1:94" x14ac:dyDescent="0.3">
      <c r="A76" s="3">
        <v>2</v>
      </c>
      <c r="B76" s="1" t="s">
        <v>517</v>
      </c>
      <c r="C76" s="3">
        <v>270102</v>
      </c>
      <c r="D76" t="s">
        <v>10360</v>
      </c>
      <c r="E76" s="3">
        <v>270102014</v>
      </c>
      <c r="F76" t="s">
        <v>7305</v>
      </c>
      <c r="G76" s="3">
        <v>45</v>
      </c>
      <c r="H76" t="s">
        <v>10686</v>
      </c>
      <c r="I76" s="3" t="s">
        <v>10724</v>
      </c>
      <c r="J76">
        <v>476</v>
      </c>
      <c r="K76" s="3">
        <v>0</v>
      </c>
      <c r="L76">
        <v>0</v>
      </c>
      <c r="M76" s="3">
        <v>0</v>
      </c>
      <c r="N76">
        <v>0</v>
      </c>
      <c r="O76" s="3">
        <v>2</v>
      </c>
      <c r="P76">
        <v>3</v>
      </c>
      <c r="Q76" s="3">
        <v>1</v>
      </c>
      <c r="R76">
        <v>0</v>
      </c>
      <c r="S76" s="3">
        <v>2</v>
      </c>
      <c r="T76" s="3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1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3</v>
      </c>
      <c r="AW76">
        <v>1</v>
      </c>
      <c r="AX76">
        <v>2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2</v>
      </c>
      <c r="BE76">
        <v>1</v>
      </c>
      <c r="BF76">
        <v>0</v>
      </c>
      <c r="BG76">
        <v>0</v>
      </c>
      <c r="BH76">
        <v>1</v>
      </c>
      <c r="BI76">
        <v>2</v>
      </c>
      <c r="BJ76">
        <v>0</v>
      </c>
      <c r="BK76">
        <v>0</v>
      </c>
      <c r="BL76">
        <v>2</v>
      </c>
      <c r="BM76">
        <v>0</v>
      </c>
      <c r="BN76">
        <v>2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0</v>
      </c>
      <c r="BX76">
        <v>2</v>
      </c>
      <c r="BY76">
        <v>2</v>
      </c>
      <c r="BZ76">
        <v>0</v>
      </c>
      <c r="CA76">
        <v>1</v>
      </c>
      <c r="CB76">
        <v>2</v>
      </c>
      <c r="CC76">
        <v>1</v>
      </c>
      <c r="CD76">
        <v>2</v>
      </c>
      <c r="CE76">
        <v>0</v>
      </c>
      <c r="CF76">
        <v>2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3</v>
      </c>
      <c r="CO76">
        <v>0</v>
      </c>
      <c r="CP76">
        <v>0</v>
      </c>
    </row>
    <row r="77" spans="1:94" x14ac:dyDescent="0.3">
      <c r="A77" s="3">
        <v>2</v>
      </c>
      <c r="B77" s="1" t="s">
        <v>517</v>
      </c>
      <c r="C77" s="3">
        <v>270102</v>
      </c>
      <c r="D77" t="s">
        <v>10360</v>
      </c>
      <c r="E77" s="3">
        <v>270102014</v>
      </c>
      <c r="F77" t="s">
        <v>7305</v>
      </c>
      <c r="G77" s="3">
        <v>46</v>
      </c>
      <c r="H77" t="s">
        <v>10687</v>
      </c>
      <c r="I77" s="3" t="s">
        <v>10724</v>
      </c>
      <c r="J77">
        <v>476</v>
      </c>
      <c r="K77" s="3">
        <v>0</v>
      </c>
      <c r="L77">
        <v>0</v>
      </c>
      <c r="M77" s="3">
        <v>0</v>
      </c>
      <c r="N77">
        <v>0</v>
      </c>
      <c r="O77" s="3">
        <v>0</v>
      </c>
      <c r="P77">
        <v>1</v>
      </c>
      <c r="Q77" s="3">
        <v>0</v>
      </c>
      <c r="R77">
        <v>0</v>
      </c>
      <c r="S77" s="3">
        <v>0</v>
      </c>
      <c r="T77" s="3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</row>
    <row r="78" spans="1:94" x14ac:dyDescent="0.3">
      <c r="A78" s="3">
        <v>3</v>
      </c>
      <c r="B78" s="1" t="s">
        <v>523</v>
      </c>
      <c r="C78" s="3">
        <v>270102</v>
      </c>
      <c r="D78" t="s">
        <v>10360</v>
      </c>
      <c r="E78" s="3">
        <v>270102014</v>
      </c>
      <c r="F78" t="s">
        <v>7305</v>
      </c>
      <c r="G78" s="3">
        <v>47</v>
      </c>
      <c r="H78" t="s">
        <v>10688</v>
      </c>
      <c r="I78" s="3" t="s">
        <v>10724</v>
      </c>
      <c r="J78">
        <v>476</v>
      </c>
      <c r="K78" s="3">
        <v>0</v>
      </c>
      <c r="L78">
        <v>1</v>
      </c>
      <c r="M78" s="3">
        <v>0</v>
      </c>
      <c r="N78">
        <v>2</v>
      </c>
      <c r="O78" s="3">
        <v>0</v>
      </c>
      <c r="P78">
        <v>2</v>
      </c>
      <c r="Q78" s="3">
        <v>0</v>
      </c>
      <c r="R78">
        <v>1</v>
      </c>
      <c r="S78" s="3">
        <v>2</v>
      </c>
      <c r="T78" s="3">
        <v>1</v>
      </c>
      <c r="U78">
        <v>0</v>
      </c>
      <c r="V78">
        <v>2</v>
      </c>
      <c r="W78">
        <v>0</v>
      </c>
      <c r="X78">
        <v>3</v>
      </c>
      <c r="Y78">
        <v>1</v>
      </c>
      <c r="Z78">
        <v>0</v>
      </c>
      <c r="AA78">
        <v>0</v>
      </c>
      <c r="AB78">
        <v>0</v>
      </c>
      <c r="AC78">
        <v>3</v>
      </c>
      <c r="AD78">
        <v>2</v>
      </c>
      <c r="AE78">
        <v>1</v>
      </c>
      <c r="AF78">
        <v>0</v>
      </c>
      <c r="AG78">
        <v>0</v>
      </c>
      <c r="AH78">
        <v>3</v>
      </c>
      <c r="AI78">
        <v>0</v>
      </c>
      <c r="AJ78">
        <v>1</v>
      </c>
      <c r="AK78">
        <v>0</v>
      </c>
      <c r="AL78">
        <v>1</v>
      </c>
      <c r="AM78">
        <v>2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0</v>
      </c>
      <c r="AX78">
        <v>2</v>
      </c>
      <c r="AY78">
        <v>2</v>
      </c>
      <c r="AZ78">
        <v>1</v>
      </c>
      <c r="BA78">
        <v>2</v>
      </c>
      <c r="BB78">
        <v>1</v>
      </c>
      <c r="BC78">
        <v>2</v>
      </c>
      <c r="BD78">
        <v>2</v>
      </c>
      <c r="BE78">
        <v>3</v>
      </c>
      <c r="BF78">
        <v>3</v>
      </c>
      <c r="BG78">
        <v>2</v>
      </c>
      <c r="BH78">
        <v>2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3</v>
      </c>
      <c r="BU78">
        <v>0</v>
      </c>
      <c r="BV78">
        <v>1</v>
      </c>
      <c r="BW78">
        <v>1</v>
      </c>
      <c r="BX78">
        <v>4</v>
      </c>
      <c r="BY78">
        <v>0</v>
      </c>
      <c r="BZ78">
        <v>1</v>
      </c>
      <c r="CA78">
        <v>1</v>
      </c>
      <c r="CB78">
        <v>4</v>
      </c>
      <c r="CC78">
        <v>2</v>
      </c>
      <c r="CD78">
        <v>0</v>
      </c>
      <c r="CE78">
        <v>2</v>
      </c>
      <c r="CF78">
        <v>1</v>
      </c>
      <c r="CG78">
        <v>2</v>
      </c>
      <c r="CH78">
        <v>0</v>
      </c>
      <c r="CI78">
        <v>3</v>
      </c>
      <c r="CJ78">
        <v>1</v>
      </c>
      <c r="CK78">
        <v>1</v>
      </c>
      <c r="CL78">
        <v>2</v>
      </c>
      <c r="CM78">
        <v>1</v>
      </c>
      <c r="CN78">
        <v>0</v>
      </c>
      <c r="CO78">
        <v>0</v>
      </c>
      <c r="CP78">
        <v>1</v>
      </c>
    </row>
    <row r="79" spans="1:94" x14ac:dyDescent="0.3">
      <c r="A79" s="3">
        <v>3</v>
      </c>
      <c r="B79" s="1" t="s">
        <v>523</v>
      </c>
      <c r="C79" s="3">
        <v>270102</v>
      </c>
      <c r="D79" t="s">
        <v>10360</v>
      </c>
      <c r="E79" s="3">
        <v>270102014</v>
      </c>
      <c r="F79" t="s">
        <v>7305</v>
      </c>
      <c r="G79" s="3">
        <v>48</v>
      </c>
      <c r="H79" t="s">
        <v>10689</v>
      </c>
      <c r="I79" s="3" t="s">
        <v>10724</v>
      </c>
      <c r="J79">
        <v>476</v>
      </c>
      <c r="K79" s="3">
        <v>0</v>
      </c>
      <c r="L79">
        <v>0</v>
      </c>
      <c r="M79" s="3">
        <v>0</v>
      </c>
      <c r="N79">
        <v>1</v>
      </c>
      <c r="O79" s="3">
        <v>0</v>
      </c>
      <c r="P79">
        <v>0</v>
      </c>
      <c r="Q79" s="3">
        <v>0</v>
      </c>
      <c r="R79">
        <v>0</v>
      </c>
      <c r="S79" s="3">
        <v>0</v>
      </c>
      <c r="T79" s="3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</row>
    <row r="80" spans="1:94" x14ac:dyDescent="0.3">
      <c r="A80" s="3">
        <v>3</v>
      </c>
      <c r="B80" s="1" t="s">
        <v>523</v>
      </c>
      <c r="C80" s="3">
        <v>270102</v>
      </c>
      <c r="D80" t="s">
        <v>10360</v>
      </c>
      <c r="E80" s="3">
        <v>270102014</v>
      </c>
      <c r="F80" t="s">
        <v>7305</v>
      </c>
      <c r="G80" s="3">
        <v>49</v>
      </c>
      <c r="H80" t="s">
        <v>10690</v>
      </c>
      <c r="I80" s="3" t="s">
        <v>10724</v>
      </c>
      <c r="J80">
        <v>476</v>
      </c>
      <c r="K80" s="3">
        <v>0</v>
      </c>
      <c r="L80">
        <v>0</v>
      </c>
      <c r="M80" s="3">
        <v>0</v>
      </c>
      <c r="N80">
        <v>0</v>
      </c>
      <c r="O80" s="3">
        <v>1</v>
      </c>
      <c r="P80">
        <v>0</v>
      </c>
      <c r="Q80" s="3">
        <v>0</v>
      </c>
      <c r="R80">
        <v>0</v>
      </c>
      <c r="S80" s="3">
        <v>0</v>
      </c>
      <c r="T80" s="3">
        <v>0</v>
      </c>
      <c r="U80">
        <v>2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2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</row>
    <row r="81" spans="1:94" x14ac:dyDescent="0.3">
      <c r="A81" s="3">
        <v>4</v>
      </c>
      <c r="B81" s="1" t="s">
        <v>527</v>
      </c>
      <c r="C81" s="3">
        <v>270102</v>
      </c>
      <c r="D81" t="s">
        <v>10360</v>
      </c>
      <c r="E81" s="3">
        <v>270102014</v>
      </c>
      <c r="F81" t="s">
        <v>7305</v>
      </c>
      <c r="G81" s="3">
        <v>1</v>
      </c>
      <c r="H81" t="s">
        <v>10642</v>
      </c>
      <c r="I81" s="3" t="s">
        <v>10724</v>
      </c>
      <c r="J81">
        <v>476</v>
      </c>
      <c r="K81" s="3">
        <v>0</v>
      </c>
      <c r="L81">
        <v>2</v>
      </c>
      <c r="M81" s="3">
        <v>0</v>
      </c>
      <c r="N81">
        <v>1</v>
      </c>
      <c r="O81" s="3">
        <v>0</v>
      </c>
      <c r="P81">
        <v>2</v>
      </c>
      <c r="Q81" s="3">
        <v>1</v>
      </c>
      <c r="R81">
        <v>0</v>
      </c>
      <c r="S81" s="3">
        <v>0</v>
      </c>
      <c r="T81" s="3">
        <v>0</v>
      </c>
      <c r="U81">
        <v>1</v>
      </c>
      <c r="V81">
        <v>2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2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0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</v>
      </c>
      <c r="CL81">
        <v>1</v>
      </c>
      <c r="CM81">
        <v>0</v>
      </c>
      <c r="CN81">
        <v>0</v>
      </c>
      <c r="CO81">
        <v>0</v>
      </c>
      <c r="CP81">
        <v>1</v>
      </c>
    </row>
    <row r="82" spans="1:94" x14ac:dyDescent="0.3">
      <c r="A82" s="3">
        <v>4</v>
      </c>
      <c r="B82" s="1" t="s">
        <v>527</v>
      </c>
      <c r="C82" s="3">
        <v>270102</v>
      </c>
      <c r="D82" t="s">
        <v>10360</v>
      </c>
      <c r="E82" s="3">
        <v>270102014</v>
      </c>
      <c r="F82" t="s">
        <v>7305</v>
      </c>
      <c r="G82" s="3">
        <v>32</v>
      </c>
      <c r="H82" t="s">
        <v>10673</v>
      </c>
      <c r="I82" s="3" t="s">
        <v>10724</v>
      </c>
      <c r="J82">
        <v>476</v>
      </c>
      <c r="K82" s="3">
        <v>0</v>
      </c>
      <c r="L82">
        <v>1</v>
      </c>
      <c r="M82" s="3">
        <v>0</v>
      </c>
      <c r="N82">
        <v>0</v>
      </c>
      <c r="O82" s="3">
        <v>0</v>
      </c>
      <c r="P82">
        <v>0</v>
      </c>
      <c r="Q82" s="3">
        <v>0</v>
      </c>
      <c r="R82">
        <v>0</v>
      </c>
      <c r="S82" s="3">
        <v>0</v>
      </c>
      <c r="T82" s="3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2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</row>
    <row r="83" spans="1:94" x14ac:dyDescent="0.3">
      <c r="A83" s="3">
        <v>4</v>
      </c>
      <c r="B83" s="1" t="s">
        <v>527</v>
      </c>
      <c r="C83" s="3">
        <v>270102</v>
      </c>
      <c r="D83" t="s">
        <v>10360</v>
      </c>
      <c r="E83" s="3">
        <v>270102014</v>
      </c>
      <c r="F83" t="s">
        <v>7305</v>
      </c>
      <c r="G83" s="3">
        <v>25</v>
      </c>
      <c r="H83" t="s">
        <v>10666</v>
      </c>
      <c r="I83" s="3" t="s">
        <v>10724</v>
      </c>
      <c r="J83">
        <v>476</v>
      </c>
      <c r="K83" s="3">
        <v>2</v>
      </c>
      <c r="L83">
        <v>0</v>
      </c>
      <c r="M83" s="3">
        <v>1</v>
      </c>
      <c r="N83">
        <v>2</v>
      </c>
      <c r="O83" s="3">
        <v>1</v>
      </c>
      <c r="P83">
        <v>1</v>
      </c>
      <c r="Q83" s="3">
        <v>0</v>
      </c>
      <c r="R83">
        <v>0</v>
      </c>
      <c r="S83" s="3">
        <v>0</v>
      </c>
      <c r="T83" s="3">
        <v>0</v>
      </c>
      <c r="U83">
        <v>3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3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2</v>
      </c>
      <c r="AM83">
        <v>2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1</v>
      </c>
      <c r="BI83">
        <v>3</v>
      </c>
      <c r="BJ83">
        <v>0</v>
      </c>
      <c r="BK83">
        <v>1</v>
      </c>
      <c r="BL83">
        <v>0</v>
      </c>
      <c r="BM83">
        <v>1</v>
      </c>
      <c r="BN83">
        <v>1</v>
      </c>
      <c r="BO83">
        <v>3</v>
      </c>
      <c r="BP83">
        <v>0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2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1</v>
      </c>
      <c r="CF83">
        <v>1</v>
      </c>
      <c r="CG83">
        <v>0</v>
      </c>
      <c r="CH83">
        <v>2</v>
      </c>
      <c r="CI83">
        <v>0</v>
      </c>
      <c r="CJ83">
        <v>1</v>
      </c>
      <c r="CK83">
        <v>0</v>
      </c>
      <c r="CL83">
        <v>1</v>
      </c>
      <c r="CM83">
        <v>3</v>
      </c>
      <c r="CN83">
        <v>1</v>
      </c>
      <c r="CO83">
        <v>0</v>
      </c>
      <c r="CP83">
        <v>0</v>
      </c>
    </row>
    <row r="84" spans="1:94" x14ac:dyDescent="0.3">
      <c r="A84" s="3">
        <v>4</v>
      </c>
      <c r="B84" s="1" t="s">
        <v>527</v>
      </c>
      <c r="C84" s="3">
        <v>270102</v>
      </c>
      <c r="D84" t="s">
        <v>10360</v>
      </c>
      <c r="E84" s="3">
        <v>270102014</v>
      </c>
      <c r="F84" t="s">
        <v>7305</v>
      </c>
      <c r="G84" s="3">
        <v>26</v>
      </c>
      <c r="H84" t="s">
        <v>10667</v>
      </c>
      <c r="I84" s="3" t="s">
        <v>10724</v>
      </c>
      <c r="J84">
        <v>476</v>
      </c>
      <c r="K84" s="3">
        <v>0</v>
      </c>
      <c r="L84">
        <v>1</v>
      </c>
      <c r="M84" s="3">
        <v>0</v>
      </c>
      <c r="N84">
        <v>2</v>
      </c>
      <c r="O84" s="3">
        <v>0</v>
      </c>
      <c r="P84">
        <v>0</v>
      </c>
      <c r="Q84" s="3">
        <v>0</v>
      </c>
      <c r="R84">
        <v>0</v>
      </c>
      <c r="S84" s="3">
        <v>0</v>
      </c>
      <c r="T84" s="3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1</v>
      </c>
    </row>
    <row r="85" spans="1:94" x14ac:dyDescent="0.3">
      <c r="A85" s="3">
        <v>4</v>
      </c>
      <c r="B85" s="1" t="s">
        <v>527</v>
      </c>
      <c r="C85" s="3">
        <v>270102</v>
      </c>
      <c r="D85" t="s">
        <v>10360</v>
      </c>
      <c r="E85" s="3">
        <v>270102014</v>
      </c>
      <c r="F85" t="s">
        <v>7305</v>
      </c>
      <c r="G85" s="3">
        <v>50</v>
      </c>
      <c r="H85" t="s">
        <v>10691</v>
      </c>
      <c r="I85" s="3" t="s">
        <v>10724</v>
      </c>
      <c r="J85">
        <v>476</v>
      </c>
      <c r="K85" s="3">
        <v>0</v>
      </c>
      <c r="L85">
        <v>0</v>
      </c>
      <c r="M85" s="3">
        <v>0</v>
      </c>
      <c r="N85">
        <v>0</v>
      </c>
      <c r="O85" s="3">
        <v>0</v>
      </c>
      <c r="P85">
        <v>0</v>
      </c>
      <c r="Q85" s="3">
        <v>1</v>
      </c>
      <c r="R85">
        <v>0</v>
      </c>
      <c r="S85" s="3">
        <v>0</v>
      </c>
      <c r="T85" s="3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3">
      <c r="A86" s="3">
        <v>5</v>
      </c>
      <c r="B86" s="1" t="s">
        <v>542</v>
      </c>
      <c r="C86" s="3">
        <v>270102</v>
      </c>
      <c r="D86" t="s">
        <v>10360</v>
      </c>
      <c r="E86" s="3">
        <v>270102014</v>
      </c>
      <c r="F86" t="s">
        <v>7305</v>
      </c>
      <c r="G86" s="3">
        <v>33</v>
      </c>
      <c r="H86" t="s">
        <v>10674</v>
      </c>
      <c r="I86" s="3" t="s">
        <v>10724</v>
      </c>
      <c r="J86">
        <v>476</v>
      </c>
      <c r="K86" s="3">
        <v>0</v>
      </c>
      <c r="L86">
        <v>0</v>
      </c>
      <c r="M86" s="3">
        <v>0</v>
      </c>
      <c r="N86">
        <v>1</v>
      </c>
      <c r="O86" s="3">
        <v>0</v>
      </c>
      <c r="P86">
        <v>0</v>
      </c>
      <c r="Q86" s="3">
        <v>0</v>
      </c>
      <c r="R86">
        <v>0</v>
      </c>
      <c r="S86" s="3">
        <v>0</v>
      </c>
      <c r="T86" s="3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3</v>
      </c>
      <c r="AK86">
        <v>0</v>
      </c>
      <c r="AL86">
        <v>1</v>
      </c>
      <c r="AM86">
        <v>1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3">
      <c r="A87" s="3">
        <v>5</v>
      </c>
      <c r="B87" s="1" t="s">
        <v>542</v>
      </c>
      <c r="C87" s="3">
        <v>270102</v>
      </c>
      <c r="D87" t="s">
        <v>10360</v>
      </c>
      <c r="E87" s="3">
        <v>270102014</v>
      </c>
      <c r="F87" t="s">
        <v>7305</v>
      </c>
      <c r="G87" s="3">
        <v>51</v>
      </c>
      <c r="H87" t="s">
        <v>10692</v>
      </c>
      <c r="I87" s="3" t="s">
        <v>10724</v>
      </c>
      <c r="J87">
        <v>476</v>
      </c>
      <c r="K87" s="3">
        <v>0</v>
      </c>
      <c r="L87">
        <v>1</v>
      </c>
      <c r="M87" s="3">
        <v>0</v>
      </c>
      <c r="N87">
        <v>1</v>
      </c>
      <c r="O87" s="3">
        <v>0</v>
      </c>
      <c r="P87">
        <v>0</v>
      </c>
      <c r="Q87" s="3">
        <v>1</v>
      </c>
      <c r="R87">
        <v>0</v>
      </c>
      <c r="S87" s="3">
        <v>1</v>
      </c>
      <c r="T87" s="3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</row>
    <row r="88" spans="1:94" x14ac:dyDescent="0.3">
      <c r="A88" s="3">
        <v>5</v>
      </c>
      <c r="B88" s="1" t="s">
        <v>542</v>
      </c>
      <c r="C88" s="3">
        <v>270102</v>
      </c>
      <c r="D88" t="s">
        <v>10360</v>
      </c>
      <c r="E88" s="3">
        <v>270102014</v>
      </c>
      <c r="F88" t="s">
        <v>7305</v>
      </c>
      <c r="G88" s="3">
        <v>52</v>
      </c>
      <c r="H88" t="s">
        <v>10693</v>
      </c>
      <c r="I88" s="3" t="s">
        <v>10724</v>
      </c>
      <c r="J88">
        <v>476</v>
      </c>
      <c r="K88" s="3">
        <v>0</v>
      </c>
      <c r="L88">
        <v>1</v>
      </c>
      <c r="M88" s="3">
        <v>0</v>
      </c>
      <c r="N88">
        <v>1</v>
      </c>
      <c r="O88" s="3">
        <v>0</v>
      </c>
      <c r="P88">
        <v>0</v>
      </c>
      <c r="Q88" s="3">
        <v>0</v>
      </c>
      <c r="R88">
        <v>0</v>
      </c>
      <c r="S88" s="3">
        <v>0</v>
      </c>
      <c r="T88" s="3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3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</row>
    <row r="89" spans="1:94" x14ac:dyDescent="0.3">
      <c r="A89" s="3">
        <v>5</v>
      </c>
      <c r="B89" s="1" t="s">
        <v>542</v>
      </c>
      <c r="C89" s="3">
        <v>270102</v>
      </c>
      <c r="D89" t="s">
        <v>10360</v>
      </c>
      <c r="E89" s="3">
        <v>270102014</v>
      </c>
      <c r="F89" t="s">
        <v>7305</v>
      </c>
      <c r="G89" s="3">
        <v>34</v>
      </c>
      <c r="H89" t="s">
        <v>10675</v>
      </c>
      <c r="I89" s="3" t="s">
        <v>10724</v>
      </c>
      <c r="J89">
        <v>476</v>
      </c>
      <c r="K89" s="3">
        <v>1</v>
      </c>
      <c r="L89">
        <v>0</v>
      </c>
      <c r="M89" s="3">
        <v>1</v>
      </c>
      <c r="N89">
        <v>2</v>
      </c>
      <c r="O89" s="3">
        <v>0</v>
      </c>
      <c r="P89">
        <v>1</v>
      </c>
      <c r="Q89" s="3">
        <v>0</v>
      </c>
      <c r="R89">
        <v>0</v>
      </c>
      <c r="S89" s="3">
        <v>1</v>
      </c>
      <c r="T89" s="3">
        <v>1</v>
      </c>
      <c r="U89">
        <v>1</v>
      </c>
      <c r="V89">
        <v>3</v>
      </c>
      <c r="W89">
        <v>0</v>
      </c>
      <c r="X89">
        <v>2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2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2</v>
      </c>
      <c r="BV89">
        <v>1</v>
      </c>
      <c r="BW89">
        <v>1</v>
      </c>
      <c r="BX89">
        <v>1</v>
      </c>
      <c r="BY89">
        <v>0</v>
      </c>
      <c r="BZ89">
        <v>2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</row>
    <row r="90" spans="1:94" x14ac:dyDescent="0.3">
      <c r="A90" s="3">
        <v>5</v>
      </c>
      <c r="B90" s="1" t="s">
        <v>542</v>
      </c>
      <c r="C90" s="3">
        <v>270102</v>
      </c>
      <c r="D90" t="s">
        <v>10360</v>
      </c>
      <c r="E90" s="3">
        <v>270102014</v>
      </c>
      <c r="F90" t="s">
        <v>7305</v>
      </c>
      <c r="G90" s="3">
        <v>35</v>
      </c>
      <c r="H90" t="s">
        <v>10676</v>
      </c>
      <c r="I90" s="3" t="s">
        <v>10724</v>
      </c>
      <c r="J90">
        <v>476</v>
      </c>
      <c r="K90" s="3">
        <v>0</v>
      </c>
      <c r="L90">
        <v>0</v>
      </c>
      <c r="M90" s="3">
        <v>0</v>
      </c>
      <c r="N90">
        <v>1</v>
      </c>
      <c r="O90" s="3">
        <v>0</v>
      </c>
      <c r="P90">
        <v>1</v>
      </c>
      <c r="Q90" s="3">
        <v>1</v>
      </c>
      <c r="R90">
        <v>0</v>
      </c>
      <c r="S90" s="3">
        <v>0</v>
      </c>
      <c r="T90" s="3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2</v>
      </c>
      <c r="AV90">
        <v>2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2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2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0</v>
      </c>
      <c r="CG90">
        <v>1</v>
      </c>
      <c r="CH90">
        <v>1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</row>
    <row r="91" spans="1:94" x14ac:dyDescent="0.3">
      <c r="A91" s="3">
        <v>5</v>
      </c>
      <c r="B91" s="1" t="s">
        <v>542</v>
      </c>
      <c r="C91" s="3">
        <v>270102</v>
      </c>
      <c r="D91" t="s">
        <v>10360</v>
      </c>
      <c r="E91" s="3">
        <v>270102014</v>
      </c>
      <c r="F91" t="s">
        <v>7305</v>
      </c>
      <c r="G91" s="3">
        <v>53</v>
      </c>
      <c r="H91" t="s">
        <v>10694</v>
      </c>
      <c r="I91" s="3" t="s">
        <v>10724</v>
      </c>
      <c r="J91">
        <v>476</v>
      </c>
      <c r="K91" s="3">
        <v>0</v>
      </c>
      <c r="L91">
        <v>0</v>
      </c>
      <c r="M91" s="3">
        <v>0</v>
      </c>
      <c r="N91">
        <v>0</v>
      </c>
      <c r="O91" s="3">
        <v>0</v>
      </c>
      <c r="P91">
        <v>1</v>
      </c>
      <c r="Q91" s="3">
        <v>0</v>
      </c>
      <c r="R91">
        <v>0</v>
      </c>
      <c r="S91" s="3">
        <v>0</v>
      </c>
      <c r="T91" s="3">
        <v>1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2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2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3">
      <c r="A92" s="3">
        <v>5</v>
      </c>
      <c r="B92" s="1" t="s">
        <v>542</v>
      </c>
      <c r="C92" s="3">
        <v>270102</v>
      </c>
      <c r="D92" t="s">
        <v>10360</v>
      </c>
      <c r="E92" s="3">
        <v>270102014</v>
      </c>
      <c r="F92" t="s">
        <v>7305</v>
      </c>
      <c r="G92" s="3">
        <v>54</v>
      </c>
      <c r="H92" t="s">
        <v>10695</v>
      </c>
      <c r="I92" s="3" t="s">
        <v>10724</v>
      </c>
      <c r="J92">
        <v>476</v>
      </c>
      <c r="K92" s="3">
        <v>0</v>
      </c>
      <c r="L92">
        <v>2</v>
      </c>
      <c r="M92" s="3">
        <v>1</v>
      </c>
      <c r="N92">
        <v>0</v>
      </c>
      <c r="O92" s="3">
        <v>0</v>
      </c>
      <c r="P92">
        <v>1</v>
      </c>
      <c r="Q92" s="3">
        <v>0</v>
      </c>
      <c r="R92">
        <v>0</v>
      </c>
      <c r="S92" s="3">
        <v>0</v>
      </c>
      <c r="T92" s="3">
        <v>2</v>
      </c>
      <c r="U92">
        <v>0</v>
      </c>
      <c r="V92">
        <v>0</v>
      </c>
      <c r="W92">
        <v>1</v>
      </c>
      <c r="X92">
        <v>1</v>
      </c>
      <c r="Y92">
        <v>0</v>
      </c>
      <c r="Z92">
        <v>1</v>
      </c>
      <c r="AA92">
        <v>1</v>
      </c>
      <c r="AB92">
        <v>2</v>
      </c>
      <c r="AC92">
        <v>0</v>
      </c>
      <c r="AD92">
        <v>0</v>
      </c>
      <c r="AE92">
        <v>0</v>
      </c>
      <c r="AF92">
        <v>4</v>
      </c>
      <c r="AG92">
        <v>1</v>
      </c>
      <c r="AH92">
        <v>0</v>
      </c>
      <c r="AI92">
        <v>2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2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2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3">
      <c r="A93" s="3">
        <v>5</v>
      </c>
      <c r="B93" s="1" t="s">
        <v>542</v>
      </c>
      <c r="C93" s="3">
        <v>270102</v>
      </c>
      <c r="D93" t="s">
        <v>10360</v>
      </c>
      <c r="E93" s="3">
        <v>270102014</v>
      </c>
      <c r="F93" t="s">
        <v>7305</v>
      </c>
      <c r="G93" s="3">
        <v>2</v>
      </c>
      <c r="H93" t="s">
        <v>10643</v>
      </c>
      <c r="I93" s="3" t="s">
        <v>10724</v>
      </c>
      <c r="J93">
        <v>476</v>
      </c>
      <c r="K93" s="3">
        <v>0</v>
      </c>
      <c r="L93">
        <v>5</v>
      </c>
      <c r="M93" s="3">
        <v>0</v>
      </c>
      <c r="N93">
        <v>1</v>
      </c>
      <c r="O93" s="3">
        <v>0</v>
      </c>
      <c r="P93">
        <v>1</v>
      </c>
      <c r="Q93" s="3">
        <v>0</v>
      </c>
      <c r="R93">
        <v>1</v>
      </c>
      <c r="S93" s="3">
        <v>1</v>
      </c>
      <c r="T93" s="3">
        <v>1</v>
      </c>
      <c r="U93">
        <v>4</v>
      </c>
      <c r="V93">
        <v>0</v>
      </c>
      <c r="W93">
        <v>2</v>
      </c>
      <c r="X93">
        <v>2</v>
      </c>
      <c r="Y93">
        <v>0</v>
      </c>
      <c r="Z93">
        <v>2</v>
      </c>
      <c r="AA93">
        <v>1</v>
      </c>
      <c r="AB93">
        <v>2</v>
      </c>
      <c r="AC93">
        <v>2</v>
      </c>
      <c r="AD93">
        <v>0</v>
      </c>
      <c r="AE93">
        <v>3</v>
      </c>
      <c r="AF93">
        <v>2</v>
      </c>
      <c r="AG93">
        <v>1</v>
      </c>
      <c r="AH93">
        <v>7</v>
      </c>
      <c r="AI93">
        <v>1</v>
      </c>
      <c r="AJ93">
        <v>1</v>
      </c>
      <c r="AK93">
        <v>2</v>
      </c>
      <c r="AL93">
        <v>1</v>
      </c>
      <c r="AM93">
        <v>2</v>
      </c>
      <c r="AN93">
        <v>1</v>
      </c>
      <c r="AO93">
        <v>0</v>
      </c>
      <c r="AP93">
        <v>2</v>
      </c>
      <c r="AQ93">
        <v>0</v>
      </c>
      <c r="AR93">
        <v>3</v>
      </c>
      <c r="AS93">
        <v>2</v>
      </c>
      <c r="AT93">
        <v>3</v>
      </c>
      <c r="AU93">
        <v>2</v>
      </c>
      <c r="AV93">
        <v>3</v>
      </c>
      <c r="AW93">
        <v>4</v>
      </c>
      <c r="AX93">
        <v>0</v>
      </c>
      <c r="AY93">
        <v>2</v>
      </c>
      <c r="AZ93">
        <v>3</v>
      </c>
      <c r="BA93">
        <v>2</v>
      </c>
      <c r="BB93">
        <v>1</v>
      </c>
      <c r="BC93">
        <v>3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3</v>
      </c>
      <c r="BJ93">
        <v>2</v>
      </c>
      <c r="BK93">
        <v>0</v>
      </c>
      <c r="BL93">
        <v>3</v>
      </c>
      <c r="BM93">
        <v>2</v>
      </c>
      <c r="BN93">
        <v>1</v>
      </c>
      <c r="BO93">
        <v>0</v>
      </c>
      <c r="BP93">
        <v>4</v>
      </c>
      <c r="BQ93">
        <v>1</v>
      </c>
      <c r="BR93">
        <v>0</v>
      </c>
      <c r="BS93">
        <v>2</v>
      </c>
      <c r="BT93">
        <v>4</v>
      </c>
      <c r="BU93">
        <v>0</v>
      </c>
      <c r="BV93">
        <v>3</v>
      </c>
      <c r="BW93">
        <v>1</v>
      </c>
      <c r="BX93">
        <v>3</v>
      </c>
      <c r="BY93">
        <v>1</v>
      </c>
      <c r="BZ93">
        <v>3</v>
      </c>
      <c r="CA93">
        <v>2</v>
      </c>
      <c r="CB93">
        <v>2</v>
      </c>
      <c r="CC93">
        <v>0</v>
      </c>
      <c r="CD93">
        <v>2</v>
      </c>
      <c r="CE93">
        <v>5</v>
      </c>
      <c r="CF93">
        <v>1</v>
      </c>
      <c r="CG93">
        <v>2</v>
      </c>
      <c r="CH93">
        <v>1</v>
      </c>
      <c r="CI93">
        <v>2</v>
      </c>
      <c r="CJ93">
        <v>3</v>
      </c>
      <c r="CK93">
        <v>2</v>
      </c>
      <c r="CL93">
        <v>1</v>
      </c>
      <c r="CM93">
        <v>1</v>
      </c>
      <c r="CN93">
        <v>1</v>
      </c>
      <c r="CO93">
        <v>3</v>
      </c>
      <c r="CP93">
        <v>1</v>
      </c>
    </row>
    <row r="94" spans="1:94" x14ac:dyDescent="0.3">
      <c r="A94" s="3">
        <v>5</v>
      </c>
      <c r="B94" s="1" t="s">
        <v>542</v>
      </c>
      <c r="C94" s="3">
        <v>270102</v>
      </c>
      <c r="D94" t="s">
        <v>10360</v>
      </c>
      <c r="E94" s="3">
        <v>270102014</v>
      </c>
      <c r="F94" t="s">
        <v>7305</v>
      </c>
      <c r="G94" s="3">
        <v>55</v>
      </c>
      <c r="H94" t="s">
        <v>10696</v>
      </c>
      <c r="I94" s="3" t="s">
        <v>10724</v>
      </c>
      <c r="J94">
        <v>476</v>
      </c>
      <c r="K94" s="3">
        <v>0</v>
      </c>
      <c r="L94">
        <v>0</v>
      </c>
      <c r="M94" s="3">
        <v>0</v>
      </c>
      <c r="N94">
        <v>0</v>
      </c>
      <c r="O94" s="3">
        <v>1</v>
      </c>
      <c r="P94">
        <v>0</v>
      </c>
      <c r="Q94" s="3">
        <v>0</v>
      </c>
      <c r="R94">
        <v>1</v>
      </c>
      <c r="S94" s="3">
        <v>0</v>
      </c>
      <c r="T94" s="3">
        <v>2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1</v>
      </c>
      <c r="BU94">
        <v>0</v>
      </c>
      <c r="BV94">
        <v>1</v>
      </c>
      <c r="BW94">
        <v>1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2</v>
      </c>
      <c r="CG94">
        <v>0</v>
      </c>
      <c r="CH94">
        <v>0</v>
      </c>
      <c r="CI94">
        <v>0</v>
      </c>
      <c r="CJ94">
        <v>2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</row>
    <row r="95" spans="1:94" x14ac:dyDescent="0.3">
      <c r="A95" s="3">
        <v>5</v>
      </c>
      <c r="B95" s="1" t="s">
        <v>542</v>
      </c>
      <c r="C95" s="3">
        <v>270102</v>
      </c>
      <c r="D95" t="s">
        <v>10360</v>
      </c>
      <c r="E95" s="3">
        <v>270102014</v>
      </c>
      <c r="F95" t="s">
        <v>7305</v>
      </c>
      <c r="G95" s="3">
        <v>3</v>
      </c>
      <c r="H95" t="s">
        <v>10644</v>
      </c>
      <c r="I95" s="3" t="s">
        <v>10724</v>
      </c>
      <c r="J95">
        <v>476</v>
      </c>
      <c r="K95" s="3">
        <v>2</v>
      </c>
      <c r="L95">
        <v>2</v>
      </c>
      <c r="M95" s="3">
        <v>2</v>
      </c>
      <c r="N95">
        <v>0</v>
      </c>
      <c r="O95" s="3">
        <v>1</v>
      </c>
      <c r="P95">
        <v>2</v>
      </c>
      <c r="Q95" s="3">
        <v>2</v>
      </c>
      <c r="R95">
        <v>1</v>
      </c>
      <c r="S95" s="3">
        <v>1</v>
      </c>
      <c r="T95" s="3">
        <v>1</v>
      </c>
      <c r="U95">
        <v>0</v>
      </c>
      <c r="V95">
        <v>4</v>
      </c>
      <c r="W95">
        <v>6</v>
      </c>
      <c r="X95">
        <v>1</v>
      </c>
      <c r="Y95">
        <v>1</v>
      </c>
      <c r="Z95">
        <v>3</v>
      </c>
      <c r="AA95">
        <v>0</v>
      </c>
      <c r="AB95">
        <v>0</v>
      </c>
      <c r="AC95">
        <v>1</v>
      </c>
      <c r="AD95">
        <v>1</v>
      </c>
      <c r="AE95">
        <v>2</v>
      </c>
      <c r="AF95">
        <v>0</v>
      </c>
      <c r="AG95">
        <v>0</v>
      </c>
      <c r="AH95">
        <v>1</v>
      </c>
      <c r="AI95">
        <v>2</v>
      </c>
      <c r="AJ95">
        <v>0</v>
      </c>
      <c r="AK95">
        <v>0</v>
      </c>
      <c r="AL95">
        <v>5</v>
      </c>
      <c r="AM95">
        <v>2</v>
      </c>
      <c r="AN95">
        <v>2</v>
      </c>
      <c r="AO95">
        <v>0</v>
      </c>
      <c r="AP95">
        <v>2</v>
      </c>
      <c r="AQ95">
        <v>4</v>
      </c>
      <c r="AR95">
        <v>2</v>
      </c>
      <c r="AS95">
        <v>0</v>
      </c>
      <c r="AT95">
        <v>1</v>
      </c>
      <c r="AU95">
        <v>2</v>
      </c>
      <c r="AV95">
        <v>3</v>
      </c>
      <c r="AW95">
        <v>0</v>
      </c>
      <c r="AX95">
        <v>1</v>
      </c>
      <c r="AY95">
        <v>2</v>
      </c>
      <c r="AZ95">
        <v>1</v>
      </c>
      <c r="BA95">
        <v>2</v>
      </c>
      <c r="BB95">
        <v>3</v>
      </c>
      <c r="BC95">
        <v>1</v>
      </c>
      <c r="BD95">
        <v>3</v>
      </c>
      <c r="BE95">
        <v>0</v>
      </c>
      <c r="BF95">
        <v>2</v>
      </c>
      <c r="BG95">
        <v>1</v>
      </c>
      <c r="BH95">
        <v>3</v>
      </c>
      <c r="BI95">
        <v>2</v>
      </c>
      <c r="BJ95">
        <v>0</v>
      </c>
      <c r="BK95">
        <v>0</v>
      </c>
      <c r="BL95">
        <v>2</v>
      </c>
      <c r="BM95">
        <v>1</v>
      </c>
      <c r="BN95">
        <v>1</v>
      </c>
      <c r="BO95">
        <v>0</v>
      </c>
      <c r="BP95">
        <v>4</v>
      </c>
      <c r="BQ95">
        <v>4</v>
      </c>
      <c r="BR95">
        <v>2</v>
      </c>
      <c r="BS95">
        <v>1</v>
      </c>
      <c r="BT95">
        <v>2</v>
      </c>
      <c r="BU95">
        <v>1</v>
      </c>
      <c r="BV95">
        <v>0</v>
      </c>
      <c r="BW95">
        <v>2</v>
      </c>
      <c r="BX95">
        <v>3</v>
      </c>
      <c r="BY95">
        <v>3</v>
      </c>
      <c r="BZ95">
        <v>2</v>
      </c>
      <c r="CA95">
        <v>2</v>
      </c>
      <c r="CB95">
        <v>1</v>
      </c>
      <c r="CC95">
        <v>1</v>
      </c>
      <c r="CD95">
        <v>3</v>
      </c>
      <c r="CE95">
        <v>5</v>
      </c>
      <c r="CF95">
        <v>4</v>
      </c>
      <c r="CG95">
        <v>1</v>
      </c>
      <c r="CH95">
        <v>4</v>
      </c>
      <c r="CI95">
        <v>4</v>
      </c>
      <c r="CJ95">
        <v>3</v>
      </c>
      <c r="CK95">
        <v>3</v>
      </c>
      <c r="CL95">
        <v>0</v>
      </c>
      <c r="CM95">
        <v>2</v>
      </c>
      <c r="CN95">
        <v>1</v>
      </c>
      <c r="CO95">
        <v>3</v>
      </c>
      <c r="CP95">
        <v>1</v>
      </c>
    </row>
    <row r="96" spans="1:94" x14ac:dyDescent="0.3">
      <c r="A96" s="3">
        <v>6</v>
      </c>
      <c r="B96" s="1" t="s">
        <v>1193</v>
      </c>
      <c r="C96" s="3">
        <v>270102</v>
      </c>
      <c r="D96" t="s">
        <v>10360</v>
      </c>
      <c r="E96" s="3">
        <v>270102014</v>
      </c>
      <c r="F96" t="s">
        <v>7305</v>
      </c>
      <c r="G96" s="3">
        <v>56</v>
      </c>
      <c r="H96" t="s">
        <v>10697</v>
      </c>
      <c r="I96" s="3" t="s">
        <v>10724</v>
      </c>
      <c r="J96">
        <v>476</v>
      </c>
      <c r="K96" s="3">
        <v>0</v>
      </c>
      <c r="L96">
        <v>0</v>
      </c>
      <c r="M96" s="3">
        <v>0</v>
      </c>
      <c r="N96">
        <v>0</v>
      </c>
      <c r="O96" s="3">
        <v>0</v>
      </c>
      <c r="P96">
        <v>0</v>
      </c>
      <c r="Q96" s="3">
        <v>0</v>
      </c>
      <c r="R96">
        <v>1</v>
      </c>
      <c r="S96" s="3">
        <v>0</v>
      </c>
      <c r="T96" s="3">
        <v>1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</row>
    <row r="97" spans="1:94" x14ac:dyDescent="0.3">
      <c r="A97" s="3">
        <v>6</v>
      </c>
      <c r="B97" s="1" t="s">
        <v>1193</v>
      </c>
      <c r="C97" s="3">
        <v>270102</v>
      </c>
      <c r="D97" t="s">
        <v>10360</v>
      </c>
      <c r="E97" s="3">
        <v>270102014</v>
      </c>
      <c r="F97" t="s">
        <v>7305</v>
      </c>
      <c r="G97" s="3">
        <v>4</v>
      </c>
      <c r="H97" t="s">
        <v>10645</v>
      </c>
      <c r="I97" s="3" t="s">
        <v>10724</v>
      </c>
      <c r="J97">
        <v>476</v>
      </c>
      <c r="K97" s="3">
        <v>1</v>
      </c>
      <c r="L97">
        <v>0</v>
      </c>
      <c r="M97" s="3">
        <v>1</v>
      </c>
      <c r="N97">
        <v>1</v>
      </c>
      <c r="O97" s="3">
        <v>1</v>
      </c>
      <c r="P97">
        <v>2</v>
      </c>
      <c r="Q97" s="3">
        <v>3</v>
      </c>
      <c r="R97">
        <v>5</v>
      </c>
      <c r="S97" s="3">
        <v>1</v>
      </c>
      <c r="T97" s="3">
        <v>0</v>
      </c>
      <c r="U97">
        <v>4</v>
      </c>
      <c r="V97">
        <v>4</v>
      </c>
      <c r="W97">
        <v>4</v>
      </c>
      <c r="X97">
        <v>1</v>
      </c>
      <c r="Y97">
        <v>1</v>
      </c>
      <c r="Z97">
        <v>0</v>
      </c>
      <c r="AA97">
        <v>0</v>
      </c>
      <c r="AB97">
        <v>5</v>
      </c>
      <c r="AC97">
        <v>0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2</v>
      </c>
      <c r="AK97">
        <v>4</v>
      </c>
      <c r="AL97">
        <v>1</v>
      </c>
      <c r="AM97">
        <v>3</v>
      </c>
      <c r="AN97">
        <v>1</v>
      </c>
      <c r="AO97">
        <v>0</v>
      </c>
      <c r="AP97">
        <v>1</v>
      </c>
      <c r="AQ97">
        <v>2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3</v>
      </c>
      <c r="BD97">
        <v>1</v>
      </c>
      <c r="BE97">
        <v>1</v>
      </c>
      <c r="BF97">
        <v>0</v>
      </c>
      <c r="BG97">
        <v>6</v>
      </c>
      <c r="BH97">
        <v>1</v>
      </c>
      <c r="BI97">
        <v>4</v>
      </c>
      <c r="BJ97">
        <v>0</v>
      </c>
      <c r="BK97">
        <v>0</v>
      </c>
      <c r="BL97">
        <v>3</v>
      </c>
      <c r="BM97">
        <v>3</v>
      </c>
      <c r="BN97">
        <v>1</v>
      </c>
      <c r="BO97">
        <v>0</v>
      </c>
      <c r="BP97">
        <v>1</v>
      </c>
      <c r="BQ97">
        <v>3</v>
      </c>
      <c r="BR97">
        <v>1</v>
      </c>
      <c r="BS97">
        <v>1</v>
      </c>
      <c r="BT97">
        <v>3</v>
      </c>
      <c r="BU97">
        <v>1</v>
      </c>
      <c r="BV97">
        <v>3</v>
      </c>
      <c r="BW97">
        <v>0</v>
      </c>
      <c r="BX97">
        <v>1</v>
      </c>
      <c r="BY97">
        <v>2</v>
      </c>
      <c r="BZ97">
        <v>0</v>
      </c>
      <c r="CA97">
        <v>2</v>
      </c>
      <c r="CB97">
        <v>0</v>
      </c>
      <c r="CC97">
        <v>2</v>
      </c>
      <c r="CD97">
        <v>0</v>
      </c>
      <c r="CE97">
        <v>1</v>
      </c>
      <c r="CF97">
        <v>2</v>
      </c>
      <c r="CG97">
        <v>0</v>
      </c>
      <c r="CH97">
        <v>0</v>
      </c>
      <c r="CI97">
        <v>2</v>
      </c>
      <c r="CJ97">
        <v>0</v>
      </c>
      <c r="CK97">
        <v>2</v>
      </c>
      <c r="CL97">
        <v>0</v>
      </c>
      <c r="CM97">
        <v>2</v>
      </c>
      <c r="CN97">
        <v>1</v>
      </c>
      <c r="CO97">
        <v>1</v>
      </c>
      <c r="CP97">
        <v>5</v>
      </c>
    </row>
    <row r="98" spans="1:94" x14ac:dyDescent="0.3">
      <c r="A98" s="3">
        <v>6</v>
      </c>
      <c r="B98" s="1" t="s">
        <v>1193</v>
      </c>
      <c r="C98" s="3">
        <v>270102</v>
      </c>
      <c r="D98" t="s">
        <v>10360</v>
      </c>
      <c r="E98" s="3">
        <v>270102014</v>
      </c>
      <c r="F98" t="s">
        <v>7305</v>
      </c>
      <c r="G98" s="3">
        <v>57</v>
      </c>
      <c r="H98" t="s">
        <v>10698</v>
      </c>
      <c r="I98" s="3" t="s">
        <v>10724</v>
      </c>
      <c r="J98">
        <v>476</v>
      </c>
      <c r="K98" s="3">
        <v>1</v>
      </c>
      <c r="L98">
        <v>0</v>
      </c>
      <c r="M98" s="3">
        <v>1</v>
      </c>
      <c r="N98">
        <v>1</v>
      </c>
      <c r="O98" s="3">
        <v>0</v>
      </c>
      <c r="P98">
        <v>0</v>
      </c>
      <c r="Q98" s="3">
        <v>0</v>
      </c>
      <c r="R98">
        <v>0</v>
      </c>
      <c r="S98" s="3">
        <v>0</v>
      </c>
      <c r="T98" s="3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1</v>
      </c>
      <c r="BY98">
        <v>1</v>
      </c>
      <c r="BZ98">
        <v>2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1</v>
      </c>
      <c r="CO98">
        <v>0</v>
      </c>
      <c r="CP98">
        <v>0</v>
      </c>
    </row>
    <row r="99" spans="1:94" x14ac:dyDescent="0.3">
      <c r="A99" s="3">
        <v>6</v>
      </c>
      <c r="B99" s="1" t="s">
        <v>1193</v>
      </c>
      <c r="C99" s="3">
        <v>270102</v>
      </c>
      <c r="D99" t="s">
        <v>10360</v>
      </c>
      <c r="E99" s="3">
        <v>270102014</v>
      </c>
      <c r="F99" t="s">
        <v>7305</v>
      </c>
      <c r="G99" s="3">
        <v>5</v>
      </c>
      <c r="H99" t="s">
        <v>10646</v>
      </c>
      <c r="I99" s="3" t="s">
        <v>10724</v>
      </c>
      <c r="J99">
        <v>476</v>
      </c>
      <c r="K99" s="3">
        <v>1</v>
      </c>
      <c r="L99">
        <v>0</v>
      </c>
      <c r="M99" s="3">
        <v>3</v>
      </c>
      <c r="N99">
        <v>1</v>
      </c>
      <c r="O99" s="3">
        <v>1</v>
      </c>
      <c r="P99">
        <v>3</v>
      </c>
      <c r="Q99" s="3">
        <v>3</v>
      </c>
      <c r="R99">
        <v>0</v>
      </c>
      <c r="S99" s="3">
        <v>0</v>
      </c>
      <c r="T99" s="3">
        <v>5</v>
      </c>
      <c r="U99">
        <v>1</v>
      </c>
      <c r="V99">
        <v>1</v>
      </c>
      <c r="W99">
        <v>0</v>
      </c>
      <c r="X99">
        <v>0</v>
      </c>
      <c r="Y99">
        <v>1</v>
      </c>
      <c r="Z99">
        <v>4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1</v>
      </c>
      <c r="AU99">
        <v>3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2</v>
      </c>
      <c r="BU99">
        <v>1</v>
      </c>
      <c r="BV99">
        <v>2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1</v>
      </c>
      <c r="CC99">
        <v>0</v>
      </c>
      <c r="CD99">
        <v>0</v>
      </c>
      <c r="CE99">
        <v>2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</row>
    <row r="100" spans="1:94" x14ac:dyDescent="0.3">
      <c r="A100" s="3">
        <v>6</v>
      </c>
      <c r="B100" s="1" t="s">
        <v>1193</v>
      </c>
      <c r="C100" s="3">
        <v>270102</v>
      </c>
      <c r="D100" t="s">
        <v>10360</v>
      </c>
      <c r="E100" s="3">
        <v>270102014</v>
      </c>
      <c r="F100" t="s">
        <v>7305</v>
      </c>
      <c r="G100" s="3">
        <v>58</v>
      </c>
      <c r="H100" t="s">
        <v>10699</v>
      </c>
      <c r="I100" s="3" t="s">
        <v>10724</v>
      </c>
      <c r="J100">
        <v>476</v>
      </c>
      <c r="K100" s="3">
        <v>0</v>
      </c>
      <c r="L100">
        <v>1</v>
      </c>
      <c r="M100" s="3">
        <v>0</v>
      </c>
      <c r="N100">
        <v>0</v>
      </c>
      <c r="O100" s="3">
        <v>0</v>
      </c>
      <c r="P100">
        <v>0</v>
      </c>
      <c r="Q100" s="3">
        <v>0</v>
      </c>
      <c r="R100">
        <v>0</v>
      </c>
      <c r="S100" s="3">
        <v>2</v>
      </c>
      <c r="T100" s="3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1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1</v>
      </c>
    </row>
    <row r="101" spans="1:94" x14ac:dyDescent="0.3">
      <c r="A101" s="3">
        <v>6</v>
      </c>
      <c r="B101" s="1" t="s">
        <v>1193</v>
      </c>
      <c r="C101" s="3">
        <v>270102</v>
      </c>
      <c r="D101" t="s">
        <v>10360</v>
      </c>
      <c r="E101" s="3">
        <v>270102014</v>
      </c>
      <c r="F101" t="s">
        <v>7305</v>
      </c>
      <c r="G101" s="3">
        <v>59</v>
      </c>
      <c r="H101" t="s">
        <v>10700</v>
      </c>
      <c r="I101" s="3" t="s">
        <v>10724</v>
      </c>
      <c r="J101">
        <v>476</v>
      </c>
      <c r="K101" s="3">
        <v>1</v>
      </c>
      <c r="L101">
        <v>1</v>
      </c>
      <c r="M101" s="3">
        <v>0</v>
      </c>
      <c r="N101">
        <v>1</v>
      </c>
      <c r="O101" s="3">
        <v>0</v>
      </c>
      <c r="P101">
        <v>0</v>
      </c>
      <c r="Q101" s="3">
        <v>0</v>
      </c>
      <c r="R101">
        <v>0</v>
      </c>
      <c r="S101" s="3">
        <v>0</v>
      </c>
      <c r="T101" s="3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3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1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4" x14ac:dyDescent="0.3">
      <c r="A102" s="3">
        <v>7</v>
      </c>
      <c r="B102" s="1" t="s">
        <v>535</v>
      </c>
      <c r="C102" s="3">
        <v>270102</v>
      </c>
      <c r="D102" t="s">
        <v>10360</v>
      </c>
      <c r="E102" s="3">
        <v>270102014</v>
      </c>
      <c r="F102" t="s">
        <v>7305</v>
      </c>
      <c r="G102" s="3">
        <v>36</v>
      </c>
      <c r="H102" t="s">
        <v>10677</v>
      </c>
      <c r="I102" s="3" t="s">
        <v>10724</v>
      </c>
      <c r="J102">
        <v>476</v>
      </c>
      <c r="K102" s="3">
        <v>0</v>
      </c>
      <c r="L102">
        <v>0</v>
      </c>
      <c r="M102" s="3">
        <v>1</v>
      </c>
      <c r="N102">
        <v>2</v>
      </c>
      <c r="O102" s="3">
        <v>0</v>
      </c>
      <c r="P102">
        <v>0</v>
      </c>
      <c r="Q102" s="3">
        <v>0</v>
      </c>
      <c r="R102">
        <v>0</v>
      </c>
      <c r="S102" s="3">
        <v>0</v>
      </c>
      <c r="T102" s="3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3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4</v>
      </c>
      <c r="AY102">
        <v>2</v>
      </c>
      <c r="AZ102">
        <v>0</v>
      </c>
      <c r="BA102">
        <v>2</v>
      </c>
      <c r="BB102">
        <v>0</v>
      </c>
      <c r="BC102">
        <v>0</v>
      </c>
      <c r="BD102">
        <v>2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2</v>
      </c>
      <c r="CB102">
        <v>0</v>
      </c>
      <c r="CC102">
        <v>1</v>
      </c>
      <c r="CD102">
        <v>0</v>
      </c>
      <c r="CE102">
        <v>0</v>
      </c>
      <c r="CF102">
        <v>2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</row>
    <row r="103" spans="1:94" x14ac:dyDescent="0.3">
      <c r="A103" s="3">
        <v>7</v>
      </c>
      <c r="B103" s="1" t="s">
        <v>535</v>
      </c>
      <c r="C103" s="3">
        <v>270102</v>
      </c>
      <c r="D103" t="s">
        <v>10360</v>
      </c>
      <c r="E103" s="3">
        <v>270102014</v>
      </c>
      <c r="F103" t="s">
        <v>7305</v>
      </c>
      <c r="G103" s="3">
        <v>60</v>
      </c>
      <c r="H103" t="s">
        <v>10701</v>
      </c>
      <c r="I103" s="3" t="s">
        <v>10724</v>
      </c>
      <c r="J103">
        <v>476</v>
      </c>
      <c r="K103" s="3">
        <v>0</v>
      </c>
      <c r="L103">
        <v>1</v>
      </c>
      <c r="M103" s="3">
        <v>0</v>
      </c>
      <c r="N103">
        <v>0</v>
      </c>
      <c r="O103" s="3">
        <v>0</v>
      </c>
      <c r="P103">
        <v>0</v>
      </c>
      <c r="Q103" s="3">
        <v>0</v>
      </c>
      <c r="R103">
        <v>0</v>
      </c>
      <c r="S103" s="3">
        <v>1</v>
      </c>
      <c r="T103" s="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2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0</v>
      </c>
    </row>
    <row r="104" spans="1:94" x14ac:dyDescent="0.3">
      <c r="A104" s="3">
        <v>7</v>
      </c>
      <c r="B104" s="1" t="s">
        <v>535</v>
      </c>
      <c r="C104" s="3">
        <v>270102</v>
      </c>
      <c r="D104" t="s">
        <v>10360</v>
      </c>
      <c r="E104" s="3">
        <v>270102014</v>
      </c>
      <c r="F104" t="s">
        <v>7305</v>
      </c>
      <c r="G104" s="3">
        <v>61</v>
      </c>
      <c r="H104" t="s">
        <v>10702</v>
      </c>
      <c r="I104" s="3" t="s">
        <v>10724</v>
      </c>
      <c r="J104">
        <v>476</v>
      </c>
      <c r="K104" s="3">
        <v>1</v>
      </c>
      <c r="L104">
        <v>0</v>
      </c>
      <c r="M104" s="3">
        <v>0</v>
      </c>
      <c r="N104">
        <v>0</v>
      </c>
      <c r="O104" s="3">
        <v>1</v>
      </c>
      <c r="P104">
        <v>0</v>
      </c>
      <c r="Q104" s="3">
        <v>1</v>
      </c>
      <c r="R104">
        <v>1</v>
      </c>
      <c r="S104" s="3">
        <v>0</v>
      </c>
      <c r="T104" s="3">
        <v>1</v>
      </c>
      <c r="U104">
        <v>2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2</v>
      </c>
      <c r="AJ104">
        <v>0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2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2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</row>
    <row r="105" spans="1:94" x14ac:dyDescent="0.3">
      <c r="A105" s="3">
        <v>7</v>
      </c>
      <c r="B105" s="1" t="s">
        <v>535</v>
      </c>
      <c r="C105" s="3">
        <v>270102</v>
      </c>
      <c r="D105" t="s">
        <v>10360</v>
      </c>
      <c r="E105" s="3">
        <v>270102014</v>
      </c>
      <c r="F105" t="s">
        <v>7305</v>
      </c>
      <c r="G105" s="3">
        <v>62</v>
      </c>
      <c r="H105" t="s">
        <v>10703</v>
      </c>
      <c r="I105" s="3" t="s">
        <v>10724</v>
      </c>
      <c r="J105">
        <v>476</v>
      </c>
      <c r="K105" s="3">
        <v>1</v>
      </c>
      <c r="L105">
        <v>1</v>
      </c>
      <c r="M105" s="3">
        <v>1</v>
      </c>
      <c r="N105">
        <v>1</v>
      </c>
      <c r="O105" s="3">
        <v>1</v>
      </c>
      <c r="P105">
        <v>0</v>
      </c>
      <c r="Q105" s="3">
        <v>0</v>
      </c>
      <c r="R105">
        <v>1</v>
      </c>
      <c r="S105" s="3">
        <v>1</v>
      </c>
      <c r="T105" s="3">
        <v>2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4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2</v>
      </c>
      <c r="BF105">
        <v>0</v>
      </c>
      <c r="BG105">
        <v>0</v>
      </c>
      <c r="BH105">
        <v>2</v>
      </c>
      <c r="BI105">
        <v>0</v>
      </c>
      <c r="BJ105">
        <v>3</v>
      </c>
      <c r="BK105">
        <v>0</v>
      </c>
      <c r="BL105">
        <v>1</v>
      </c>
      <c r="BM105">
        <v>1</v>
      </c>
      <c r="BN105">
        <v>1</v>
      </c>
      <c r="BO105">
        <v>2</v>
      </c>
      <c r="BP105">
        <v>2</v>
      </c>
      <c r="BQ105">
        <v>3</v>
      </c>
      <c r="BR105">
        <v>0</v>
      </c>
      <c r="BS105">
        <v>3</v>
      </c>
      <c r="BT105">
        <v>0</v>
      </c>
      <c r="BU105">
        <v>4</v>
      </c>
      <c r="BV105">
        <v>3</v>
      </c>
      <c r="BW105">
        <v>1</v>
      </c>
      <c r="BX105">
        <v>1</v>
      </c>
      <c r="BY105">
        <v>0</v>
      </c>
      <c r="BZ105">
        <v>0</v>
      </c>
      <c r="CA105">
        <v>0</v>
      </c>
      <c r="CB105">
        <v>1</v>
      </c>
      <c r="CC105">
        <v>2</v>
      </c>
      <c r="CD105">
        <v>1</v>
      </c>
      <c r="CE105">
        <v>0</v>
      </c>
      <c r="CF105">
        <v>0</v>
      </c>
      <c r="CG105">
        <v>1</v>
      </c>
      <c r="CH105">
        <v>3</v>
      </c>
      <c r="CI105">
        <v>0</v>
      </c>
      <c r="CJ105">
        <v>1</v>
      </c>
      <c r="CK105">
        <v>1</v>
      </c>
      <c r="CL105">
        <v>0</v>
      </c>
      <c r="CM105">
        <v>5</v>
      </c>
      <c r="CN105">
        <v>3</v>
      </c>
      <c r="CO105">
        <v>3</v>
      </c>
      <c r="CP105">
        <v>2</v>
      </c>
    </row>
    <row r="106" spans="1:94" x14ac:dyDescent="0.3">
      <c r="A106" s="3">
        <v>7</v>
      </c>
      <c r="B106" s="1" t="s">
        <v>535</v>
      </c>
      <c r="C106" s="3">
        <v>270102</v>
      </c>
      <c r="D106" t="s">
        <v>10360</v>
      </c>
      <c r="E106" s="3">
        <v>270102014</v>
      </c>
      <c r="F106" t="s">
        <v>7305</v>
      </c>
      <c r="G106" s="3">
        <v>63</v>
      </c>
      <c r="H106" t="s">
        <v>10704</v>
      </c>
      <c r="I106" s="3" t="s">
        <v>10724</v>
      </c>
      <c r="J106">
        <v>476</v>
      </c>
      <c r="K106" s="3">
        <v>1</v>
      </c>
      <c r="L106">
        <v>0</v>
      </c>
      <c r="M106" s="3">
        <v>0</v>
      </c>
      <c r="N106">
        <v>0</v>
      </c>
      <c r="O106" s="3">
        <v>0</v>
      </c>
      <c r="P106">
        <v>0</v>
      </c>
      <c r="Q106" s="3">
        <v>0</v>
      </c>
      <c r="R106">
        <v>0</v>
      </c>
      <c r="S106" s="3">
        <v>0</v>
      </c>
      <c r="T106" s="3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4" x14ac:dyDescent="0.3">
      <c r="A107" s="3">
        <v>7</v>
      </c>
      <c r="B107" s="1" t="s">
        <v>535</v>
      </c>
      <c r="C107" s="3">
        <v>270102</v>
      </c>
      <c r="D107" t="s">
        <v>10360</v>
      </c>
      <c r="E107" s="3">
        <v>270102014</v>
      </c>
      <c r="F107" t="s">
        <v>7305</v>
      </c>
      <c r="G107" s="3">
        <v>64</v>
      </c>
      <c r="H107" t="s">
        <v>10705</v>
      </c>
      <c r="I107" s="3" t="s">
        <v>10724</v>
      </c>
      <c r="J107">
        <v>476</v>
      </c>
      <c r="K107" s="3">
        <v>1</v>
      </c>
      <c r="L107">
        <v>1</v>
      </c>
      <c r="M107" s="3">
        <v>0</v>
      </c>
      <c r="N107">
        <v>0</v>
      </c>
      <c r="O107" s="3">
        <v>0</v>
      </c>
      <c r="P107">
        <v>1</v>
      </c>
      <c r="Q107" s="3">
        <v>0</v>
      </c>
      <c r="R107">
        <v>0</v>
      </c>
      <c r="S107" s="3">
        <v>1</v>
      </c>
      <c r="T107" s="3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3">
      <c r="A108" s="3">
        <v>7</v>
      </c>
      <c r="B108" s="1" t="s">
        <v>535</v>
      </c>
      <c r="C108" s="3">
        <v>270102</v>
      </c>
      <c r="D108" t="s">
        <v>10360</v>
      </c>
      <c r="E108" s="3">
        <v>270102014</v>
      </c>
      <c r="F108" t="s">
        <v>7305</v>
      </c>
      <c r="G108" s="3">
        <v>37</v>
      </c>
      <c r="H108" t="s">
        <v>10678</v>
      </c>
      <c r="I108" s="3" t="s">
        <v>10724</v>
      </c>
      <c r="J108">
        <v>476</v>
      </c>
      <c r="K108" s="3">
        <v>0</v>
      </c>
      <c r="L108">
        <v>0</v>
      </c>
      <c r="M108" s="3">
        <v>0</v>
      </c>
      <c r="N108">
        <v>0</v>
      </c>
      <c r="O108" s="3">
        <v>0</v>
      </c>
      <c r="P108">
        <v>0</v>
      </c>
      <c r="Q108" s="3">
        <v>1</v>
      </c>
      <c r="R108">
        <v>0</v>
      </c>
      <c r="S108" s="3">
        <v>0</v>
      </c>
      <c r="T108" s="3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x14ac:dyDescent="0.3">
      <c r="A109" s="3">
        <v>7</v>
      </c>
      <c r="B109" s="1" t="s">
        <v>535</v>
      </c>
      <c r="C109" s="3">
        <v>270102</v>
      </c>
      <c r="D109" t="s">
        <v>10360</v>
      </c>
      <c r="E109" s="3">
        <v>270102014</v>
      </c>
      <c r="F109" t="s">
        <v>7305</v>
      </c>
      <c r="G109" s="3">
        <v>38</v>
      </c>
      <c r="H109" t="s">
        <v>10679</v>
      </c>
      <c r="I109" s="3" t="s">
        <v>10724</v>
      </c>
      <c r="J109">
        <v>476</v>
      </c>
      <c r="K109" s="3">
        <v>0</v>
      </c>
      <c r="L109">
        <v>2</v>
      </c>
      <c r="M109" s="3">
        <v>1</v>
      </c>
      <c r="N109">
        <v>1</v>
      </c>
      <c r="O109" s="3">
        <v>0</v>
      </c>
      <c r="P109">
        <v>0</v>
      </c>
      <c r="Q109" s="3">
        <v>0</v>
      </c>
      <c r="R109">
        <v>0</v>
      </c>
      <c r="S109" s="3">
        <v>0</v>
      </c>
      <c r="T109" s="3">
        <v>1</v>
      </c>
      <c r="U109">
        <v>2</v>
      </c>
      <c r="V109">
        <v>0</v>
      </c>
      <c r="W109">
        <v>0</v>
      </c>
      <c r="X109">
        <v>4</v>
      </c>
      <c r="Y109">
        <v>0</v>
      </c>
      <c r="Z109">
        <v>0</v>
      </c>
      <c r="AA109">
        <v>1</v>
      </c>
      <c r="AB109">
        <v>3</v>
      </c>
      <c r="AC109">
        <v>0</v>
      </c>
      <c r="AD109">
        <v>2</v>
      </c>
      <c r="AE109">
        <v>1</v>
      </c>
      <c r="AF109">
        <v>0</v>
      </c>
      <c r="AG109">
        <v>1</v>
      </c>
      <c r="AH109">
        <v>1</v>
      </c>
      <c r="AI109">
        <v>2</v>
      </c>
      <c r="AJ109">
        <v>4</v>
      </c>
      <c r="AK109">
        <v>3</v>
      </c>
      <c r="AL109">
        <v>4</v>
      </c>
      <c r="AM109">
        <v>0</v>
      </c>
      <c r="AN109">
        <v>4</v>
      </c>
      <c r="AO109">
        <v>2</v>
      </c>
      <c r="AP109">
        <v>0</v>
      </c>
      <c r="AQ109">
        <v>3</v>
      </c>
      <c r="AR109">
        <v>1</v>
      </c>
      <c r="AS109">
        <v>1</v>
      </c>
      <c r="AT109">
        <v>3</v>
      </c>
      <c r="AU109">
        <v>0</v>
      </c>
      <c r="AV109">
        <v>2</v>
      </c>
      <c r="AW109">
        <v>0</v>
      </c>
      <c r="AX109">
        <v>2</v>
      </c>
      <c r="AY109">
        <v>2</v>
      </c>
      <c r="AZ109">
        <v>0</v>
      </c>
      <c r="BA109">
        <v>0</v>
      </c>
      <c r="BB109">
        <v>6</v>
      </c>
      <c r="BC109">
        <v>0</v>
      </c>
      <c r="BD109">
        <v>2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1</v>
      </c>
      <c r="CJ109">
        <v>2</v>
      </c>
      <c r="CK109">
        <v>0</v>
      </c>
      <c r="CL109">
        <v>1</v>
      </c>
      <c r="CM109">
        <v>2</v>
      </c>
      <c r="CN109">
        <v>0</v>
      </c>
      <c r="CO109">
        <v>0</v>
      </c>
      <c r="CP109">
        <v>1</v>
      </c>
    </row>
    <row r="110" spans="1:94" x14ac:dyDescent="0.3">
      <c r="A110" s="3">
        <v>8</v>
      </c>
      <c r="B110" s="1" t="s">
        <v>525</v>
      </c>
      <c r="C110" s="3">
        <v>270102</v>
      </c>
      <c r="D110" t="s">
        <v>10360</v>
      </c>
      <c r="E110" s="3">
        <v>270102014</v>
      </c>
      <c r="F110" t="s">
        <v>7305</v>
      </c>
      <c r="G110" s="3">
        <v>65</v>
      </c>
      <c r="H110" t="s">
        <v>10706</v>
      </c>
      <c r="I110" s="3" t="s">
        <v>10724</v>
      </c>
      <c r="J110">
        <v>476</v>
      </c>
      <c r="K110" s="3">
        <v>0</v>
      </c>
      <c r="L110">
        <v>0</v>
      </c>
      <c r="M110" s="3">
        <v>0</v>
      </c>
      <c r="N110">
        <v>2</v>
      </c>
      <c r="O110" s="3">
        <v>0</v>
      </c>
      <c r="P110">
        <v>0</v>
      </c>
      <c r="Q110" s="3">
        <v>1</v>
      </c>
      <c r="R110">
        <v>0</v>
      </c>
      <c r="S110" s="3">
        <v>0</v>
      </c>
      <c r="T110" s="3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0</v>
      </c>
    </row>
    <row r="111" spans="1:94" x14ac:dyDescent="0.3">
      <c r="A111" s="3">
        <v>8</v>
      </c>
      <c r="B111" s="1" t="s">
        <v>525</v>
      </c>
      <c r="C111" s="3">
        <v>270102</v>
      </c>
      <c r="D111" t="s">
        <v>10360</v>
      </c>
      <c r="E111" s="3">
        <v>270102014</v>
      </c>
      <c r="F111" t="s">
        <v>7305</v>
      </c>
      <c r="G111" s="3">
        <v>39</v>
      </c>
      <c r="H111" t="s">
        <v>10680</v>
      </c>
      <c r="I111" s="3" t="s">
        <v>10724</v>
      </c>
      <c r="J111">
        <v>476</v>
      </c>
      <c r="K111" s="3">
        <v>1</v>
      </c>
      <c r="L111">
        <v>1</v>
      </c>
      <c r="M111" s="3">
        <v>1</v>
      </c>
      <c r="N111">
        <v>0</v>
      </c>
      <c r="O111" s="3">
        <v>0</v>
      </c>
      <c r="P111">
        <v>1</v>
      </c>
      <c r="Q111" s="3">
        <v>1</v>
      </c>
      <c r="R111">
        <v>0</v>
      </c>
      <c r="S111" s="3">
        <v>1</v>
      </c>
      <c r="T111" s="3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2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3</v>
      </c>
      <c r="BJ111">
        <v>0</v>
      </c>
      <c r="BK111">
        <v>1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2</v>
      </c>
      <c r="BW111">
        <v>0</v>
      </c>
      <c r="BX111">
        <v>1</v>
      </c>
      <c r="BY111">
        <v>0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>
        <v>0</v>
      </c>
    </row>
    <row r="112" spans="1:94" x14ac:dyDescent="0.3">
      <c r="A112" s="3">
        <v>8</v>
      </c>
      <c r="B112" s="1" t="s">
        <v>525</v>
      </c>
      <c r="C112" s="3">
        <v>270102</v>
      </c>
      <c r="D112" t="s">
        <v>10360</v>
      </c>
      <c r="E112" s="3">
        <v>270102014</v>
      </c>
      <c r="F112" t="s">
        <v>7305</v>
      </c>
      <c r="G112" s="3">
        <v>66</v>
      </c>
      <c r="H112" t="s">
        <v>10707</v>
      </c>
      <c r="I112" s="3" t="s">
        <v>10724</v>
      </c>
      <c r="J112">
        <v>476</v>
      </c>
      <c r="K112" s="3">
        <v>0</v>
      </c>
      <c r="L112">
        <v>0</v>
      </c>
      <c r="M112" s="3">
        <v>0</v>
      </c>
      <c r="N112">
        <v>1</v>
      </c>
      <c r="O112" s="3">
        <v>0</v>
      </c>
      <c r="P112">
        <v>0</v>
      </c>
      <c r="Q112" s="3">
        <v>0</v>
      </c>
      <c r="R112">
        <v>0</v>
      </c>
      <c r="S112" s="3">
        <v>0</v>
      </c>
      <c r="T112" s="3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0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</v>
      </c>
      <c r="BS112">
        <v>1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x14ac:dyDescent="0.3">
      <c r="A113" s="3">
        <v>8</v>
      </c>
      <c r="B113" s="1" t="s">
        <v>525</v>
      </c>
      <c r="C113" s="3">
        <v>270102</v>
      </c>
      <c r="D113" t="s">
        <v>10360</v>
      </c>
      <c r="E113" s="3">
        <v>270102014</v>
      </c>
      <c r="F113" t="s">
        <v>7305</v>
      </c>
      <c r="G113" s="3">
        <v>6</v>
      </c>
      <c r="H113" t="s">
        <v>10647</v>
      </c>
      <c r="I113" s="3" t="s">
        <v>10724</v>
      </c>
      <c r="J113">
        <v>476</v>
      </c>
      <c r="K113" s="3">
        <v>1</v>
      </c>
      <c r="L113">
        <v>3</v>
      </c>
      <c r="M113" s="3">
        <v>1</v>
      </c>
      <c r="N113">
        <v>0</v>
      </c>
      <c r="O113" s="3">
        <v>1</v>
      </c>
      <c r="P113">
        <v>0</v>
      </c>
      <c r="Q113" s="3">
        <v>0</v>
      </c>
      <c r="R113">
        <v>1</v>
      </c>
      <c r="S113" s="3">
        <v>0</v>
      </c>
      <c r="T113" s="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3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1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3</v>
      </c>
      <c r="BC113">
        <v>0</v>
      </c>
      <c r="BD113">
        <v>0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4</v>
      </c>
      <c r="BK113">
        <v>1</v>
      </c>
      <c r="BL113">
        <v>2</v>
      </c>
      <c r="BM113">
        <v>2</v>
      </c>
      <c r="BN113">
        <v>0</v>
      </c>
      <c r="BO113">
        <v>2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1</v>
      </c>
      <c r="BV113">
        <v>2</v>
      </c>
      <c r="BW113">
        <v>4</v>
      </c>
      <c r="BX113">
        <v>2</v>
      </c>
      <c r="BY113">
        <v>2</v>
      </c>
      <c r="BZ113">
        <v>0</v>
      </c>
      <c r="CA113">
        <v>1</v>
      </c>
      <c r="CB113">
        <v>3</v>
      </c>
      <c r="CC113">
        <v>0</v>
      </c>
      <c r="CD113">
        <v>1</v>
      </c>
      <c r="CE113">
        <v>1</v>
      </c>
      <c r="CF113">
        <v>4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2</v>
      </c>
      <c r="CM113">
        <v>0</v>
      </c>
      <c r="CN113">
        <v>0</v>
      </c>
      <c r="CO113">
        <v>2</v>
      </c>
      <c r="CP113">
        <v>2</v>
      </c>
    </row>
    <row r="114" spans="1:94" x14ac:dyDescent="0.3">
      <c r="A114" s="3">
        <v>8</v>
      </c>
      <c r="B114" s="1" t="s">
        <v>525</v>
      </c>
      <c r="C114" s="3">
        <v>270102</v>
      </c>
      <c r="D114" t="s">
        <v>10360</v>
      </c>
      <c r="E114" s="3">
        <v>270102014</v>
      </c>
      <c r="F114" t="s">
        <v>7305</v>
      </c>
      <c r="G114" s="3">
        <v>67</v>
      </c>
      <c r="H114" t="s">
        <v>10708</v>
      </c>
      <c r="I114" s="3" t="s">
        <v>10724</v>
      </c>
      <c r="J114">
        <v>476</v>
      </c>
      <c r="K114" s="3">
        <v>1</v>
      </c>
      <c r="L114">
        <v>0</v>
      </c>
      <c r="M114" s="3">
        <v>1</v>
      </c>
      <c r="N114">
        <v>0</v>
      </c>
      <c r="O114" s="3">
        <v>1</v>
      </c>
      <c r="P114">
        <v>0</v>
      </c>
      <c r="Q114" s="3">
        <v>0</v>
      </c>
      <c r="R114">
        <v>1</v>
      </c>
      <c r="S114" s="3">
        <v>1</v>
      </c>
      <c r="T114" s="3">
        <v>0</v>
      </c>
      <c r="U114">
        <v>1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2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2</v>
      </c>
      <c r="BY114">
        <v>1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</row>
    <row r="115" spans="1:94" x14ac:dyDescent="0.3">
      <c r="A115" s="3">
        <v>8</v>
      </c>
      <c r="B115" s="1" t="s">
        <v>525</v>
      </c>
      <c r="C115" s="3">
        <v>270102</v>
      </c>
      <c r="D115" t="s">
        <v>10360</v>
      </c>
      <c r="E115" s="3">
        <v>270102014</v>
      </c>
      <c r="F115" t="s">
        <v>7305</v>
      </c>
      <c r="G115" s="3">
        <v>7</v>
      </c>
      <c r="H115" t="s">
        <v>10648</v>
      </c>
      <c r="I115" s="3" t="s">
        <v>10724</v>
      </c>
      <c r="J115">
        <v>476</v>
      </c>
      <c r="K115" s="3">
        <v>0</v>
      </c>
      <c r="L115">
        <v>0</v>
      </c>
      <c r="M115" s="3">
        <v>2</v>
      </c>
      <c r="N115">
        <v>0</v>
      </c>
      <c r="O115" s="3">
        <v>1</v>
      </c>
      <c r="P115">
        <v>0</v>
      </c>
      <c r="Q115" s="3">
        <v>0</v>
      </c>
      <c r="R115">
        <v>0</v>
      </c>
      <c r="S115" s="3">
        <v>0</v>
      </c>
      <c r="T115" s="3">
        <v>1</v>
      </c>
      <c r="U115">
        <v>0</v>
      </c>
      <c r="V115">
        <v>1</v>
      </c>
      <c r="W115">
        <v>0</v>
      </c>
      <c r="X115">
        <v>3</v>
      </c>
      <c r="Y115">
        <v>1</v>
      </c>
      <c r="Z115">
        <v>0</v>
      </c>
      <c r="AA115">
        <v>0</v>
      </c>
      <c r="AB115">
        <v>1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2</v>
      </c>
      <c r="AJ115">
        <v>0</v>
      </c>
      <c r="AK115">
        <v>3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2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4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3</v>
      </c>
      <c r="BR115">
        <v>0</v>
      </c>
      <c r="BS115">
        <v>0</v>
      </c>
      <c r="BT115">
        <v>1</v>
      </c>
      <c r="BU115">
        <v>2</v>
      </c>
      <c r="BV115">
        <v>0</v>
      </c>
      <c r="BW115">
        <v>0</v>
      </c>
      <c r="BX115">
        <v>2</v>
      </c>
      <c r="BY115">
        <v>0</v>
      </c>
      <c r="BZ115">
        <v>0</v>
      </c>
      <c r="CA115">
        <v>0</v>
      </c>
      <c r="CB115">
        <v>2</v>
      </c>
      <c r="CC115">
        <v>1</v>
      </c>
      <c r="CD115">
        <v>0</v>
      </c>
      <c r="CE115">
        <v>0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0</v>
      </c>
    </row>
    <row r="116" spans="1:94" x14ac:dyDescent="0.3">
      <c r="A116" s="3">
        <v>8</v>
      </c>
      <c r="B116" s="1" t="s">
        <v>525</v>
      </c>
      <c r="C116" s="3">
        <v>270102</v>
      </c>
      <c r="D116" t="s">
        <v>10360</v>
      </c>
      <c r="E116" s="3">
        <v>270102014</v>
      </c>
      <c r="F116" t="s">
        <v>7305</v>
      </c>
      <c r="G116" s="3">
        <v>40</v>
      </c>
      <c r="H116" t="s">
        <v>10681</v>
      </c>
      <c r="I116" s="3" t="s">
        <v>10724</v>
      </c>
      <c r="J116">
        <v>476</v>
      </c>
      <c r="K116" s="3">
        <v>2</v>
      </c>
      <c r="L116">
        <v>0</v>
      </c>
      <c r="M116" s="3">
        <v>1</v>
      </c>
      <c r="N116">
        <v>0</v>
      </c>
      <c r="O116" s="3">
        <v>0</v>
      </c>
      <c r="P116">
        <v>2</v>
      </c>
      <c r="Q116" s="3">
        <v>0</v>
      </c>
      <c r="R116">
        <v>1</v>
      </c>
      <c r="S116" s="3">
        <v>0</v>
      </c>
      <c r="T116" s="3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2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1</v>
      </c>
      <c r="CF116">
        <v>0</v>
      </c>
      <c r="CG116">
        <v>2</v>
      </c>
      <c r="CH116">
        <v>1</v>
      </c>
      <c r="CI116">
        <v>1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3">
      <c r="A117" s="3">
        <v>8</v>
      </c>
      <c r="B117" s="1" t="s">
        <v>525</v>
      </c>
      <c r="C117" s="3">
        <v>270102</v>
      </c>
      <c r="D117" t="s">
        <v>10360</v>
      </c>
      <c r="E117" s="3">
        <v>270102014</v>
      </c>
      <c r="F117" t="s">
        <v>7305</v>
      </c>
      <c r="G117" s="3">
        <v>8</v>
      </c>
      <c r="H117" t="s">
        <v>10649</v>
      </c>
      <c r="I117" s="3" t="s">
        <v>10724</v>
      </c>
      <c r="J117">
        <v>476</v>
      </c>
      <c r="K117" s="3">
        <v>0</v>
      </c>
      <c r="L117">
        <v>1</v>
      </c>
      <c r="M117" s="3">
        <v>0</v>
      </c>
      <c r="N117">
        <v>0</v>
      </c>
      <c r="O117" s="3">
        <v>0</v>
      </c>
      <c r="P117">
        <v>0</v>
      </c>
      <c r="Q117" s="3">
        <v>1</v>
      </c>
      <c r="R117">
        <v>0</v>
      </c>
      <c r="S117" s="3">
        <v>0</v>
      </c>
      <c r="T117" s="3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</row>
    <row r="118" spans="1:94" x14ac:dyDescent="0.3">
      <c r="A118" s="3">
        <v>9</v>
      </c>
      <c r="B118" s="1" t="s">
        <v>521</v>
      </c>
      <c r="C118" s="3">
        <v>270102</v>
      </c>
      <c r="D118" t="s">
        <v>10360</v>
      </c>
      <c r="E118" s="3">
        <v>270102014</v>
      </c>
      <c r="F118" t="s">
        <v>7305</v>
      </c>
      <c r="G118" s="3">
        <v>68</v>
      </c>
      <c r="H118" t="s">
        <v>10709</v>
      </c>
      <c r="I118" s="3" t="s">
        <v>10724</v>
      </c>
      <c r="J118">
        <v>476</v>
      </c>
      <c r="K118" s="3">
        <v>0</v>
      </c>
      <c r="L118">
        <v>0</v>
      </c>
      <c r="M118" s="3">
        <v>2</v>
      </c>
      <c r="N118">
        <v>0</v>
      </c>
      <c r="O118" s="3">
        <v>1</v>
      </c>
      <c r="P118">
        <v>1</v>
      </c>
      <c r="Q118" s="3">
        <v>0</v>
      </c>
      <c r="R118">
        <v>1</v>
      </c>
      <c r="S118" s="3">
        <v>1</v>
      </c>
      <c r="T118" s="3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3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1</v>
      </c>
      <c r="BK118">
        <v>0</v>
      </c>
      <c r="BL118">
        <v>1</v>
      </c>
      <c r="BM118">
        <v>1</v>
      </c>
      <c r="BN118">
        <v>0</v>
      </c>
      <c r="BO118">
        <v>1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0</v>
      </c>
    </row>
    <row r="119" spans="1:94" x14ac:dyDescent="0.3">
      <c r="A119" s="3">
        <v>9</v>
      </c>
      <c r="B119" s="1" t="s">
        <v>521</v>
      </c>
      <c r="C119" s="3">
        <v>270102</v>
      </c>
      <c r="D119" t="s">
        <v>10360</v>
      </c>
      <c r="E119" s="3">
        <v>270102014</v>
      </c>
      <c r="F119" t="s">
        <v>7305</v>
      </c>
      <c r="G119" s="3">
        <v>69</v>
      </c>
      <c r="H119" t="s">
        <v>10710</v>
      </c>
      <c r="I119" s="3" t="s">
        <v>10724</v>
      </c>
      <c r="J119">
        <v>476</v>
      </c>
      <c r="K119" s="3">
        <v>0</v>
      </c>
      <c r="L119">
        <v>0</v>
      </c>
      <c r="M119" s="3">
        <v>0</v>
      </c>
      <c r="N119">
        <v>0</v>
      </c>
      <c r="O119" s="3">
        <v>2</v>
      </c>
      <c r="P119">
        <v>1</v>
      </c>
      <c r="Q119" s="3">
        <v>0</v>
      </c>
      <c r="R119">
        <v>0</v>
      </c>
      <c r="S119" s="3">
        <v>0</v>
      </c>
      <c r="T119" s="3">
        <v>0</v>
      </c>
      <c r="U119">
        <v>4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2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</row>
    <row r="120" spans="1:94" x14ac:dyDescent="0.3">
      <c r="A120" s="3">
        <v>9</v>
      </c>
      <c r="B120" s="1" t="s">
        <v>521</v>
      </c>
      <c r="C120" s="3">
        <v>270102</v>
      </c>
      <c r="D120" t="s">
        <v>10360</v>
      </c>
      <c r="E120" s="3">
        <v>270102014</v>
      </c>
      <c r="F120" t="s">
        <v>7305</v>
      </c>
      <c r="G120" s="3">
        <v>70</v>
      </c>
      <c r="H120" t="s">
        <v>10711</v>
      </c>
      <c r="I120" s="3" t="s">
        <v>10724</v>
      </c>
      <c r="J120">
        <v>476</v>
      </c>
      <c r="K120" s="3">
        <v>0</v>
      </c>
      <c r="L120">
        <v>0</v>
      </c>
      <c r="M120" s="3">
        <v>0</v>
      </c>
      <c r="N120">
        <v>0</v>
      </c>
      <c r="O120" s="3">
        <v>0</v>
      </c>
      <c r="P120">
        <v>0</v>
      </c>
      <c r="Q120" s="3">
        <v>0</v>
      </c>
      <c r="R120">
        <v>0</v>
      </c>
      <c r="S120" s="3">
        <v>0</v>
      </c>
      <c r="T120" s="3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2</v>
      </c>
      <c r="BY120">
        <v>2</v>
      </c>
      <c r="BZ120">
        <v>1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2</v>
      </c>
      <c r="CP120">
        <v>0</v>
      </c>
    </row>
    <row r="121" spans="1:94" x14ac:dyDescent="0.3">
      <c r="A121" s="3">
        <v>9</v>
      </c>
      <c r="B121" s="1" t="s">
        <v>521</v>
      </c>
      <c r="C121" s="3">
        <v>270102</v>
      </c>
      <c r="D121" t="s">
        <v>10360</v>
      </c>
      <c r="E121" s="3">
        <v>270102014</v>
      </c>
      <c r="F121" t="s">
        <v>7305</v>
      </c>
      <c r="G121" s="3">
        <v>71</v>
      </c>
      <c r="H121" t="s">
        <v>10712</v>
      </c>
      <c r="I121" s="3" t="s">
        <v>10724</v>
      </c>
      <c r="J121">
        <v>476</v>
      </c>
      <c r="K121" s="3">
        <v>1</v>
      </c>
      <c r="L121">
        <v>0</v>
      </c>
      <c r="M121" s="3">
        <v>2</v>
      </c>
      <c r="N121">
        <v>0</v>
      </c>
      <c r="O121" s="3">
        <v>0</v>
      </c>
      <c r="P121">
        <v>1</v>
      </c>
      <c r="Q121" s="3">
        <v>2</v>
      </c>
      <c r="R121">
        <v>0</v>
      </c>
      <c r="S121" s="3">
        <v>0</v>
      </c>
      <c r="T121" s="3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3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2</v>
      </c>
      <c r="AT121">
        <v>1</v>
      </c>
      <c r="AU121">
        <v>1</v>
      </c>
      <c r="AV121">
        <v>2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2</v>
      </c>
      <c r="CC121">
        <v>0</v>
      </c>
      <c r="CD121">
        <v>0</v>
      </c>
      <c r="CE121">
        <v>2</v>
      </c>
      <c r="CF121">
        <v>0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1</v>
      </c>
      <c r="CP121">
        <v>1</v>
      </c>
    </row>
    <row r="122" spans="1:94" x14ac:dyDescent="0.3">
      <c r="A122" s="3">
        <v>9</v>
      </c>
      <c r="B122" s="1" t="s">
        <v>521</v>
      </c>
      <c r="C122" s="3">
        <v>270102</v>
      </c>
      <c r="D122" t="s">
        <v>10360</v>
      </c>
      <c r="E122" s="3">
        <v>270102014</v>
      </c>
      <c r="F122" t="s">
        <v>7305</v>
      </c>
      <c r="G122" s="3">
        <v>28</v>
      </c>
      <c r="H122" t="s">
        <v>10669</v>
      </c>
      <c r="I122" s="3" t="s">
        <v>10724</v>
      </c>
      <c r="J122">
        <v>476</v>
      </c>
      <c r="K122" s="3">
        <v>2</v>
      </c>
      <c r="L122">
        <v>1</v>
      </c>
      <c r="M122" s="3">
        <v>1</v>
      </c>
      <c r="N122">
        <v>0</v>
      </c>
      <c r="O122" s="3">
        <v>1</v>
      </c>
      <c r="P122">
        <v>0</v>
      </c>
      <c r="Q122" s="3">
        <v>1</v>
      </c>
      <c r="R122">
        <v>0</v>
      </c>
      <c r="S122" s="3">
        <v>2</v>
      </c>
      <c r="T122" s="3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1</v>
      </c>
      <c r="BG122">
        <v>0</v>
      </c>
      <c r="BH122">
        <v>0</v>
      </c>
      <c r="BI122">
        <v>1</v>
      </c>
      <c r="BJ122">
        <v>1</v>
      </c>
      <c r="BK122">
        <v>2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2</v>
      </c>
      <c r="BW122">
        <v>1</v>
      </c>
      <c r="BX122">
        <v>0</v>
      </c>
      <c r="BY122">
        <v>0</v>
      </c>
      <c r="BZ122">
        <v>3</v>
      </c>
      <c r="CA122">
        <v>1</v>
      </c>
      <c r="CB122">
        <v>0</v>
      </c>
      <c r="CC122">
        <v>0</v>
      </c>
      <c r="CD122">
        <v>1</v>
      </c>
      <c r="CE122">
        <v>1</v>
      </c>
      <c r="CF122">
        <v>2</v>
      </c>
      <c r="CG122">
        <v>2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</row>
    <row r="123" spans="1:94" x14ac:dyDescent="0.3">
      <c r="A123" s="3">
        <v>9</v>
      </c>
      <c r="B123" s="1" t="s">
        <v>521</v>
      </c>
      <c r="C123" s="3">
        <v>270102</v>
      </c>
      <c r="D123" t="s">
        <v>10360</v>
      </c>
      <c r="E123" s="3">
        <v>270102014</v>
      </c>
      <c r="F123" t="s">
        <v>7305</v>
      </c>
      <c r="G123" s="3">
        <v>41</v>
      </c>
      <c r="H123" t="s">
        <v>10682</v>
      </c>
      <c r="I123" s="3" t="s">
        <v>10724</v>
      </c>
      <c r="J123">
        <v>476</v>
      </c>
      <c r="K123" s="3">
        <v>2</v>
      </c>
      <c r="L123">
        <v>1</v>
      </c>
      <c r="M123" s="3">
        <v>1</v>
      </c>
      <c r="N123">
        <v>0</v>
      </c>
      <c r="O123" s="3">
        <v>3</v>
      </c>
      <c r="P123">
        <v>1</v>
      </c>
      <c r="Q123" s="3">
        <v>1</v>
      </c>
      <c r="R123">
        <v>4</v>
      </c>
      <c r="S123" s="3">
        <v>3</v>
      </c>
      <c r="T123" s="3">
        <v>2</v>
      </c>
      <c r="U123">
        <v>2</v>
      </c>
      <c r="V123">
        <v>1</v>
      </c>
      <c r="W123">
        <v>2</v>
      </c>
      <c r="X123">
        <v>3</v>
      </c>
      <c r="Y123">
        <v>2</v>
      </c>
      <c r="Z123">
        <v>2</v>
      </c>
      <c r="AA123">
        <v>2</v>
      </c>
      <c r="AB123">
        <v>2</v>
      </c>
      <c r="AC123">
        <v>0</v>
      </c>
      <c r="AD123">
        <v>2</v>
      </c>
      <c r="AE123">
        <v>3</v>
      </c>
      <c r="AF123">
        <v>1</v>
      </c>
      <c r="AG123">
        <v>6</v>
      </c>
      <c r="AH123">
        <v>3</v>
      </c>
      <c r="AI123">
        <v>0</v>
      </c>
      <c r="AJ123">
        <v>2</v>
      </c>
      <c r="AK123">
        <v>0</v>
      </c>
      <c r="AL123">
        <v>2</v>
      </c>
      <c r="AM123">
        <v>2</v>
      </c>
      <c r="AN123">
        <v>1</v>
      </c>
      <c r="AO123">
        <v>2</v>
      </c>
      <c r="AP123">
        <v>3</v>
      </c>
      <c r="AQ123">
        <v>2</v>
      </c>
      <c r="AR123">
        <v>0</v>
      </c>
      <c r="AS123">
        <v>2</v>
      </c>
      <c r="AT123">
        <v>3</v>
      </c>
      <c r="AU123">
        <v>2</v>
      </c>
      <c r="AV123">
        <v>4</v>
      </c>
      <c r="AW123">
        <v>1</v>
      </c>
      <c r="AX123">
        <v>2</v>
      </c>
      <c r="AY123">
        <v>1</v>
      </c>
      <c r="AZ123">
        <v>0</v>
      </c>
      <c r="BA123">
        <v>1</v>
      </c>
      <c r="BB123">
        <v>0</v>
      </c>
      <c r="BC123">
        <v>3</v>
      </c>
      <c r="BD123">
        <v>2</v>
      </c>
      <c r="BE123">
        <v>4</v>
      </c>
      <c r="BF123">
        <v>0</v>
      </c>
      <c r="BG123">
        <v>3</v>
      </c>
      <c r="BH123">
        <v>2</v>
      </c>
      <c r="BI123">
        <v>1</v>
      </c>
      <c r="BJ123">
        <v>2</v>
      </c>
      <c r="BK123">
        <v>2</v>
      </c>
      <c r="BL123">
        <v>3</v>
      </c>
      <c r="BM123">
        <v>5</v>
      </c>
      <c r="BN123">
        <v>1</v>
      </c>
      <c r="BO123">
        <v>2</v>
      </c>
      <c r="BP123">
        <v>1</v>
      </c>
      <c r="BQ123">
        <v>3</v>
      </c>
      <c r="BR123">
        <v>3</v>
      </c>
      <c r="BS123">
        <v>2</v>
      </c>
      <c r="BT123">
        <v>1</v>
      </c>
      <c r="BU123">
        <v>3</v>
      </c>
      <c r="BV123">
        <v>3</v>
      </c>
      <c r="BW123">
        <v>2</v>
      </c>
      <c r="BX123">
        <v>4</v>
      </c>
      <c r="BY123">
        <v>2</v>
      </c>
      <c r="BZ123">
        <v>3</v>
      </c>
      <c r="CA123">
        <v>2</v>
      </c>
      <c r="CB123">
        <v>3</v>
      </c>
      <c r="CC123">
        <v>2</v>
      </c>
      <c r="CD123">
        <v>3</v>
      </c>
      <c r="CE123">
        <v>1</v>
      </c>
      <c r="CF123">
        <v>3</v>
      </c>
      <c r="CG123">
        <v>4</v>
      </c>
      <c r="CH123">
        <v>2</v>
      </c>
      <c r="CI123">
        <v>1</v>
      </c>
      <c r="CJ123">
        <v>2</v>
      </c>
      <c r="CK123">
        <v>6</v>
      </c>
      <c r="CL123">
        <v>3</v>
      </c>
      <c r="CM123">
        <v>3</v>
      </c>
      <c r="CN123">
        <v>1</v>
      </c>
      <c r="CO123">
        <v>5</v>
      </c>
      <c r="CP123">
        <v>5</v>
      </c>
    </row>
    <row r="124" spans="1:94" x14ac:dyDescent="0.3">
      <c r="A124" s="3">
        <v>9</v>
      </c>
      <c r="B124" s="1" t="s">
        <v>521</v>
      </c>
      <c r="C124" s="3">
        <v>270102</v>
      </c>
      <c r="D124" t="s">
        <v>10360</v>
      </c>
      <c r="E124" s="3">
        <v>270102014</v>
      </c>
      <c r="F124" t="s">
        <v>7305</v>
      </c>
      <c r="G124" s="3">
        <v>72</v>
      </c>
      <c r="H124" t="s">
        <v>10713</v>
      </c>
      <c r="I124" s="3" t="s">
        <v>10724</v>
      </c>
      <c r="J124">
        <v>476</v>
      </c>
      <c r="K124" s="3">
        <v>0</v>
      </c>
      <c r="L124">
        <v>1</v>
      </c>
      <c r="M124" s="3">
        <v>0</v>
      </c>
      <c r="N124">
        <v>0</v>
      </c>
      <c r="O124" s="3">
        <v>0</v>
      </c>
      <c r="P124">
        <v>1</v>
      </c>
      <c r="Q124" s="3">
        <v>0</v>
      </c>
      <c r="R124">
        <v>0</v>
      </c>
      <c r="S124" s="3">
        <v>0</v>
      </c>
      <c r="T124" s="3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</row>
    <row r="125" spans="1:94" x14ac:dyDescent="0.3">
      <c r="A125" s="3">
        <v>9</v>
      </c>
      <c r="B125" s="1" t="s">
        <v>521</v>
      </c>
      <c r="C125" s="3">
        <v>270102</v>
      </c>
      <c r="D125" t="s">
        <v>10360</v>
      </c>
      <c r="E125" s="3">
        <v>270102014</v>
      </c>
      <c r="F125" t="s">
        <v>7305</v>
      </c>
      <c r="G125" s="3">
        <v>73</v>
      </c>
      <c r="H125" t="s">
        <v>10714</v>
      </c>
      <c r="I125" s="3" t="s">
        <v>10724</v>
      </c>
      <c r="J125">
        <v>476</v>
      </c>
      <c r="K125" s="3">
        <v>0</v>
      </c>
      <c r="L125">
        <v>0</v>
      </c>
      <c r="M125" s="3">
        <v>2</v>
      </c>
      <c r="N125">
        <v>1</v>
      </c>
      <c r="O125" s="3">
        <v>0</v>
      </c>
      <c r="P125">
        <v>0</v>
      </c>
      <c r="Q125" s="3">
        <v>0</v>
      </c>
      <c r="R125">
        <v>1</v>
      </c>
      <c r="S125" s="3">
        <v>1</v>
      </c>
      <c r="T125" s="3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1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2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4</v>
      </c>
      <c r="BO125">
        <v>3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2</v>
      </c>
      <c r="CM125">
        <v>0</v>
      </c>
      <c r="CN125">
        <v>0</v>
      </c>
      <c r="CO125">
        <v>0</v>
      </c>
      <c r="CP125">
        <v>0</v>
      </c>
    </row>
    <row r="126" spans="1:94" x14ac:dyDescent="0.3">
      <c r="A126" s="3">
        <v>10</v>
      </c>
      <c r="B126" s="1" t="s">
        <v>530</v>
      </c>
      <c r="C126" s="3">
        <v>270102</v>
      </c>
      <c r="D126" t="s">
        <v>10360</v>
      </c>
      <c r="E126" s="3">
        <v>270102014</v>
      </c>
      <c r="F126" t="s">
        <v>7305</v>
      </c>
      <c r="G126" s="3">
        <v>74</v>
      </c>
      <c r="H126" t="s">
        <v>10715</v>
      </c>
      <c r="I126" s="3" t="s">
        <v>10724</v>
      </c>
      <c r="J126">
        <v>476</v>
      </c>
      <c r="K126" s="3">
        <v>0</v>
      </c>
      <c r="L126">
        <v>0</v>
      </c>
      <c r="M126" s="3">
        <v>0</v>
      </c>
      <c r="N126">
        <v>1</v>
      </c>
      <c r="O126" s="3">
        <v>0</v>
      </c>
      <c r="P126">
        <v>0</v>
      </c>
      <c r="Q126" s="3">
        <v>0</v>
      </c>
      <c r="R126">
        <v>0</v>
      </c>
      <c r="S126" s="3">
        <v>0</v>
      </c>
      <c r="T126" s="3">
        <v>0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2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2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1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2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1</v>
      </c>
      <c r="CO126">
        <v>0</v>
      </c>
      <c r="CP126">
        <v>2</v>
      </c>
    </row>
    <row r="127" spans="1:94" x14ac:dyDescent="0.3">
      <c r="A127" s="3">
        <v>10</v>
      </c>
      <c r="B127" s="1" t="s">
        <v>530</v>
      </c>
      <c r="C127" s="3">
        <v>270102</v>
      </c>
      <c r="D127" t="s">
        <v>10360</v>
      </c>
      <c r="E127" s="3">
        <v>270102014</v>
      </c>
      <c r="F127" t="s">
        <v>7305</v>
      </c>
      <c r="G127" s="3">
        <v>42</v>
      </c>
      <c r="H127" t="s">
        <v>10683</v>
      </c>
      <c r="I127" s="3" t="s">
        <v>10724</v>
      </c>
      <c r="J127">
        <v>476</v>
      </c>
      <c r="K127" s="3">
        <v>1</v>
      </c>
      <c r="L127">
        <v>1</v>
      </c>
      <c r="M127" s="3">
        <v>1</v>
      </c>
      <c r="N127">
        <v>1</v>
      </c>
      <c r="O127" s="3">
        <v>1</v>
      </c>
      <c r="P127">
        <v>1</v>
      </c>
      <c r="Q127" s="3">
        <v>1</v>
      </c>
      <c r="R127">
        <v>0</v>
      </c>
      <c r="S127" s="3">
        <v>1</v>
      </c>
      <c r="T127" s="3">
        <v>0</v>
      </c>
      <c r="U127">
        <v>1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2</v>
      </c>
      <c r="AY127">
        <v>2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2</v>
      </c>
      <c r="BI127">
        <v>0</v>
      </c>
      <c r="BJ127">
        <v>2</v>
      </c>
      <c r="BK127">
        <v>0</v>
      </c>
      <c r="BL127">
        <v>1</v>
      </c>
      <c r="BM127">
        <v>2</v>
      </c>
      <c r="BN127">
        <v>1</v>
      </c>
      <c r="BO127">
        <v>2</v>
      </c>
      <c r="BP127">
        <v>0</v>
      </c>
      <c r="BQ127">
        <v>0</v>
      </c>
      <c r="BR127">
        <v>0</v>
      </c>
      <c r="BS127">
        <v>3</v>
      </c>
      <c r="BT127">
        <v>2</v>
      </c>
      <c r="BU127">
        <v>1</v>
      </c>
      <c r="BV127">
        <v>3</v>
      </c>
      <c r="BW127">
        <v>1</v>
      </c>
      <c r="BX127">
        <v>0</v>
      </c>
      <c r="BY127">
        <v>1</v>
      </c>
      <c r="BZ127">
        <v>1</v>
      </c>
      <c r="CA127">
        <v>1</v>
      </c>
      <c r="CB127">
        <v>1</v>
      </c>
      <c r="CC127">
        <v>0</v>
      </c>
      <c r="CD127">
        <v>1</v>
      </c>
      <c r="CE127">
        <v>3</v>
      </c>
      <c r="CF127">
        <v>2</v>
      </c>
      <c r="CG127">
        <v>1</v>
      </c>
      <c r="CH127">
        <v>2</v>
      </c>
      <c r="CI127">
        <v>1</v>
      </c>
      <c r="CJ127">
        <v>3</v>
      </c>
      <c r="CK127">
        <v>2</v>
      </c>
      <c r="CL127">
        <v>4</v>
      </c>
      <c r="CM127">
        <v>2</v>
      </c>
      <c r="CN127">
        <v>2</v>
      </c>
      <c r="CO127">
        <v>2</v>
      </c>
      <c r="CP127">
        <v>0</v>
      </c>
    </row>
    <row r="128" spans="1:94" x14ac:dyDescent="0.3">
      <c r="A128" s="3">
        <v>10</v>
      </c>
      <c r="B128" s="1" t="s">
        <v>530</v>
      </c>
      <c r="C128" s="3">
        <v>270102</v>
      </c>
      <c r="D128" t="s">
        <v>10360</v>
      </c>
      <c r="E128" s="3">
        <v>270102014</v>
      </c>
      <c r="F128" t="s">
        <v>7305</v>
      </c>
      <c r="G128" s="3">
        <v>9</v>
      </c>
      <c r="H128" t="s">
        <v>10650</v>
      </c>
      <c r="I128" s="3" t="s">
        <v>10724</v>
      </c>
      <c r="J128">
        <v>476</v>
      </c>
      <c r="K128" s="3">
        <v>1</v>
      </c>
      <c r="L128">
        <v>0</v>
      </c>
      <c r="M128" s="3">
        <v>2</v>
      </c>
      <c r="N128">
        <v>2</v>
      </c>
      <c r="O128" s="3">
        <v>0</v>
      </c>
      <c r="P128">
        <v>0</v>
      </c>
      <c r="Q128" s="3">
        <v>1</v>
      </c>
      <c r="R128">
        <v>1</v>
      </c>
      <c r="S128" s="3">
        <v>1</v>
      </c>
      <c r="T128" s="3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2</v>
      </c>
      <c r="AC128">
        <v>2</v>
      </c>
      <c r="AD128">
        <v>0</v>
      </c>
      <c r="AE128">
        <v>1</v>
      </c>
      <c r="AF128">
        <v>3</v>
      </c>
      <c r="AG128">
        <v>0</v>
      </c>
      <c r="AH128">
        <v>3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3</v>
      </c>
      <c r="AO128">
        <v>1</v>
      </c>
      <c r="AP128">
        <v>2</v>
      </c>
      <c r="AQ128">
        <v>2</v>
      </c>
      <c r="AR128">
        <v>1</v>
      </c>
      <c r="AS128">
        <v>0</v>
      </c>
      <c r="AT128">
        <v>1</v>
      </c>
      <c r="AU128">
        <v>3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3</v>
      </c>
      <c r="BJ128">
        <v>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2</v>
      </c>
      <c r="BQ128">
        <v>0</v>
      </c>
      <c r="BR128">
        <v>3</v>
      </c>
      <c r="BS128">
        <v>1</v>
      </c>
      <c r="BT128">
        <v>0</v>
      </c>
      <c r="BU128">
        <v>0</v>
      </c>
      <c r="BV128">
        <v>0</v>
      </c>
      <c r="BW128">
        <v>2</v>
      </c>
      <c r="BX128">
        <v>0</v>
      </c>
      <c r="BY128">
        <v>3</v>
      </c>
      <c r="BZ128">
        <v>3</v>
      </c>
      <c r="CA128">
        <v>0</v>
      </c>
      <c r="CB128">
        <v>1</v>
      </c>
      <c r="CC128">
        <v>3</v>
      </c>
      <c r="CD128">
        <v>1</v>
      </c>
      <c r="CE128">
        <v>2</v>
      </c>
      <c r="CF128">
        <v>1</v>
      </c>
      <c r="CG128">
        <v>1</v>
      </c>
      <c r="CH128">
        <v>0</v>
      </c>
      <c r="CI128">
        <v>2</v>
      </c>
      <c r="CJ128">
        <v>1</v>
      </c>
      <c r="CK128">
        <v>2</v>
      </c>
      <c r="CL128">
        <v>1</v>
      </c>
      <c r="CM128">
        <v>2</v>
      </c>
      <c r="CN128">
        <v>1</v>
      </c>
      <c r="CO128">
        <v>2</v>
      </c>
      <c r="CP128">
        <v>0</v>
      </c>
    </row>
    <row r="129" spans="1:94" x14ac:dyDescent="0.3">
      <c r="A129" s="3">
        <v>10</v>
      </c>
      <c r="B129" s="1" t="s">
        <v>530</v>
      </c>
      <c r="C129" s="3">
        <v>270102</v>
      </c>
      <c r="D129" t="s">
        <v>10360</v>
      </c>
      <c r="E129" s="3">
        <v>270102014</v>
      </c>
      <c r="F129" t="s">
        <v>7305</v>
      </c>
      <c r="G129" s="3">
        <v>10</v>
      </c>
      <c r="H129" t="s">
        <v>10651</v>
      </c>
      <c r="I129" s="3" t="s">
        <v>10724</v>
      </c>
      <c r="J129">
        <v>476</v>
      </c>
      <c r="K129" s="3">
        <v>2</v>
      </c>
      <c r="L129">
        <v>3</v>
      </c>
      <c r="M129" s="3">
        <v>1</v>
      </c>
      <c r="N129">
        <v>3</v>
      </c>
      <c r="O129" s="3">
        <v>0</v>
      </c>
      <c r="P129">
        <v>0</v>
      </c>
      <c r="Q129" s="3">
        <v>2</v>
      </c>
      <c r="R129">
        <v>4</v>
      </c>
      <c r="S129" s="3">
        <v>0</v>
      </c>
      <c r="T129" s="3">
        <v>0</v>
      </c>
      <c r="U129">
        <v>0</v>
      </c>
      <c r="V129">
        <v>1</v>
      </c>
      <c r="W129">
        <v>1</v>
      </c>
      <c r="X129">
        <v>5</v>
      </c>
      <c r="Y129">
        <v>5</v>
      </c>
      <c r="Z129">
        <v>1</v>
      </c>
      <c r="AA129">
        <v>1</v>
      </c>
      <c r="AB129">
        <v>1</v>
      </c>
      <c r="AC129">
        <v>3</v>
      </c>
      <c r="AD129">
        <v>2</v>
      </c>
      <c r="AE129">
        <v>0</v>
      </c>
      <c r="AF129">
        <v>3</v>
      </c>
      <c r="AG129">
        <v>1</v>
      </c>
      <c r="AH129">
        <v>2</v>
      </c>
      <c r="AI129">
        <v>1</v>
      </c>
      <c r="AJ129">
        <v>1</v>
      </c>
      <c r="AK129">
        <v>3</v>
      </c>
      <c r="AL129">
        <v>0</v>
      </c>
      <c r="AM129">
        <v>1</v>
      </c>
      <c r="AN129">
        <v>1</v>
      </c>
      <c r="AO129">
        <v>4</v>
      </c>
      <c r="AP129">
        <v>1</v>
      </c>
      <c r="AQ129">
        <v>2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2</v>
      </c>
      <c r="AY129">
        <v>0</v>
      </c>
      <c r="AZ129">
        <v>0</v>
      </c>
      <c r="BA129">
        <v>3</v>
      </c>
      <c r="BB129">
        <v>0</v>
      </c>
      <c r="BC129">
        <v>0</v>
      </c>
      <c r="BD129">
        <v>1</v>
      </c>
      <c r="BE129">
        <v>1</v>
      </c>
      <c r="BF129">
        <v>2</v>
      </c>
      <c r="BG129">
        <v>4</v>
      </c>
      <c r="BH129">
        <v>0</v>
      </c>
      <c r="BI129">
        <v>4</v>
      </c>
      <c r="BJ129">
        <v>4</v>
      </c>
      <c r="BK129">
        <v>1</v>
      </c>
      <c r="BL129">
        <v>1</v>
      </c>
      <c r="BM129">
        <v>3</v>
      </c>
      <c r="BN129">
        <v>3</v>
      </c>
      <c r="BO129">
        <v>2</v>
      </c>
      <c r="BP129">
        <v>1</v>
      </c>
      <c r="BQ129">
        <v>1</v>
      </c>
      <c r="BR129">
        <v>2</v>
      </c>
      <c r="BS129">
        <v>1</v>
      </c>
      <c r="BT129">
        <v>0</v>
      </c>
      <c r="BU129">
        <v>4</v>
      </c>
      <c r="BV129">
        <v>2</v>
      </c>
      <c r="BW129">
        <v>1</v>
      </c>
      <c r="BX129">
        <v>1</v>
      </c>
      <c r="BY129">
        <v>2</v>
      </c>
      <c r="BZ129">
        <v>2</v>
      </c>
      <c r="CA129">
        <v>1</v>
      </c>
      <c r="CB129">
        <v>3</v>
      </c>
      <c r="CC129">
        <v>1</v>
      </c>
      <c r="CD129">
        <v>2</v>
      </c>
      <c r="CE129">
        <v>5</v>
      </c>
      <c r="CF129">
        <v>1</v>
      </c>
      <c r="CG129">
        <v>3</v>
      </c>
      <c r="CH129">
        <v>3</v>
      </c>
      <c r="CI129">
        <v>2</v>
      </c>
      <c r="CJ129">
        <v>2</v>
      </c>
      <c r="CK129">
        <v>1</v>
      </c>
      <c r="CL129">
        <v>3</v>
      </c>
      <c r="CM129">
        <v>2</v>
      </c>
      <c r="CN129">
        <v>1</v>
      </c>
      <c r="CO129">
        <v>2</v>
      </c>
      <c r="CP129">
        <v>4</v>
      </c>
    </row>
    <row r="130" spans="1:94" x14ac:dyDescent="0.3">
      <c r="A130" s="3">
        <v>10</v>
      </c>
      <c r="B130" s="1" t="s">
        <v>530</v>
      </c>
      <c r="C130" s="3">
        <v>270102</v>
      </c>
      <c r="D130" t="s">
        <v>10360</v>
      </c>
      <c r="E130" s="3">
        <v>270102014</v>
      </c>
      <c r="F130" t="s">
        <v>7305</v>
      </c>
      <c r="G130" s="3">
        <v>75</v>
      </c>
      <c r="H130" t="s">
        <v>10716</v>
      </c>
      <c r="I130" s="3" t="s">
        <v>10724</v>
      </c>
      <c r="J130">
        <v>476</v>
      </c>
      <c r="K130" s="3">
        <v>1</v>
      </c>
      <c r="L130">
        <v>0</v>
      </c>
      <c r="M130" s="3">
        <v>0</v>
      </c>
      <c r="N130">
        <v>0</v>
      </c>
      <c r="O130" s="3">
        <v>1</v>
      </c>
      <c r="P130">
        <v>1</v>
      </c>
      <c r="Q130" s="3">
        <v>2</v>
      </c>
      <c r="R130">
        <v>1</v>
      </c>
      <c r="S130" s="3">
        <v>0</v>
      </c>
      <c r="T130" s="3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3</v>
      </c>
      <c r="AH130">
        <v>0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  <c r="BW130">
        <v>4</v>
      </c>
      <c r="BX130">
        <v>0</v>
      </c>
      <c r="BY130">
        <v>2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</row>
    <row r="131" spans="1:94" x14ac:dyDescent="0.3">
      <c r="A131" s="3">
        <v>10</v>
      </c>
      <c r="B131" s="1" t="s">
        <v>530</v>
      </c>
      <c r="C131" s="3">
        <v>270102</v>
      </c>
      <c r="D131" t="s">
        <v>10360</v>
      </c>
      <c r="E131" s="3">
        <v>270102014</v>
      </c>
      <c r="F131" t="s">
        <v>7305</v>
      </c>
      <c r="G131" s="3">
        <v>76</v>
      </c>
      <c r="H131" t="s">
        <v>10717</v>
      </c>
      <c r="I131" s="3" t="s">
        <v>10724</v>
      </c>
      <c r="J131">
        <v>476</v>
      </c>
      <c r="K131" s="3">
        <v>1</v>
      </c>
      <c r="L131">
        <v>0</v>
      </c>
      <c r="M131" s="3">
        <v>0</v>
      </c>
      <c r="N131">
        <v>0</v>
      </c>
      <c r="O131" s="3">
        <v>0</v>
      </c>
      <c r="P131">
        <v>1</v>
      </c>
      <c r="Q131" s="3">
        <v>0</v>
      </c>
      <c r="R131">
        <v>0</v>
      </c>
      <c r="S131" s="3">
        <v>3</v>
      </c>
      <c r="T131" s="3">
        <v>0</v>
      </c>
      <c r="U131">
        <v>1</v>
      </c>
      <c r="V131">
        <v>1</v>
      </c>
      <c r="W131">
        <v>0</v>
      </c>
      <c r="X131">
        <v>2</v>
      </c>
      <c r="Y131">
        <v>0</v>
      </c>
      <c r="Z131">
        <v>2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U131">
        <v>0</v>
      </c>
      <c r="BV131">
        <v>1</v>
      </c>
      <c r="BW131">
        <v>2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3</v>
      </c>
      <c r="CF131">
        <v>0</v>
      </c>
      <c r="CG131">
        <v>0</v>
      </c>
      <c r="CH131">
        <v>0</v>
      </c>
      <c r="CI131">
        <v>2</v>
      </c>
      <c r="CJ131">
        <v>0</v>
      </c>
      <c r="CK131">
        <v>0</v>
      </c>
      <c r="CL131">
        <v>1</v>
      </c>
      <c r="CM131">
        <v>0</v>
      </c>
      <c r="CN131">
        <v>2</v>
      </c>
      <c r="CO131">
        <v>0</v>
      </c>
      <c r="CP131">
        <v>0</v>
      </c>
    </row>
    <row r="132" spans="1:94" x14ac:dyDescent="0.3">
      <c r="A132" s="3">
        <v>11</v>
      </c>
      <c r="B132" s="1" t="s">
        <v>7611</v>
      </c>
      <c r="C132" s="3">
        <v>270102</v>
      </c>
      <c r="D132" t="s">
        <v>10360</v>
      </c>
      <c r="E132" s="3">
        <v>270102014</v>
      </c>
      <c r="F132" t="s">
        <v>7305</v>
      </c>
      <c r="G132" s="3">
        <v>77</v>
      </c>
      <c r="H132" t="s">
        <v>10718</v>
      </c>
      <c r="I132" s="3" t="s">
        <v>10724</v>
      </c>
      <c r="J132">
        <v>476</v>
      </c>
      <c r="K132" s="3">
        <v>0</v>
      </c>
      <c r="L132">
        <v>0</v>
      </c>
      <c r="M132" s="3">
        <v>1</v>
      </c>
      <c r="N132">
        <v>1</v>
      </c>
      <c r="O132" s="3">
        <v>1</v>
      </c>
      <c r="P132">
        <v>0</v>
      </c>
      <c r="Q132" s="3">
        <v>0</v>
      </c>
      <c r="R132">
        <v>2</v>
      </c>
      <c r="S132" s="3">
        <v>0</v>
      </c>
      <c r="T132" s="3">
        <v>1</v>
      </c>
      <c r="U132">
        <v>0</v>
      </c>
      <c r="V132">
        <v>0</v>
      </c>
      <c r="W132">
        <v>0</v>
      </c>
      <c r="X132">
        <v>2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2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2</v>
      </c>
      <c r="BJ132">
        <v>1</v>
      </c>
      <c r="BK132">
        <v>0</v>
      </c>
      <c r="BL132">
        <v>0</v>
      </c>
      <c r="BM132">
        <v>3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4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1</v>
      </c>
      <c r="CK132">
        <v>3</v>
      </c>
      <c r="CL132">
        <v>1</v>
      </c>
      <c r="CM132">
        <v>0</v>
      </c>
      <c r="CN132">
        <v>3</v>
      </c>
      <c r="CO132">
        <v>1</v>
      </c>
      <c r="CP132">
        <v>1</v>
      </c>
    </row>
    <row r="133" spans="1:94" x14ac:dyDescent="0.3">
      <c r="A133" s="3">
        <v>12</v>
      </c>
      <c r="B133" s="1" t="s">
        <v>10640</v>
      </c>
      <c r="C133" s="3">
        <v>270102</v>
      </c>
      <c r="D133" t="s">
        <v>10360</v>
      </c>
      <c r="E133" s="3">
        <v>270102014</v>
      </c>
      <c r="F133" t="s">
        <v>7305</v>
      </c>
      <c r="G133" s="3">
        <v>11</v>
      </c>
      <c r="H133" t="s">
        <v>10652</v>
      </c>
      <c r="I133" s="3" t="s">
        <v>10724</v>
      </c>
      <c r="J133">
        <v>476</v>
      </c>
      <c r="K133" s="3">
        <v>0</v>
      </c>
      <c r="L133">
        <v>2</v>
      </c>
      <c r="M133" s="3">
        <v>4</v>
      </c>
      <c r="N133">
        <v>1</v>
      </c>
      <c r="O133" s="3">
        <v>2</v>
      </c>
      <c r="P133">
        <v>0</v>
      </c>
      <c r="Q133" s="3">
        <v>1</v>
      </c>
      <c r="R133">
        <v>0</v>
      </c>
      <c r="S133" s="3">
        <v>0</v>
      </c>
      <c r="T133" s="3">
        <v>0</v>
      </c>
      <c r="U133">
        <v>0</v>
      </c>
      <c r="V133">
        <v>1</v>
      </c>
      <c r="W133">
        <v>2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4</v>
      </c>
      <c r="AG133">
        <v>4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2</v>
      </c>
      <c r="AN133">
        <v>2</v>
      </c>
      <c r="AO133">
        <v>0</v>
      </c>
      <c r="AP133">
        <v>1</v>
      </c>
      <c r="AQ133">
        <v>1</v>
      </c>
      <c r="AR133">
        <v>3</v>
      </c>
      <c r="AS133">
        <v>2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2</v>
      </c>
      <c r="BJ133">
        <v>3</v>
      </c>
      <c r="BK133">
        <v>0</v>
      </c>
      <c r="BL133">
        <v>3</v>
      </c>
      <c r="BM133">
        <v>4</v>
      </c>
      <c r="BN133">
        <v>1</v>
      </c>
      <c r="BO133">
        <v>0</v>
      </c>
      <c r="BP133">
        <v>1</v>
      </c>
      <c r="BQ133">
        <v>1</v>
      </c>
      <c r="BR133">
        <v>0</v>
      </c>
      <c r="BS133">
        <v>1</v>
      </c>
      <c r="BT133">
        <v>3</v>
      </c>
      <c r="BU133">
        <v>2</v>
      </c>
      <c r="BV133">
        <v>1</v>
      </c>
      <c r="BW133">
        <v>0</v>
      </c>
      <c r="BX133">
        <v>0</v>
      </c>
      <c r="BY133">
        <v>3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2</v>
      </c>
      <c r="CF133">
        <v>4</v>
      </c>
      <c r="CG133">
        <v>2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0</v>
      </c>
      <c r="CO133">
        <v>3</v>
      </c>
      <c r="CP133">
        <v>0</v>
      </c>
    </row>
    <row r="134" spans="1:94" x14ac:dyDescent="0.3">
      <c r="A134" s="3">
        <v>13</v>
      </c>
      <c r="B134" s="1" t="s">
        <v>7580</v>
      </c>
      <c r="C134" s="3">
        <v>270102</v>
      </c>
      <c r="D134" t="s">
        <v>10360</v>
      </c>
      <c r="E134" s="3">
        <v>270102014</v>
      </c>
      <c r="F134" t="s">
        <v>7305</v>
      </c>
      <c r="G134" s="3">
        <v>12</v>
      </c>
      <c r="H134" t="s">
        <v>10653</v>
      </c>
      <c r="I134" s="3" t="s">
        <v>10724</v>
      </c>
      <c r="J134">
        <v>476</v>
      </c>
      <c r="K134" s="3">
        <v>0</v>
      </c>
      <c r="L134">
        <v>2</v>
      </c>
      <c r="M134" s="3">
        <v>0</v>
      </c>
      <c r="N134">
        <v>1</v>
      </c>
      <c r="O134" s="3">
        <v>1</v>
      </c>
      <c r="P134">
        <v>1</v>
      </c>
      <c r="Q134" s="3">
        <v>2</v>
      </c>
      <c r="R134">
        <v>1</v>
      </c>
      <c r="S134" s="3">
        <v>2</v>
      </c>
      <c r="T134" s="3">
        <v>0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2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2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1</v>
      </c>
      <c r="BZ134">
        <v>2</v>
      </c>
      <c r="CA134">
        <v>2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0</v>
      </c>
      <c r="CH134">
        <v>1</v>
      </c>
      <c r="CI134">
        <v>2</v>
      </c>
      <c r="CJ134">
        <v>0</v>
      </c>
      <c r="CK134">
        <v>0</v>
      </c>
      <c r="CL134">
        <v>2</v>
      </c>
      <c r="CM134">
        <v>0</v>
      </c>
      <c r="CN134">
        <v>0</v>
      </c>
      <c r="CO134">
        <v>1</v>
      </c>
      <c r="CP134">
        <v>0</v>
      </c>
    </row>
    <row r="135" spans="1:94" x14ac:dyDescent="0.3">
      <c r="A135" s="3">
        <v>13</v>
      </c>
      <c r="B135" s="1" t="s">
        <v>7580</v>
      </c>
      <c r="C135" s="3">
        <v>270102</v>
      </c>
      <c r="D135" t="s">
        <v>10360</v>
      </c>
      <c r="E135" s="3">
        <v>270102014</v>
      </c>
      <c r="F135" t="s">
        <v>7305</v>
      </c>
      <c r="G135" s="3">
        <v>29</v>
      </c>
      <c r="H135" t="s">
        <v>10670</v>
      </c>
      <c r="I135" s="3" t="s">
        <v>10724</v>
      </c>
      <c r="J135">
        <v>476</v>
      </c>
      <c r="K135" s="3">
        <v>0</v>
      </c>
      <c r="L135">
        <v>0</v>
      </c>
      <c r="M135" s="3">
        <v>1</v>
      </c>
      <c r="N135">
        <v>3</v>
      </c>
      <c r="O135" s="3">
        <v>2</v>
      </c>
      <c r="P135">
        <v>2</v>
      </c>
      <c r="Q135" s="3">
        <v>3</v>
      </c>
      <c r="R135">
        <v>0</v>
      </c>
      <c r="S135" s="3">
        <v>4</v>
      </c>
      <c r="T135" s="3">
        <v>1</v>
      </c>
      <c r="U135">
        <v>0</v>
      </c>
      <c r="V135">
        <v>0</v>
      </c>
      <c r="W135">
        <v>0</v>
      </c>
      <c r="X135">
        <v>3</v>
      </c>
      <c r="Y135">
        <v>1</v>
      </c>
      <c r="Z135">
        <v>3</v>
      </c>
      <c r="AA135">
        <v>1</v>
      </c>
      <c r="AB135">
        <v>3</v>
      </c>
      <c r="AC135">
        <v>1</v>
      </c>
      <c r="AD135">
        <v>0</v>
      </c>
      <c r="AE135">
        <v>3</v>
      </c>
      <c r="AF135">
        <v>3</v>
      </c>
      <c r="AG135">
        <v>2</v>
      </c>
      <c r="AH135">
        <v>1</v>
      </c>
      <c r="AI135">
        <v>1</v>
      </c>
      <c r="AJ135">
        <v>0</v>
      </c>
      <c r="AK135">
        <v>0</v>
      </c>
      <c r="AL135">
        <v>1</v>
      </c>
      <c r="AM135">
        <v>4</v>
      </c>
      <c r="AN135">
        <v>6</v>
      </c>
      <c r="AO135">
        <v>2</v>
      </c>
      <c r="AP135">
        <v>0</v>
      </c>
      <c r="AQ135">
        <v>1</v>
      </c>
      <c r="AR135">
        <v>5</v>
      </c>
      <c r="AS135">
        <v>1</v>
      </c>
      <c r="AT135">
        <v>4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1</v>
      </c>
      <c r="BC135">
        <v>3</v>
      </c>
      <c r="BD135">
        <v>0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5</v>
      </c>
      <c r="BO135">
        <v>0</v>
      </c>
      <c r="BP135">
        <v>0</v>
      </c>
      <c r="BQ135">
        <v>3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1</v>
      </c>
      <c r="BZ135">
        <v>2</v>
      </c>
      <c r="CA135">
        <v>0</v>
      </c>
      <c r="CB135">
        <v>2</v>
      </c>
      <c r="CC135">
        <v>0</v>
      </c>
      <c r="CD135">
        <v>1</v>
      </c>
      <c r="CE135">
        <v>1</v>
      </c>
      <c r="CF135">
        <v>2</v>
      </c>
      <c r="CG135">
        <v>6</v>
      </c>
      <c r="CH135">
        <v>1</v>
      </c>
      <c r="CI135">
        <v>2</v>
      </c>
      <c r="CJ135">
        <v>2</v>
      </c>
      <c r="CK135">
        <v>0</v>
      </c>
      <c r="CL135">
        <v>3</v>
      </c>
      <c r="CM135">
        <v>1</v>
      </c>
      <c r="CN135">
        <v>4</v>
      </c>
      <c r="CO135">
        <v>2</v>
      </c>
      <c r="CP135">
        <v>1</v>
      </c>
    </row>
    <row r="136" spans="1:94" x14ac:dyDescent="0.3">
      <c r="A136" s="3">
        <v>13</v>
      </c>
      <c r="B136" s="1" t="s">
        <v>7580</v>
      </c>
      <c r="C136" s="3">
        <v>270102</v>
      </c>
      <c r="D136" t="s">
        <v>10360</v>
      </c>
      <c r="E136" s="3">
        <v>270102014</v>
      </c>
      <c r="F136" t="s">
        <v>7305</v>
      </c>
      <c r="G136" s="3">
        <v>13</v>
      </c>
      <c r="H136" t="s">
        <v>10654</v>
      </c>
      <c r="I136" s="3" t="s">
        <v>10724</v>
      </c>
      <c r="J136">
        <v>476</v>
      </c>
      <c r="K136" s="3">
        <v>2</v>
      </c>
      <c r="L136">
        <v>2</v>
      </c>
      <c r="M136" s="3">
        <v>1</v>
      </c>
      <c r="N136">
        <v>0</v>
      </c>
      <c r="O136" s="3">
        <v>0</v>
      </c>
      <c r="P136">
        <v>0</v>
      </c>
      <c r="Q136" s="3">
        <v>0</v>
      </c>
      <c r="R136">
        <v>1</v>
      </c>
      <c r="S136" s="3">
        <v>0</v>
      </c>
      <c r="T136" s="3">
        <v>2</v>
      </c>
      <c r="U136">
        <v>3</v>
      </c>
      <c r="V136">
        <v>0</v>
      </c>
      <c r="W136">
        <v>1</v>
      </c>
      <c r="X136">
        <v>1</v>
      </c>
      <c r="Y136">
        <v>3</v>
      </c>
      <c r="Z136">
        <v>1</v>
      </c>
      <c r="AA136">
        <v>2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2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2</v>
      </c>
      <c r="AR136">
        <v>0</v>
      </c>
      <c r="AS136">
        <v>4</v>
      </c>
      <c r="AT136">
        <v>0</v>
      </c>
      <c r="AU136">
        <v>2</v>
      </c>
      <c r="AV136">
        <v>1</v>
      </c>
      <c r="AW136">
        <v>1</v>
      </c>
      <c r="AX136">
        <v>1</v>
      </c>
      <c r="AY136">
        <v>2</v>
      </c>
      <c r="AZ136">
        <v>0</v>
      </c>
      <c r="BA136">
        <v>0</v>
      </c>
      <c r="BB136">
        <v>2</v>
      </c>
      <c r="BC136">
        <v>2</v>
      </c>
      <c r="BD136">
        <v>2</v>
      </c>
      <c r="BE136">
        <v>0</v>
      </c>
      <c r="BF136">
        <v>3</v>
      </c>
      <c r="BG136">
        <v>1</v>
      </c>
      <c r="BH136">
        <v>2</v>
      </c>
      <c r="BI136">
        <v>2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1</v>
      </c>
      <c r="BQ136">
        <v>2</v>
      </c>
      <c r="BR136">
        <v>0</v>
      </c>
      <c r="BS136">
        <v>0</v>
      </c>
      <c r="BT136">
        <v>1</v>
      </c>
      <c r="BU136">
        <v>1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3</v>
      </c>
      <c r="CB136">
        <v>1</v>
      </c>
      <c r="CC136">
        <v>1</v>
      </c>
      <c r="CD136">
        <v>2</v>
      </c>
      <c r="CE136">
        <v>0</v>
      </c>
      <c r="CF136">
        <v>2</v>
      </c>
      <c r="CG136">
        <v>2</v>
      </c>
      <c r="CH136">
        <v>1</v>
      </c>
      <c r="CI136">
        <v>0</v>
      </c>
      <c r="CJ136">
        <v>0</v>
      </c>
      <c r="CK136">
        <v>1</v>
      </c>
      <c r="CL136">
        <v>1</v>
      </c>
      <c r="CM136">
        <v>0</v>
      </c>
      <c r="CN136">
        <v>0</v>
      </c>
      <c r="CO136">
        <v>0</v>
      </c>
      <c r="CP136">
        <v>0</v>
      </c>
    </row>
    <row r="137" spans="1:94" x14ac:dyDescent="0.3">
      <c r="A137" s="3">
        <v>13</v>
      </c>
      <c r="B137" s="1" t="s">
        <v>7580</v>
      </c>
      <c r="C137" s="3">
        <v>270102</v>
      </c>
      <c r="D137" t="s">
        <v>10360</v>
      </c>
      <c r="E137" s="3">
        <v>270102014</v>
      </c>
      <c r="F137" t="s">
        <v>7305</v>
      </c>
      <c r="G137" s="3">
        <v>14</v>
      </c>
      <c r="H137" t="s">
        <v>10655</v>
      </c>
      <c r="I137" s="3" t="s">
        <v>10724</v>
      </c>
      <c r="J137">
        <v>476</v>
      </c>
      <c r="K137" s="3">
        <v>0</v>
      </c>
      <c r="L137">
        <v>2</v>
      </c>
      <c r="M137" s="3">
        <v>4</v>
      </c>
      <c r="N137">
        <v>4</v>
      </c>
      <c r="O137" s="3">
        <v>3</v>
      </c>
      <c r="P137">
        <v>0</v>
      </c>
      <c r="Q137" s="3">
        <v>3</v>
      </c>
      <c r="R137">
        <v>2</v>
      </c>
      <c r="S137" s="3">
        <v>2</v>
      </c>
      <c r="T137" s="3">
        <v>0</v>
      </c>
      <c r="U137">
        <v>2</v>
      </c>
      <c r="V137">
        <v>1</v>
      </c>
      <c r="W137">
        <v>3</v>
      </c>
      <c r="X137">
        <v>1</v>
      </c>
      <c r="Y137">
        <v>1</v>
      </c>
      <c r="Z137">
        <v>2</v>
      </c>
      <c r="AA137">
        <v>1</v>
      </c>
      <c r="AB137">
        <v>1</v>
      </c>
      <c r="AC137">
        <v>2</v>
      </c>
      <c r="AD137">
        <v>3</v>
      </c>
      <c r="AE137">
        <v>0</v>
      </c>
      <c r="AF137">
        <v>0</v>
      </c>
      <c r="AG137">
        <v>0</v>
      </c>
      <c r="AH137">
        <v>4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2</v>
      </c>
      <c r="AS137">
        <v>0</v>
      </c>
      <c r="AT137">
        <v>1</v>
      </c>
      <c r="AU137">
        <v>2</v>
      </c>
      <c r="AV137">
        <v>2</v>
      </c>
      <c r="AW137">
        <v>1</v>
      </c>
      <c r="AX137">
        <v>1</v>
      </c>
      <c r="AY137">
        <v>0</v>
      </c>
      <c r="AZ137">
        <v>2</v>
      </c>
      <c r="BA137">
        <v>0</v>
      </c>
      <c r="BB137">
        <v>3</v>
      </c>
      <c r="BC137">
        <v>2</v>
      </c>
      <c r="BD137">
        <v>0</v>
      </c>
      <c r="BE137">
        <v>3</v>
      </c>
      <c r="BF137">
        <v>0</v>
      </c>
      <c r="BG137">
        <v>0</v>
      </c>
      <c r="BH137">
        <v>1</v>
      </c>
      <c r="BI137">
        <v>3</v>
      </c>
      <c r="BJ137">
        <v>2</v>
      </c>
      <c r="BK137">
        <v>0</v>
      </c>
      <c r="BL137">
        <v>3</v>
      </c>
      <c r="BM137">
        <v>1</v>
      </c>
      <c r="BN137">
        <v>1</v>
      </c>
      <c r="BO137">
        <v>0</v>
      </c>
      <c r="BP137">
        <v>4</v>
      </c>
      <c r="BQ137">
        <v>2</v>
      </c>
      <c r="BR137">
        <v>0</v>
      </c>
      <c r="BS137">
        <v>1</v>
      </c>
      <c r="BT137">
        <v>1</v>
      </c>
      <c r="BU137">
        <v>1</v>
      </c>
      <c r="BV137">
        <v>0</v>
      </c>
      <c r="BW137">
        <v>1</v>
      </c>
      <c r="BX137">
        <v>1</v>
      </c>
      <c r="BY137">
        <v>0</v>
      </c>
      <c r="BZ137">
        <v>0</v>
      </c>
      <c r="CA137">
        <v>1</v>
      </c>
      <c r="CB137">
        <v>2</v>
      </c>
      <c r="CC137">
        <v>0</v>
      </c>
      <c r="CD137">
        <v>1</v>
      </c>
      <c r="CE137">
        <v>3</v>
      </c>
      <c r="CF137">
        <v>1</v>
      </c>
      <c r="CG137">
        <v>2</v>
      </c>
      <c r="CH137">
        <v>0</v>
      </c>
      <c r="CI137">
        <v>2</v>
      </c>
      <c r="CJ137">
        <v>1</v>
      </c>
      <c r="CK137">
        <v>1</v>
      </c>
      <c r="CL137">
        <v>3</v>
      </c>
      <c r="CM137">
        <v>0</v>
      </c>
      <c r="CN137">
        <v>1</v>
      </c>
      <c r="CO137">
        <v>3</v>
      </c>
      <c r="CP137">
        <v>1</v>
      </c>
    </row>
    <row r="138" spans="1:94" x14ac:dyDescent="0.3">
      <c r="A138" s="3">
        <v>13</v>
      </c>
      <c r="B138" s="1" t="s">
        <v>7580</v>
      </c>
      <c r="C138" s="3">
        <v>270102</v>
      </c>
      <c r="D138" t="s">
        <v>10360</v>
      </c>
      <c r="E138" s="3">
        <v>270102014</v>
      </c>
      <c r="F138" t="s">
        <v>7305</v>
      </c>
      <c r="G138" s="3">
        <v>15</v>
      </c>
      <c r="H138" t="s">
        <v>10656</v>
      </c>
      <c r="I138" s="3" t="s">
        <v>10724</v>
      </c>
      <c r="J138">
        <v>476</v>
      </c>
      <c r="K138" s="3">
        <v>3</v>
      </c>
      <c r="L138">
        <v>3</v>
      </c>
      <c r="M138" s="3">
        <v>1</v>
      </c>
      <c r="N138">
        <v>2</v>
      </c>
      <c r="O138" s="3">
        <v>4</v>
      </c>
      <c r="P138">
        <v>1</v>
      </c>
      <c r="Q138" s="3">
        <v>2</v>
      </c>
      <c r="R138">
        <v>1</v>
      </c>
      <c r="S138" s="3">
        <v>4</v>
      </c>
      <c r="T138" s="3">
        <v>0</v>
      </c>
      <c r="U138">
        <v>2</v>
      </c>
      <c r="V138">
        <v>2</v>
      </c>
      <c r="W138">
        <v>0</v>
      </c>
      <c r="X138">
        <v>0</v>
      </c>
      <c r="Y138">
        <v>1</v>
      </c>
      <c r="Z138">
        <v>3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3</v>
      </c>
      <c r="AG138">
        <v>1</v>
      </c>
      <c r="AH138">
        <v>2</v>
      </c>
      <c r="AI138">
        <v>0</v>
      </c>
      <c r="AJ138">
        <v>2</v>
      </c>
      <c r="AK138">
        <v>1</v>
      </c>
      <c r="AL138">
        <v>0</v>
      </c>
      <c r="AM138">
        <v>1</v>
      </c>
      <c r="AN138">
        <v>2</v>
      </c>
      <c r="AO138">
        <v>1</v>
      </c>
      <c r="AP138">
        <v>1</v>
      </c>
      <c r="AQ138">
        <v>0</v>
      </c>
      <c r="AR138">
        <v>2</v>
      </c>
      <c r="AS138">
        <v>2</v>
      </c>
      <c r="AT138">
        <v>2</v>
      </c>
      <c r="AU138">
        <v>2</v>
      </c>
      <c r="AV138">
        <v>0</v>
      </c>
      <c r="AW138">
        <v>1</v>
      </c>
      <c r="AX138">
        <v>2</v>
      </c>
      <c r="AY138">
        <v>0</v>
      </c>
      <c r="AZ138">
        <v>0</v>
      </c>
      <c r="BA138">
        <v>3</v>
      </c>
      <c r="BB138">
        <v>2</v>
      </c>
      <c r="BC138">
        <v>4</v>
      </c>
      <c r="BD138">
        <v>1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2</v>
      </c>
      <c r="BK138">
        <v>2</v>
      </c>
      <c r="BL138">
        <v>2</v>
      </c>
      <c r="BM138">
        <v>1</v>
      </c>
      <c r="BN138">
        <v>2</v>
      </c>
      <c r="BO138">
        <v>0</v>
      </c>
      <c r="BP138">
        <v>1</v>
      </c>
      <c r="BQ138">
        <v>3</v>
      </c>
      <c r="BR138">
        <v>1</v>
      </c>
      <c r="BS138">
        <v>1</v>
      </c>
      <c r="BT138">
        <v>1</v>
      </c>
      <c r="BU138">
        <v>0</v>
      </c>
      <c r="BV138">
        <v>1</v>
      </c>
      <c r="BW138">
        <v>0</v>
      </c>
      <c r="BX138">
        <v>1</v>
      </c>
      <c r="BY138">
        <v>1</v>
      </c>
      <c r="BZ138">
        <v>0</v>
      </c>
      <c r="CA138">
        <v>0</v>
      </c>
      <c r="CB138">
        <v>2</v>
      </c>
      <c r="CC138">
        <v>1</v>
      </c>
      <c r="CD138">
        <v>0</v>
      </c>
      <c r="CE138">
        <v>4</v>
      </c>
      <c r="CF138">
        <v>0</v>
      </c>
      <c r="CG138">
        <v>4</v>
      </c>
      <c r="CH138">
        <v>1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4</v>
      </c>
      <c r="CO138">
        <v>3</v>
      </c>
      <c r="CP138">
        <v>2</v>
      </c>
    </row>
    <row r="139" spans="1:94" x14ac:dyDescent="0.3">
      <c r="A139" s="3">
        <v>13</v>
      </c>
      <c r="B139" s="1" t="s">
        <v>7580</v>
      </c>
      <c r="C139" s="3">
        <v>270102</v>
      </c>
      <c r="D139" t="s">
        <v>10360</v>
      </c>
      <c r="E139" s="3">
        <v>270102014</v>
      </c>
      <c r="F139" t="s">
        <v>7305</v>
      </c>
      <c r="G139" s="3">
        <v>16</v>
      </c>
      <c r="H139" t="s">
        <v>10657</v>
      </c>
      <c r="I139" s="3" t="s">
        <v>10724</v>
      </c>
      <c r="J139">
        <v>476</v>
      </c>
      <c r="K139" s="3">
        <v>2</v>
      </c>
      <c r="L139">
        <v>0</v>
      </c>
      <c r="M139" s="3">
        <v>2</v>
      </c>
      <c r="N139">
        <v>1</v>
      </c>
      <c r="O139" s="3">
        <v>2</v>
      </c>
      <c r="P139">
        <v>2</v>
      </c>
      <c r="Q139" s="3">
        <v>1</v>
      </c>
      <c r="R139">
        <v>1</v>
      </c>
      <c r="S139" s="3">
        <v>1</v>
      </c>
      <c r="T139" s="3">
        <v>5</v>
      </c>
      <c r="U139">
        <v>2</v>
      </c>
      <c r="V139">
        <v>3</v>
      </c>
      <c r="W139">
        <v>2</v>
      </c>
      <c r="X139">
        <v>2</v>
      </c>
      <c r="Y139">
        <v>3</v>
      </c>
      <c r="Z139">
        <v>1</v>
      </c>
      <c r="AA139">
        <v>2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4</v>
      </c>
      <c r="AO139">
        <v>2</v>
      </c>
      <c r="AP139">
        <v>1</v>
      </c>
      <c r="AQ139">
        <v>3</v>
      </c>
      <c r="AR139">
        <v>4</v>
      </c>
      <c r="AS139">
        <v>1</v>
      </c>
      <c r="AT139">
        <v>4</v>
      </c>
      <c r="AU139">
        <v>3</v>
      </c>
      <c r="AV139">
        <v>2</v>
      </c>
      <c r="AW139">
        <v>3</v>
      </c>
      <c r="AX139">
        <v>3</v>
      </c>
      <c r="AY139">
        <v>0</v>
      </c>
      <c r="AZ139">
        <v>1</v>
      </c>
      <c r="BA139">
        <v>3</v>
      </c>
      <c r="BB139">
        <v>1</v>
      </c>
      <c r="BC139">
        <v>2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1</v>
      </c>
      <c r="BM139">
        <v>2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2</v>
      </c>
      <c r="BT139">
        <v>2</v>
      </c>
      <c r="BU139">
        <v>4</v>
      </c>
      <c r="BV139">
        <v>0</v>
      </c>
      <c r="BW139">
        <v>0</v>
      </c>
      <c r="BX139">
        <v>1</v>
      </c>
      <c r="BY139">
        <v>1</v>
      </c>
      <c r="BZ139">
        <v>3</v>
      </c>
      <c r="CA139">
        <v>0</v>
      </c>
      <c r="CB139">
        <v>0</v>
      </c>
      <c r="CC139">
        <v>2</v>
      </c>
      <c r="CD139">
        <v>0</v>
      </c>
      <c r="CE139">
        <v>2</v>
      </c>
      <c r="CF139">
        <v>0</v>
      </c>
      <c r="CG139">
        <v>2</v>
      </c>
      <c r="CH139">
        <v>4</v>
      </c>
      <c r="CI139">
        <v>0</v>
      </c>
      <c r="CJ139">
        <v>2</v>
      </c>
      <c r="CK139">
        <v>2</v>
      </c>
      <c r="CL139">
        <v>1</v>
      </c>
      <c r="CM139">
        <v>0</v>
      </c>
      <c r="CN139">
        <v>2</v>
      </c>
      <c r="CO139">
        <v>2</v>
      </c>
      <c r="CP139">
        <v>1</v>
      </c>
    </row>
    <row r="140" spans="1:94" x14ac:dyDescent="0.3">
      <c r="A140" s="3">
        <v>13</v>
      </c>
      <c r="B140" s="1" t="s">
        <v>7580</v>
      </c>
      <c r="C140" s="3">
        <v>270102</v>
      </c>
      <c r="D140" t="s">
        <v>10360</v>
      </c>
      <c r="E140" s="3">
        <v>270102014</v>
      </c>
      <c r="F140" t="s">
        <v>7305</v>
      </c>
      <c r="G140" s="3">
        <v>30</v>
      </c>
      <c r="H140" t="s">
        <v>10671</v>
      </c>
      <c r="I140" s="3" t="s">
        <v>10724</v>
      </c>
      <c r="J140">
        <v>476</v>
      </c>
      <c r="K140" s="3">
        <v>2</v>
      </c>
      <c r="L140">
        <v>1</v>
      </c>
      <c r="M140" s="3">
        <v>0</v>
      </c>
      <c r="N140">
        <v>0</v>
      </c>
      <c r="O140" s="3">
        <v>0</v>
      </c>
      <c r="P140">
        <v>2</v>
      </c>
      <c r="Q140" s="3">
        <v>0</v>
      </c>
      <c r="R140">
        <v>0</v>
      </c>
      <c r="S140" s="3">
        <v>0</v>
      </c>
      <c r="T140" s="3">
        <v>0</v>
      </c>
      <c r="U140">
        <v>0</v>
      </c>
      <c r="V140">
        <v>0</v>
      </c>
      <c r="W140">
        <v>1</v>
      </c>
      <c r="X140">
        <v>2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1</v>
      </c>
      <c r="AI140">
        <v>1</v>
      </c>
      <c r="AJ140">
        <v>2</v>
      </c>
      <c r="AK140">
        <v>1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2</v>
      </c>
      <c r="AY140">
        <v>4</v>
      </c>
      <c r="AZ140">
        <v>1</v>
      </c>
      <c r="BA140">
        <v>0</v>
      </c>
      <c r="BB140">
        <v>2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2</v>
      </c>
      <c r="BI140">
        <v>0</v>
      </c>
      <c r="BJ140">
        <v>0</v>
      </c>
      <c r="BK140">
        <v>3</v>
      </c>
      <c r="BL140">
        <v>1</v>
      </c>
      <c r="BM140">
        <v>2</v>
      </c>
      <c r="BN140">
        <v>1</v>
      </c>
      <c r="BO140">
        <v>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2</v>
      </c>
      <c r="CC140">
        <v>2</v>
      </c>
      <c r="CD140">
        <v>0</v>
      </c>
      <c r="CE140">
        <v>0</v>
      </c>
      <c r="CF140">
        <v>1</v>
      </c>
      <c r="CG140">
        <v>2</v>
      </c>
      <c r="CH140">
        <v>1</v>
      </c>
      <c r="CI140">
        <v>1</v>
      </c>
      <c r="CJ140">
        <v>0</v>
      </c>
      <c r="CK140">
        <v>0</v>
      </c>
      <c r="CL140">
        <v>3</v>
      </c>
      <c r="CM140">
        <v>3</v>
      </c>
      <c r="CN140">
        <v>0</v>
      </c>
      <c r="CO140">
        <v>3</v>
      </c>
      <c r="CP140">
        <v>1</v>
      </c>
    </row>
    <row r="141" spans="1:94" x14ac:dyDescent="0.3">
      <c r="A141" s="3">
        <v>13</v>
      </c>
      <c r="B141" s="1" t="s">
        <v>7580</v>
      </c>
      <c r="C141" s="3">
        <v>270102</v>
      </c>
      <c r="D141" t="s">
        <v>10360</v>
      </c>
      <c r="E141" s="3">
        <v>270102014</v>
      </c>
      <c r="F141" t="s">
        <v>7305</v>
      </c>
      <c r="G141" s="3">
        <v>17</v>
      </c>
      <c r="H141" t="s">
        <v>10658</v>
      </c>
      <c r="I141" s="3" t="s">
        <v>10724</v>
      </c>
      <c r="J141">
        <v>476</v>
      </c>
      <c r="K141" s="3">
        <v>2</v>
      </c>
      <c r="L141">
        <v>2</v>
      </c>
      <c r="M141" s="3">
        <v>3</v>
      </c>
      <c r="N141">
        <v>0</v>
      </c>
      <c r="O141" s="3">
        <v>3</v>
      </c>
      <c r="P141">
        <v>1</v>
      </c>
      <c r="Q141" s="3">
        <v>1</v>
      </c>
      <c r="R141">
        <v>1</v>
      </c>
      <c r="S141" s="3">
        <v>0</v>
      </c>
      <c r="T141" s="3">
        <v>2</v>
      </c>
      <c r="U141">
        <v>2</v>
      </c>
      <c r="V141">
        <v>0</v>
      </c>
      <c r="W141">
        <v>2</v>
      </c>
      <c r="X141">
        <v>0</v>
      </c>
      <c r="Y141">
        <v>2</v>
      </c>
      <c r="Z141">
        <v>1</v>
      </c>
      <c r="AA141">
        <v>0</v>
      </c>
      <c r="AB141">
        <v>2</v>
      </c>
      <c r="AC141">
        <v>2</v>
      </c>
      <c r="AD141">
        <v>3</v>
      </c>
      <c r="AE141">
        <v>1</v>
      </c>
      <c r="AF141">
        <v>2</v>
      </c>
      <c r="AG141">
        <v>2</v>
      </c>
      <c r="AH141">
        <v>2</v>
      </c>
      <c r="AI141">
        <v>3</v>
      </c>
      <c r="AJ141">
        <v>3</v>
      </c>
      <c r="AK141">
        <v>3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4</v>
      </c>
      <c r="AR141">
        <v>1</v>
      </c>
      <c r="AS141">
        <v>1</v>
      </c>
      <c r="AT141">
        <v>2</v>
      </c>
      <c r="AU141">
        <v>5</v>
      </c>
      <c r="AV141">
        <v>2</v>
      </c>
      <c r="AW141">
        <v>3</v>
      </c>
      <c r="AX141">
        <v>1</v>
      </c>
      <c r="AY141">
        <v>2</v>
      </c>
      <c r="AZ141">
        <v>1</v>
      </c>
      <c r="BA141">
        <v>1</v>
      </c>
      <c r="BB141">
        <v>2</v>
      </c>
      <c r="BC141">
        <v>2</v>
      </c>
      <c r="BD141">
        <v>2</v>
      </c>
      <c r="BE141">
        <v>1</v>
      </c>
      <c r="BF141">
        <v>0</v>
      </c>
      <c r="BG141">
        <v>1</v>
      </c>
      <c r="BH141">
        <v>2</v>
      </c>
      <c r="BI141">
        <v>3</v>
      </c>
      <c r="BJ141">
        <v>1</v>
      </c>
      <c r="BK141">
        <v>2</v>
      </c>
      <c r="BL141">
        <v>1</v>
      </c>
      <c r="BM141">
        <v>3</v>
      </c>
      <c r="BN141">
        <v>3</v>
      </c>
      <c r="BO141">
        <v>3</v>
      </c>
      <c r="BP141">
        <v>4</v>
      </c>
      <c r="BQ141">
        <v>0</v>
      </c>
      <c r="BR141">
        <v>2</v>
      </c>
      <c r="BS141">
        <v>0</v>
      </c>
      <c r="BT141">
        <v>7</v>
      </c>
      <c r="BU141">
        <v>4</v>
      </c>
      <c r="BV141">
        <v>2</v>
      </c>
      <c r="BW141">
        <v>0</v>
      </c>
      <c r="BX141">
        <v>0</v>
      </c>
      <c r="BY141">
        <v>0</v>
      </c>
      <c r="BZ141">
        <v>4</v>
      </c>
      <c r="CA141">
        <v>2</v>
      </c>
      <c r="CB141">
        <v>3</v>
      </c>
      <c r="CC141">
        <v>2</v>
      </c>
      <c r="CD141">
        <v>1</v>
      </c>
      <c r="CE141">
        <v>2</v>
      </c>
      <c r="CF141">
        <v>2</v>
      </c>
      <c r="CG141">
        <v>3</v>
      </c>
      <c r="CH141">
        <v>1</v>
      </c>
      <c r="CI141">
        <v>0</v>
      </c>
      <c r="CJ141">
        <v>1</v>
      </c>
      <c r="CK141">
        <v>2</v>
      </c>
      <c r="CL141">
        <v>1</v>
      </c>
      <c r="CM141">
        <v>1</v>
      </c>
      <c r="CN141">
        <v>2</v>
      </c>
      <c r="CO141">
        <v>1</v>
      </c>
      <c r="CP141">
        <v>2</v>
      </c>
    </row>
    <row r="142" spans="1:94" x14ac:dyDescent="0.3">
      <c r="A142" s="3">
        <v>13</v>
      </c>
      <c r="B142" s="1" t="s">
        <v>7580</v>
      </c>
      <c r="C142" s="3">
        <v>270102</v>
      </c>
      <c r="D142" t="s">
        <v>10360</v>
      </c>
      <c r="E142" s="3">
        <v>270102014</v>
      </c>
      <c r="F142" t="s">
        <v>7305</v>
      </c>
      <c r="G142" s="3">
        <v>18</v>
      </c>
      <c r="H142" t="s">
        <v>10659</v>
      </c>
      <c r="I142" s="3" t="s">
        <v>10724</v>
      </c>
      <c r="J142">
        <v>476</v>
      </c>
      <c r="K142" s="3">
        <v>0</v>
      </c>
      <c r="L142">
        <v>2</v>
      </c>
      <c r="M142" s="3">
        <v>0</v>
      </c>
      <c r="N142">
        <v>1</v>
      </c>
      <c r="O142" s="3">
        <v>0</v>
      </c>
      <c r="P142">
        <v>0</v>
      </c>
      <c r="Q142" s="3">
        <v>0</v>
      </c>
      <c r="R142">
        <v>2</v>
      </c>
      <c r="S142" s="3">
        <v>1</v>
      </c>
      <c r="T142" s="3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3</v>
      </c>
      <c r="AJ142">
        <v>1</v>
      </c>
      <c r="AK142">
        <v>0</v>
      </c>
      <c r="AL142">
        <v>0</v>
      </c>
      <c r="AM142">
        <v>1</v>
      </c>
      <c r="AN142">
        <v>4</v>
      </c>
      <c r="AO142">
        <v>0</v>
      </c>
      <c r="AP142">
        <v>2</v>
      </c>
      <c r="AQ142">
        <v>1</v>
      </c>
      <c r="AR142">
        <v>0</v>
      </c>
      <c r="AS142">
        <v>1</v>
      </c>
      <c r="AT142">
        <v>2</v>
      </c>
      <c r="AU142">
        <v>0</v>
      </c>
      <c r="AV142">
        <v>0</v>
      </c>
      <c r="AW142">
        <v>0</v>
      </c>
      <c r="AX142">
        <v>1</v>
      </c>
      <c r="AY142">
        <v>2</v>
      </c>
      <c r="AZ142">
        <v>1</v>
      </c>
      <c r="BA142">
        <v>0</v>
      </c>
      <c r="BB142">
        <v>1</v>
      </c>
      <c r="BC142">
        <v>0</v>
      </c>
      <c r="BD142">
        <v>2</v>
      </c>
      <c r="BE142">
        <v>2</v>
      </c>
      <c r="BF142">
        <v>0</v>
      </c>
      <c r="BG142">
        <v>0</v>
      </c>
      <c r="BH142">
        <v>1</v>
      </c>
      <c r="BI142">
        <v>1</v>
      </c>
      <c r="BJ142">
        <v>0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1</v>
      </c>
      <c r="BQ142">
        <v>1</v>
      </c>
      <c r="BR142">
        <v>0</v>
      </c>
      <c r="BS142">
        <v>1</v>
      </c>
      <c r="BT142">
        <v>1</v>
      </c>
      <c r="BU142">
        <v>0</v>
      </c>
      <c r="BV142">
        <v>3</v>
      </c>
      <c r="BW142">
        <v>1</v>
      </c>
      <c r="BX142">
        <v>0</v>
      </c>
      <c r="BY142">
        <v>1</v>
      </c>
      <c r="BZ142">
        <v>1</v>
      </c>
      <c r="CA142">
        <v>1</v>
      </c>
      <c r="CB142">
        <v>1</v>
      </c>
      <c r="CC142">
        <v>3</v>
      </c>
      <c r="CD142">
        <v>0</v>
      </c>
      <c r="CE142">
        <v>3</v>
      </c>
      <c r="CF142">
        <v>1</v>
      </c>
      <c r="CG142">
        <v>1</v>
      </c>
      <c r="CH142">
        <v>0</v>
      </c>
      <c r="CI142">
        <v>2</v>
      </c>
      <c r="CJ142">
        <v>2</v>
      </c>
      <c r="CK142">
        <v>2</v>
      </c>
      <c r="CL142">
        <v>2</v>
      </c>
      <c r="CM142">
        <v>0</v>
      </c>
      <c r="CN142">
        <v>2</v>
      </c>
      <c r="CO142">
        <v>1</v>
      </c>
      <c r="CP142">
        <v>2</v>
      </c>
    </row>
    <row r="143" spans="1:94" x14ac:dyDescent="0.3">
      <c r="A143" s="3">
        <v>13</v>
      </c>
      <c r="B143" s="1" t="s">
        <v>7580</v>
      </c>
      <c r="C143" s="3">
        <v>270102</v>
      </c>
      <c r="D143" t="s">
        <v>10360</v>
      </c>
      <c r="E143" s="3">
        <v>270102014</v>
      </c>
      <c r="F143" t="s">
        <v>7305</v>
      </c>
      <c r="G143" s="3">
        <v>19</v>
      </c>
      <c r="H143" t="s">
        <v>10660</v>
      </c>
      <c r="I143" s="3" t="s">
        <v>10724</v>
      </c>
      <c r="J143">
        <v>476</v>
      </c>
      <c r="K143" s="3">
        <v>3</v>
      </c>
      <c r="L143">
        <v>1</v>
      </c>
      <c r="M143" s="3">
        <v>1</v>
      </c>
      <c r="N143">
        <v>1</v>
      </c>
      <c r="O143" s="3">
        <v>1</v>
      </c>
      <c r="P143">
        <v>1</v>
      </c>
      <c r="Q143" s="3">
        <v>5</v>
      </c>
      <c r="R143">
        <v>1</v>
      </c>
      <c r="S143" s="3">
        <v>1</v>
      </c>
      <c r="T143" s="3">
        <v>4</v>
      </c>
      <c r="U143">
        <v>2</v>
      </c>
      <c r="V143">
        <v>2</v>
      </c>
      <c r="W143">
        <v>2</v>
      </c>
      <c r="X143">
        <v>1</v>
      </c>
      <c r="Y143">
        <v>3</v>
      </c>
      <c r="Z143">
        <v>0</v>
      </c>
      <c r="AA143">
        <v>1</v>
      </c>
      <c r="AB143">
        <v>0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2</v>
      </c>
      <c r="AO143">
        <v>0</v>
      </c>
      <c r="AP143">
        <v>1</v>
      </c>
      <c r="AQ143">
        <v>1</v>
      </c>
      <c r="AR143">
        <v>4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2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1</v>
      </c>
      <c r="BE143">
        <v>2</v>
      </c>
      <c r="BF143">
        <v>1</v>
      </c>
      <c r="BG143">
        <v>1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2</v>
      </c>
      <c r="BP143">
        <v>1</v>
      </c>
      <c r="BQ143">
        <v>1</v>
      </c>
      <c r="BR143">
        <v>1</v>
      </c>
      <c r="BS143">
        <v>0</v>
      </c>
      <c r="BT143">
        <v>2</v>
      </c>
      <c r="BU143">
        <v>1</v>
      </c>
      <c r="BV143">
        <v>0</v>
      </c>
      <c r="BW143">
        <v>2</v>
      </c>
      <c r="BX143">
        <v>3</v>
      </c>
      <c r="BY143">
        <v>1</v>
      </c>
      <c r="BZ143">
        <v>1</v>
      </c>
      <c r="CA143">
        <v>0</v>
      </c>
      <c r="CB143">
        <v>2</v>
      </c>
      <c r="CC143">
        <v>4</v>
      </c>
      <c r="CD143">
        <v>3</v>
      </c>
      <c r="CE143">
        <v>0</v>
      </c>
      <c r="CF143">
        <v>2</v>
      </c>
      <c r="CG143">
        <v>2</v>
      </c>
      <c r="CH143">
        <v>1</v>
      </c>
      <c r="CI143">
        <v>1</v>
      </c>
      <c r="CJ143">
        <v>1</v>
      </c>
      <c r="CK143">
        <v>2</v>
      </c>
      <c r="CL143">
        <v>1</v>
      </c>
      <c r="CM143">
        <v>1</v>
      </c>
      <c r="CN143">
        <v>1</v>
      </c>
      <c r="CO143">
        <v>0</v>
      </c>
      <c r="CP143">
        <v>5</v>
      </c>
    </row>
    <row r="144" spans="1:94" x14ac:dyDescent="0.3">
      <c r="A144" s="3">
        <v>13</v>
      </c>
      <c r="B144" s="1" t="s">
        <v>7580</v>
      </c>
      <c r="C144" s="3">
        <v>270102</v>
      </c>
      <c r="D144" t="s">
        <v>10360</v>
      </c>
      <c r="E144" s="3">
        <v>270102014</v>
      </c>
      <c r="F144" t="s">
        <v>7305</v>
      </c>
      <c r="G144" s="3">
        <v>20</v>
      </c>
      <c r="H144" t="s">
        <v>10661</v>
      </c>
      <c r="I144" s="3" t="s">
        <v>10724</v>
      </c>
      <c r="J144">
        <v>476</v>
      </c>
      <c r="K144" s="3">
        <v>2</v>
      </c>
      <c r="L144">
        <v>0</v>
      </c>
      <c r="M144" s="3">
        <v>1</v>
      </c>
      <c r="N144">
        <v>1</v>
      </c>
      <c r="O144" s="3">
        <v>2</v>
      </c>
      <c r="P144">
        <v>1</v>
      </c>
      <c r="Q144" s="3">
        <v>3</v>
      </c>
      <c r="R144">
        <v>0</v>
      </c>
      <c r="S144" s="3">
        <v>0</v>
      </c>
      <c r="T144" s="3">
        <v>2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2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2</v>
      </c>
      <c r="AJ144">
        <v>1</v>
      </c>
      <c r="AK144">
        <v>0</v>
      </c>
      <c r="AL144">
        <v>0</v>
      </c>
      <c r="AM144">
        <v>1</v>
      </c>
      <c r="AN144">
        <v>1</v>
      </c>
      <c r="AO144">
        <v>2</v>
      </c>
      <c r="AP144">
        <v>5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  <c r="AX144">
        <v>1</v>
      </c>
      <c r="AY144">
        <v>2</v>
      </c>
      <c r="AZ144">
        <v>0</v>
      </c>
      <c r="BA144">
        <v>2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2</v>
      </c>
      <c r="BY144">
        <v>0</v>
      </c>
      <c r="BZ144">
        <v>1</v>
      </c>
      <c r="CA144">
        <v>1</v>
      </c>
      <c r="CB144">
        <v>2</v>
      </c>
      <c r="CC144">
        <v>0</v>
      </c>
      <c r="CD144">
        <v>2</v>
      </c>
      <c r="CE144">
        <v>1</v>
      </c>
      <c r="CF144">
        <v>0</v>
      </c>
      <c r="CG144">
        <v>0</v>
      </c>
      <c r="CH144">
        <v>2</v>
      </c>
      <c r="CI144">
        <v>3</v>
      </c>
      <c r="CJ144">
        <v>0</v>
      </c>
      <c r="CK144">
        <v>1</v>
      </c>
      <c r="CL144">
        <v>2</v>
      </c>
      <c r="CM144">
        <v>2</v>
      </c>
      <c r="CN144">
        <v>1</v>
      </c>
      <c r="CO144">
        <v>0</v>
      </c>
      <c r="CP144">
        <v>0</v>
      </c>
    </row>
    <row r="145" spans="1:94" x14ac:dyDescent="0.3">
      <c r="A145" s="3">
        <v>13</v>
      </c>
      <c r="B145" s="1" t="s">
        <v>7580</v>
      </c>
      <c r="C145" s="3">
        <v>270102</v>
      </c>
      <c r="D145" t="s">
        <v>10360</v>
      </c>
      <c r="E145" s="3">
        <v>270102014</v>
      </c>
      <c r="F145" t="s">
        <v>7305</v>
      </c>
      <c r="G145" s="3">
        <v>21</v>
      </c>
      <c r="H145" t="s">
        <v>10662</v>
      </c>
      <c r="I145" s="3" t="s">
        <v>10724</v>
      </c>
      <c r="J145">
        <v>476</v>
      </c>
      <c r="K145" s="3">
        <v>2</v>
      </c>
      <c r="L145">
        <v>1</v>
      </c>
      <c r="M145" s="3">
        <v>1</v>
      </c>
      <c r="N145">
        <v>1</v>
      </c>
      <c r="O145" s="3">
        <v>2</v>
      </c>
      <c r="P145">
        <v>0</v>
      </c>
      <c r="Q145" s="3">
        <v>0</v>
      </c>
      <c r="R145">
        <v>1</v>
      </c>
      <c r="S145" s="3">
        <v>0</v>
      </c>
      <c r="T145" s="3">
        <v>0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5</v>
      </c>
      <c r="AP145">
        <v>1</v>
      </c>
      <c r="AQ145">
        <v>2</v>
      </c>
      <c r="AR145">
        <v>0</v>
      </c>
      <c r="AS145">
        <v>0</v>
      </c>
      <c r="AT145">
        <v>1</v>
      </c>
      <c r="AU145">
        <v>0</v>
      </c>
      <c r="AV145">
        <v>1</v>
      </c>
      <c r="AW145">
        <v>2</v>
      </c>
      <c r="AX145">
        <v>0</v>
      </c>
      <c r="AY145">
        <v>1</v>
      </c>
      <c r="AZ145">
        <v>3</v>
      </c>
      <c r="BA145">
        <v>1</v>
      </c>
      <c r="BB145">
        <v>0</v>
      </c>
      <c r="BC145">
        <v>0</v>
      </c>
      <c r="BD145">
        <v>1</v>
      </c>
      <c r="BE145">
        <v>2</v>
      </c>
      <c r="BF145">
        <v>1</v>
      </c>
      <c r="BG145">
        <v>2</v>
      </c>
      <c r="BH145">
        <v>3</v>
      </c>
      <c r="BI145">
        <v>1</v>
      </c>
      <c r="BJ145">
        <v>1</v>
      </c>
      <c r="BK145">
        <v>2</v>
      </c>
      <c r="BL145">
        <v>0</v>
      </c>
      <c r="BM145">
        <v>0</v>
      </c>
      <c r="BN145">
        <v>3</v>
      </c>
      <c r="BO145">
        <v>1</v>
      </c>
      <c r="BP145">
        <v>1</v>
      </c>
      <c r="BQ145">
        <v>1</v>
      </c>
      <c r="BR145">
        <v>2</v>
      </c>
      <c r="BS145">
        <v>0</v>
      </c>
      <c r="BT145">
        <v>1</v>
      </c>
      <c r="BU145">
        <v>1</v>
      </c>
      <c r="BV145">
        <v>2</v>
      </c>
      <c r="BW145">
        <v>2</v>
      </c>
      <c r="BX145">
        <v>2</v>
      </c>
      <c r="BY145">
        <v>2</v>
      </c>
      <c r="BZ145">
        <v>1</v>
      </c>
      <c r="CA145">
        <v>0</v>
      </c>
      <c r="CB145">
        <v>1</v>
      </c>
      <c r="CC145">
        <v>0</v>
      </c>
      <c r="CD145">
        <v>0</v>
      </c>
      <c r="CE145">
        <v>2</v>
      </c>
      <c r="CF145">
        <v>3</v>
      </c>
      <c r="CG145">
        <v>0</v>
      </c>
      <c r="CH145">
        <v>1</v>
      </c>
      <c r="CI145">
        <v>1</v>
      </c>
      <c r="CJ145">
        <v>2</v>
      </c>
      <c r="CK145">
        <v>1</v>
      </c>
      <c r="CL145">
        <v>0</v>
      </c>
      <c r="CM145">
        <v>2</v>
      </c>
      <c r="CN145">
        <v>2</v>
      </c>
      <c r="CO145">
        <v>1</v>
      </c>
      <c r="CP145">
        <v>3</v>
      </c>
    </row>
    <row r="146" spans="1:94" x14ac:dyDescent="0.3">
      <c r="A146" s="3">
        <v>13</v>
      </c>
      <c r="B146" s="1" t="s">
        <v>7580</v>
      </c>
      <c r="C146" s="3">
        <v>270102</v>
      </c>
      <c r="D146" t="s">
        <v>10360</v>
      </c>
      <c r="E146" s="3">
        <v>270102014</v>
      </c>
      <c r="F146" t="s">
        <v>7305</v>
      </c>
      <c r="G146" s="3">
        <v>22</v>
      </c>
      <c r="H146" t="s">
        <v>10663</v>
      </c>
      <c r="I146" s="3" t="s">
        <v>10724</v>
      </c>
      <c r="J146">
        <v>476</v>
      </c>
      <c r="K146" s="3">
        <v>5</v>
      </c>
      <c r="L146">
        <v>1</v>
      </c>
      <c r="M146" s="3">
        <v>3</v>
      </c>
      <c r="N146">
        <v>3</v>
      </c>
      <c r="O146" s="3">
        <v>2</v>
      </c>
      <c r="P146">
        <v>4</v>
      </c>
      <c r="Q146" s="3">
        <v>5</v>
      </c>
      <c r="R146">
        <v>1</v>
      </c>
      <c r="S146" s="3">
        <v>3</v>
      </c>
      <c r="T146" s="3">
        <v>7</v>
      </c>
      <c r="U146">
        <v>1</v>
      </c>
      <c r="V146">
        <v>0</v>
      </c>
      <c r="W146">
        <v>3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2</v>
      </c>
      <c r="AE146">
        <v>2</v>
      </c>
      <c r="AF146">
        <v>1</v>
      </c>
      <c r="AG146">
        <v>2</v>
      </c>
      <c r="AH146">
        <v>1</v>
      </c>
      <c r="AI146">
        <v>2</v>
      </c>
      <c r="AJ146">
        <v>2</v>
      </c>
      <c r="AK146">
        <v>4</v>
      </c>
      <c r="AL146">
        <v>3</v>
      </c>
      <c r="AM146">
        <v>1</v>
      </c>
      <c r="AN146">
        <v>2</v>
      </c>
      <c r="AO146">
        <v>5</v>
      </c>
      <c r="AP146">
        <v>2</v>
      </c>
      <c r="AQ146">
        <v>1</v>
      </c>
      <c r="AR146">
        <v>4</v>
      </c>
      <c r="AS146">
        <v>6</v>
      </c>
      <c r="AT146">
        <v>0</v>
      </c>
      <c r="AU146">
        <v>4</v>
      </c>
      <c r="AV146">
        <v>1</v>
      </c>
      <c r="AW146">
        <v>6</v>
      </c>
      <c r="AX146">
        <v>4</v>
      </c>
      <c r="AY146">
        <v>2</v>
      </c>
      <c r="AZ146">
        <v>1</v>
      </c>
      <c r="BA146">
        <v>0</v>
      </c>
      <c r="BB146">
        <v>5</v>
      </c>
      <c r="BC146">
        <v>0</v>
      </c>
      <c r="BD146">
        <v>4</v>
      </c>
      <c r="BE146">
        <v>1</v>
      </c>
      <c r="BF146">
        <v>2</v>
      </c>
      <c r="BG146">
        <v>4</v>
      </c>
      <c r="BH146">
        <v>3</v>
      </c>
      <c r="BI146">
        <v>0</v>
      </c>
      <c r="BJ146">
        <v>5</v>
      </c>
      <c r="BK146">
        <v>5</v>
      </c>
      <c r="BL146">
        <v>2</v>
      </c>
      <c r="BM146">
        <v>1</v>
      </c>
      <c r="BN146">
        <v>1</v>
      </c>
      <c r="BO146">
        <v>4</v>
      </c>
      <c r="BP146">
        <v>2</v>
      </c>
      <c r="BQ146">
        <v>5</v>
      </c>
      <c r="BR146">
        <v>1</v>
      </c>
      <c r="BS146">
        <v>1</v>
      </c>
      <c r="BT146">
        <v>5</v>
      </c>
      <c r="BU146">
        <v>3</v>
      </c>
      <c r="BV146">
        <v>6</v>
      </c>
      <c r="BW146">
        <v>3</v>
      </c>
      <c r="BX146">
        <v>2</v>
      </c>
      <c r="BY146">
        <v>0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5</v>
      </c>
      <c r="CF146">
        <v>4</v>
      </c>
      <c r="CG146">
        <v>3</v>
      </c>
      <c r="CH146">
        <v>4</v>
      </c>
      <c r="CI146">
        <v>3</v>
      </c>
      <c r="CJ146">
        <v>5</v>
      </c>
      <c r="CK146">
        <v>4</v>
      </c>
      <c r="CL146">
        <v>2</v>
      </c>
      <c r="CM146">
        <v>5</v>
      </c>
      <c r="CN146">
        <v>1</v>
      </c>
      <c r="CO146">
        <v>4</v>
      </c>
      <c r="CP146">
        <v>4</v>
      </c>
    </row>
    <row r="147" spans="1:94" x14ac:dyDescent="0.3">
      <c r="A147" s="3">
        <v>13</v>
      </c>
      <c r="B147" s="1" t="s">
        <v>7580</v>
      </c>
      <c r="C147" s="3">
        <v>270102</v>
      </c>
      <c r="D147" t="s">
        <v>10360</v>
      </c>
      <c r="E147" s="3">
        <v>270102014</v>
      </c>
      <c r="F147" t="s">
        <v>7305</v>
      </c>
      <c r="G147" s="3">
        <v>23</v>
      </c>
      <c r="H147" t="s">
        <v>10664</v>
      </c>
      <c r="I147" s="3" t="s">
        <v>10724</v>
      </c>
      <c r="J147">
        <v>476</v>
      </c>
      <c r="K147" s="3">
        <v>2</v>
      </c>
      <c r="L147">
        <v>2</v>
      </c>
      <c r="M147" s="3">
        <v>1</v>
      </c>
      <c r="N147">
        <v>3</v>
      </c>
      <c r="O147" s="3">
        <v>1</v>
      </c>
      <c r="P147">
        <v>1</v>
      </c>
      <c r="Q147" s="3">
        <v>0</v>
      </c>
      <c r="R147">
        <v>2</v>
      </c>
      <c r="S147" s="3">
        <v>2</v>
      </c>
      <c r="T147" s="3">
        <v>1</v>
      </c>
      <c r="U147">
        <v>0</v>
      </c>
      <c r="V147">
        <v>1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2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1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3</v>
      </c>
      <c r="BD147">
        <v>1</v>
      </c>
      <c r="BE147">
        <v>0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2</v>
      </c>
      <c r="BR147">
        <v>1</v>
      </c>
      <c r="BS147">
        <v>1</v>
      </c>
      <c r="BT147">
        <v>1</v>
      </c>
      <c r="BU147">
        <v>2</v>
      </c>
      <c r="BV147">
        <v>2</v>
      </c>
      <c r="BW147">
        <v>0</v>
      </c>
      <c r="BX147">
        <v>1</v>
      </c>
      <c r="BY147">
        <v>2</v>
      </c>
      <c r="BZ147">
        <v>2</v>
      </c>
      <c r="CA147">
        <v>1</v>
      </c>
      <c r="CB147">
        <v>0</v>
      </c>
      <c r="CC147">
        <v>1</v>
      </c>
      <c r="CD147">
        <v>0</v>
      </c>
      <c r="CE147">
        <v>5</v>
      </c>
      <c r="CF147">
        <v>1</v>
      </c>
      <c r="CG147">
        <v>1</v>
      </c>
      <c r="CH147">
        <v>3</v>
      </c>
      <c r="CI147">
        <v>1</v>
      </c>
      <c r="CJ147">
        <v>0</v>
      </c>
      <c r="CK147">
        <v>0</v>
      </c>
      <c r="CL147">
        <v>2</v>
      </c>
      <c r="CM147">
        <v>1</v>
      </c>
      <c r="CN147">
        <v>1</v>
      </c>
      <c r="CO147">
        <v>1</v>
      </c>
      <c r="CP147">
        <v>3</v>
      </c>
    </row>
    <row r="148" spans="1:94" x14ac:dyDescent="0.3">
      <c r="A148" s="3">
        <v>13</v>
      </c>
      <c r="B148" s="1" t="s">
        <v>7580</v>
      </c>
      <c r="C148" s="3">
        <v>270102</v>
      </c>
      <c r="D148" t="s">
        <v>10360</v>
      </c>
      <c r="E148" s="3">
        <v>270102014</v>
      </c>
      <c r="F148" t="s">
        <v>7305</v>
      </c>
      <c r="G148" s="3">
        <v>27</v>
      </c>
      <c r="H148" t="s">
        <v>10668</v>
      </c>
      <c r="I148" s="3" t="s">
        <v>10724</v>
      </c>
      <c r="J148">
        <v>476</v>
      </c>
      <c r="K148" s="3">
        <v>1</v>
      </c>
      <c r="L148">
        <v>1</v>
      </c>
      <c r="M148" s="3">
        <v>3</v>
      </c>
      <c r="N148">
        <v>4</v>
      </c>
      <c r="O148" s="3">
        <v>2</v>
      </c>
      <c r="P148">
        <v>1</v>
      </c>
      <c r="Q148" s="3">
        <v>0</v>
      </c>
      <c r="R148">
        <v>1</v>
      </c>
      <c r="S148" s="3">
        <v>1</v>
      </c>
      <c r="T148" s="3">
        <v>1</v>
      </c>
      <c r="U148">
        <v>0</v>
      </c>
      <c r="V148">
        <v>2</v>
      </c>
      <c r="W148">
        <v>2</v>
      </c>
      <c r="X148">
        <v>1</v>
      </c>
      <c r="Y148">
        <v>3</v>
      </c>
      <c r="Z148">
        <v>3</v>
      </c>
      <c r="AA148">
        <v>1</v>
      </c>
      <c r="AB148">
        <v>1</v>
      </c>
      <c r="AC148">
        <v>2</v>
      </c>
      <c r="AD148">
        <v>4</v>
      </c>
      <c r="AE148">
        <v>5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5</v>
      </c>
      <c r="AU148">
        <v>2</v>
      </c>
      <c r="AV148">
        <v>1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2</v>
      </c>
      <c r="BD148">
        <v>6</v>
      </c>
      <c r="BE148">
        <v>1</v>
      </c>
      <c r="BF148">
        <v>2</v>
      </c>
      <c r="BG148">
        <v>0</v>
      </c>
      <c r="BH148">
        <v>1</v>
      </c>
      <c r="BI148">
        <v>1</v>
      </c>
      <c r="BJ148">
        <v>0</v>
      </c>
      <c r="BK148">
        <v>2</v>
      </c>
      <c r="BL148">
        <v>2</v>
      </c>
      <c r="BM148">
        <v>1</v>
      </c>
      <c r="BN148">
        <v>2</v>
      </c>
      <c r="BO148">
        <v>0</v>
      </c>
      <c r="BP148">
        <v>2</v>
      </c>
      <c r="BQ148">
        <v>2</v>
      </c>
      <c r="BR148">
        <v>3</v>
      </c>
      <c r="BS148">
        <v>1</v>
      </c>
      <c r="BT148">
        <v>3</v>
      </c>
      <c r="BU148">
        <v>1</v>
      </c>
      <c r="BV148">
        <v>1</v>
      </c>
      <c r="BW148">
        <v>3</v>
      </c>
      <c r="BX148">
        <v>0</v>
      </c>
      <c r="BY148">
        <v>4</v>
      </c>
      <c r="BZ148">
        <v>1</v>
      </c>
      <c r="CA148">
        <v>0</v>
      </c>
      <c r="CB148">
        <v>2</v>
      </c>
      <c r="CC148">
        <v>1</v>
      </c>
      <c r="CD148">
        <v>1</v>
      </c>
      <c r="CE148">
        <v>1</v>
      </c>
      <c r="CF148">
        <v>2</v>
      </c>
      <c r="CG148">
        <v>2</v>
      </c>
      <c r="CH148">
        <v>0</v>
      </c>
      <c r="CI148">
        <v>1</v>
      </c>
      <c r="CJ148">
        <v>2</v>
      </c>
      <c r="CK148">
        <v>4</v>
      </c>
      <c r="CL148">
        <v>0</v>
      </c>
      <c r="CM148">
        <v>1</v>
      </c>
      <c r="CN148">
        <v>0</v>
      </c>
      <c r="CO148">
        <v>1</v>
      </c>
      <c r="CP148">
        <v>2</v>
      </c>
    </row>
    <row r="149" spans="1:94" x14ac:dyDescent="0.3">
      <c r="A149" s="3">
        <v>14</v>
      </c>
      <c r="B149" s="1" t="s">
        <v>532</v>
      </c>
      <c r="C149" s="3">
        <v>270102</v>
      </c>
      <c r="D149" t="s">
        <v>10360</v>
      </c>
      <c r="E149" s="3">
        <v>270102014</v>
      </c>
      <c r="F149" t="s">
        <v>7305</v>
      </c>
      <c r="G149" s="3">
        <v>78</v>
      </c>
      <c r="H149" t="s">
        <v>10719</v>
      </c>
      <c r="I149" s="3" t="s">
        <v>10724</v>
      </c>
      <c r="J149">
        <v>476</v>
      </c>
      <c r="K149" s="3">
        <v>1</v>
      </c>
      <c r="L149">
        <v>0</v>
      </c>
      <c r="M149" s="3">
        <v>0</v>
      </c>
      <c r="N149">
        <v>0</v>
      </c>
      <c r="O149" s="3">
        <v>0</v>
      </c>
      <c r="P149">
        <v>1</v>
      </c>
      <c r="Q149" s="3">
        <v>1</v>
      </c>
      <c r="R149">
        <v>0</v>
      </c>
      <c r="S149" s="3">
        <v>0</v>
      </c>
      <c r="T149" s="3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0</v>
      </c>
      <c r="BX149">
        <v>1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2</v>
      </c>
      <c r="CJ149">
        <v>0</v>
      </c>
      <c r="CK149">
        <v>2</v>
      </c>
      <c r="CL149">
        <v>0</v>
      </c>
      <c r="CM149">
        <v>0</v>
      </c>
      <c r="CN149">
        <v>0</v>
      </c>
      <c r="CO149">
        <v>1</v>
      </c>
      <c r="CP149">
        <v>1</v>
      </c>
    </row>
    <row r="150" spans="1:94" x14ac:dyDescent="0.3">
      <c r="A150" s="3">
        <v>14</v>
      </c>
      <c r="B150" s="1" t="s">
        <v>532</v>
      </c>
      <c r="C150" s="3">
        <v>270102</v>
      </c>
      <c r="D150" t="s">
        <v>10360</v>
      </c>
      <c r="E150" s="3">
        <v>270102014</v>
      </c>
      <c r="F150" t="s">
        <v>7305</v>
      </c>
      <c r="G150" s="3">
        <v>79</v>
      </c>
      <c r="H150" t="s">
        <v>10720</v>
      </c>
      <c r="I150" s="3" t="s">
        <v>10724</v>
      </c>
      <c r="J150">
        <v>476</v>
      </c>
      <c r="K150" s="3">
        <v>0</v>
      </c>
      <c r="L150">
        <v>0</v>
      </c>
      <c r="M150" s="3">
        <v>0</v>
      </c>
      <c r="N150">
        <v>0</v>
      </c>
      <c r="O150" s="3">
        <v>0</v>
      </c>
      <c r="P150">
        <v>0</v>
      </c>
      <c r="Q150" s="3">
        <v>1</v>
      </c>
      <c r="R150">
        <v>1</v>
      </c>
      <c r="S150" s="3">
        <v>0</v>
      </c>
      <c r="T150" s="3">
        <v>1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2</v>
      </c>
      <c r="BT150">
        <v>0</v>
      </c>
      <c r="BU150">
        <v>1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</row>
    <row r="151" spans="1:94" x14ac:dyDescent="0.3">
      <c r="A151" s="3">
        <v>14</v>
      </c>
      <c r="B151" s="1" t="s">
        <v>532</v>
      </c>
      <c r="C151" s="3">
        <v>270102</v>
      </c>
      <c r="D151" t="s">
        <v>10360</v>
      </c>
      <c r="E151" s="3">
        <v>270102014</v>
      </c>
      <c r="F151" t="s">
        <v>7305</v>
      </c>
      <c r="G151" s="3">
        <v>80</v>
      </c>
      <c r="H151" t="s">
        <v>10721</v>
      </c>
      <c r="I151" s="3" t="s">
        <v>10724</v>
      </c>
      <c r="J151">
        <v>476</v>
      </c>
      <c r="K151" s="3">
        <v>0</v>
      </c>
      <c r="L151">
        <v>0</v>
      </c>
      <c r="M151" s="3">
        <v>1</v>
      </c>
      <c r="N151">
        <v>2</v>
      </c>
      <c r="O151" s="3">
        <v>1</v>
      </c>
      <c r="P151">
        <v>1</v>
      </c>
      <c r="Q151" s="3">
        <v>0</v>
      </c>
      <c r="R151">
        <v>1</v>
      </c>
      <c r="S151" s="3">
        <v>1</v>
      </c>
      <c r="T151" s="3">
        <v>1</v>
      </c>
      <c r="U151">
        <v>0</v>
      </c>
      <c r="V151">
        <v>0</v>
      </c>
      <c r="W151">
        <v>0</v>
      </c>
      <c r="X151">
        <v>1</v>
      </c>
      <c r="Y151">
        <v>2</v>
      </c>
      <c r="Z151">
        <v>2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0</v>
      </c>
      <c r="AJ151">
        <v>1</v>
      </c>
      <c r="AK151">
        <v>2</v>
      </c>
      <c r="AL151">
        <v>1</v>
      </c>
      <c r="AM151">
        <v>0</v>
      </c>
      <c r="AN151">
        <v>1</v>
      </c>
      <c r="AO151">
        <v>1</v>
      </c>
      <c r="AP151">
        <v>4</v>
      </c>
      <c r="AQ151">
        <v>0</v>
      </c>
      <c r="AR151">
        <v>0</v>
      </c>
      <c r="AS151">
        <v>3</v>
      </c>
      <c r="AT151">
        <v>0</v>
      </c>
      <c r="AU151">
        <v>1</v>
      </c>
      <c r="AV151">
        <v>1</v>
      </c>
      <c r="AW151">
        <v>0</v>
      </c>
      <c r="AX151">
        <v>3</v>
      </c>
      <c r="AY151">
        <v>2</v>
      </c>
      <c r="AZ151">
        <v>0</v>
      </c>
      <c r="BA151">
        <v>2</v>
      </c>
      <c r="BB151">
        <v>1</v>
      </c>
      <c r="BC151">
        <v>1</v>
      </c>
      <c r="BD151">
        <v>1</v>
      </c>
      <c r="BE151">
        <v>2</v>
      </c>
      <c r="BF151">
        <v>2</v>
      </c>
      <c r="BG151">
        <v>1</v>
      </c>
      <c r="BH151">
        <v>4</v>
      </c>
      <c r="BI151">
        <v>3</v>
      </c>
      <c r="BJ151">
        <v>0</v>
      </c>
      <c r="BK151">
        <v>1</v>
      </c>
      <c r="BL151">
        <v>0</v>
      </c>
      <c r="BM151">
        <v>2</v>
      </c>
      <c r="BN151">
        <v>1</v>
      </c>
      <c r="BO151">
        <v>2</v>
      </c>
      <c r="BP151">
        <v>0</v>
      </c>
      <c r="BQ151">
        <v>3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</row>
    <row r="152" spans="1:94" x14ac:dyDescent="0.3">
      <c r="A152" s="3">
        <v>15</v>
      </c>
      <c r="B152" s="1" t="s">
        <v>519</v>
      </c>
      <c r="C152" s="3">
        <v>270102</v>
      </c>
      <c r="D152" t="s">
        <v>10360</v>
      </c>
      <c r="E152" s="3">
        <v>270102014</v>
      </c>
      <c r="F152" t="s">
        <v>7305</v>
      </c>
      <c r="G152" s="3">
        <v>43</v>
      </c>
      <c r="H152" t="s">
        <v>10684</v>
      </c>
      <c r="I152" s="3" t="s">
        <v>10724</v>
      </c>
      <c r="J152">
        <v>476</v>
      </c>
      <c r="K152" s="3">
        <v>0</v>
      </c>
      <c r="L152">
        <v>1</v>
      </c>
      <c r="M152" s="3">
        <v>0</v>
      </c>
      <c r="N152">
        <v>1</v>
      </c>
      <c r="O152" s="3">
        <v>1</v>
      </c>
      <c r="P152">
        <v>2</v>
      </c>
      <c r="Q152" s="3">
        <v>1</v>
      </c>
      <c r="R152">
        <v>0</v>
      </c>
      <c r="S152" s="3">
        <v>0</v>
      </c>
      <c r="T152" s="3">
        <v>0</v>
      </c>
      <c r="U152">
        <v>0</v>
      </c>
      <c r="V152">
        <v>1</v>
      </c>
      <c r="W152">
        <v>2</v>
      </c>
      <c r="X152">
        <v>1</v>
      </c>
      <c r="Y152">
        <v>1</v>
      </c>
      <c r="Z152">
        <v>1</v>
      </c>
      <c r="AA152">
        <v>0</v>
      </c>
      <c r="AB152">
        <v>1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2</v>
      </c>
      <c r="AR152">
        <v>2</v>
      </c>
      <c r="AS152">
        <v>2</v>
      </c>
      <c r="AT152">
        <v>1</v>
      </c>
      <c r="AU152">
        <v>0</v>
      </c>
      <c r="AV152">
        <v>1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2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2</v>
      </c>
      <c r="BK152">
        <v>2</v>
      </c>
      <c r="BL152">
        <v>3</v>
      </c>
      <c r="BM152">
        <v>0</v>
      </c>
      <c r="BN152">
        <v>2</v>
      </c>
      <c r="BO152">
        <v>2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3</v>
      </c>
      <c r="BV152">
        <v>0</v>
      </c>
      <c r="BW152">
        <v>2</v>
      </c>
      <c r="BX152">
        <v>1</v>
      </c>
      <c r="BY152">
        <v>2</v>
      </c>
      <c r="BZ152">
        <v>2</v>
      </c>
      <c r="CA152">
        <v>2</v>
      </c>
      <c r="CB152">
        <v>2</v>
      </c>
      <c r="CC152">
        <v>0</v>
      </c>
      <c r="CD152">
        <v>1</v>
      </c>
      <c r="CE152">
        <v>2</v>
      </c>
      <c r="CF152">
        <v>2</v>
      </c>
      <c r="CG152">
        <v>1</v>
      </c>
      <c r="CH152">
        <v>0</v>
      </c>
      <c r="CI152">
        <v>1</v>
      </c>
      <c r="CJ152">
        <v>2</v>
      </c>
      <c r="CK152">
        <v>2</v>
      </c>
      <c r="CL152">
        <v>0</v>
      </c>
      <c r="CM152">
        <v>0</v>
      </c>
      <c r="CN152">
        <v>2</v>
      </c>
      <c r="CO152">
        <v>1</v>
      </c>
      <c r="CP152">
        <v>0</v>
      </c>
    </row>
    <row r="153" spans="1:94" x14ac:dyDescent="0.3">
      <c r="A153" s="3">
        <v>16</v>
      </c>
      <c r="B153" s="1" t="s">
        <v>537</v>
      </c>
      <c r="C153" s="3">
        <v>270102</v>
      </c>
      <c r="D153" t="s">
        <v>10360</v>
      </c>
      <c r="E153" s="3">
        <v>270102014</v>
      </c>
      <c r="F153" t="s">
        <v>7305</v>
      </c>
      <c r="G153" s="3">
        <v>81</v>
      </c>
      <c r="H153" t="s">
        <v>10722</v>
      </c>
      <c r="I153" s="3" t="s">
        <v>10724</v>
      </c>
      <c r="J153">
        <v>476</v>
      </c>
      <c r="K153" s="3">
        <v>0</v>
      </c>
      <c r="L153">
        <v>1</v>
      </c>
      <c r="M153" s="3">
        <v>0</v>
      </c>
      <c r="N153">
        <v>1</v>
      </c>
      <c r="O153" s="3">
        <v>2</v>
      </c>
      <c r="P153">
        <v>1</v>
      </c>
      <c r="Q153" s="3">
        <v>0</v>
      </c>
      <c r="R153">
        <v>0</v>
      </c>
      <c r="S153" s="3">
        <v>1</v>
      </c>
      <c r="T153" s="3">
        <v>2</v>
      </c>
      <c r="U153">
        <v>4</v>
      </c>
      <c r="V153">
        <v>1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5</v>
      </c>
      <c r="AG153">
        <v>1</v>
      </c>
      <c r="AH153">
        <v>1</v>
      </c>
      <c r="AI153">
        <v>0</v>
      </c>
      <c r="AJ153">
        <v>2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3</v>
      </c>
      <c r="AQ153">
        <v>0</v>
      </c>
      <c r="AR153">
        <v>1</v>
      </c>
      <c r="AS153">
        <v>4</v>
      </c>
      <c r="AT153">
        <v>2</v>
      </c>
      <c r="AU153">
        <v>2</v>
      </c>
      <c r="AV153">
        <v>4</v>
      </c>
      <c r="AW153">
        <v>1</v>
      </c>
      <c r="AX153">
        <v>2</v>
      </c>
      <c r="AY153">
        <v>0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4</v>
      </c>
      <c r="BF153">
        <v>2</v>
      </c>
      <c r="BG153">
        <v>2</v>
      </c>
      <c r="BH153">
        <v>1</v>
      </c>
      <c r="BI153">
        <v>2</v>
      </c>
      <c r="BJ153">
        <v>4</v>
      </c>
      <c r="BK153">
        <v>1</v>
      </c>
      <c r="BL153">
        <v>1</v>
      </c>
      <c r="BM153">
        <v>2</v>
      </c>
      <c r="BN153">
        <v>0</v>
      </c>
      <c r="BO153">
        <v>4</v>
      </c>
      <c r="BP153">
        <v>1</v>
      </c>
      <c r="BQ153">
        <v>1</v>
      </c>
      <c r="BR153">
        <v>1</v>
      </c>
      <c r="BS153">
        <v>0</v>
      </c>
      <c r="BT153">
        <v>4</v>
      </c>
      <c r="BU153">
        <v>3</v>
      </c>
      <c r="BV153">
        <v>7</v>
      </c>
      <c r="BW153">
        <v>0</v>
      </c>
      <c r="BX153">
        <v>4</v>
      </c>
      <c r="BY153">
        <v>3</v>
      </c>
      <c r="BZ153">
        <v>0</v>
      </c>
      <c r="CA153">
        <v>3</v>
      </c>
      <c r="CB153">
        <v>2</v>
      </c>
      <c r="CC153">
        <v>2</v>
      </c>
      <c r="CD153">
        <v>0</v>
      </c>
      <c r="CE153">
        <v>2</v>
      </c>
      <c r="CF153">
        <v>2</v>
      </c>
      <c r="CG153">
        <v>3</v>
      </c>
      <c r="CH153">
        <v>2</v>
      </c>
      <c r="CI153">
        <v>2</v>
      </c>
      <c r="CJ153">
        <v>0</v>
      </c>
      <c r="CK153">
        <v>1</v>
      </c>
      <c r="CL153">
        <v>7</v>
      </c>
      <c r="CM153">
        <v>2</v>
      </c>
      <c r="CN153">
        <v>0</v>
      </c>
      <c r="CO153">
        <v>3</v>
      </c>
      <c r="CP153">
        <v>0</v>
      </c>
    </row>
    <row r="154" spans="1:94" x14ac:dyDescent="0.3">
      <c r="A154" s="3">
        <v>16</v>
      </c>
      <c r="B154" s="1" t="s">
        <v>537</v>
      </c>
      <c r="C154" s="3">
        <v>270102</v>
      </c>
      <c r="D154" t="s">
        <v>10360</v>
      </c>
      <c r="E154" s="3">
        <v>270102014</v>
      </c>
      <c r="F154" t="s">
        <v>7305</v>
      </c>
      <c r="G154" s="3">
        <v>82</v>
      </c>
      <c r="H154" t="s">
        <v>10723</v>
      </c>
      <c r="I154" s="3" t="s">
        <v>10724</v>
      </c>
      <c r="J154">
        <v>476</v>
      </c>
      <c r="K154" s="3">
        <v>0</v>
      </c>
      <c r="L154">
        <v>0</v>
      </c>
      <c r="M154" s="3">
        <v>0</v>
      </c>
      <c r="N154">
        <v>0</v>
      </c>
      <c r="O154" s="3">
        <v>0</v>
      </c>
      <c r="P154">
        <v>0</v>
      </c>
      <c r="Q154" s="3">
        <v>0</v>
      </c>
      <c r="R154">
        <v>0</v>
      </c>
      <c r="S154" s="3">
        <v>1</v>
      </c>
      <c r="T154" s="3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1</v>
      </c>
      <c r="BR154">
        <v>2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</v>
      </c>
      <c r="CG154">
        <v>3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1</v>
      </c>
      <c r="CP154">
        <v>0</v>
      </c>
    </row>
    <row r="155" spans="1:94" x14ac:dyDescent="0.3">
      <c r="A155" s="3">
        <v>16</v>
      </c>
      <c r="B155" s="1" t="s">
        <v>537</v>
      </c>
      <c r="C155" s="3">
        <v>270102</v>
      </c>
      <c r="D155" t="s">
        <v>10360</v>
      </c>
      <c r="E155" s="3">
        <v>270102014</v>
      </c>
      <c r="F155" t="s">
        <v>7305</v>
      </c>
      <c r="G155" s="3">
        <v>24</v>
      </c>
      <c r="H155" t="s">
        <v>10665</v>
      </c>
      <c r="I155" s="3" t="s">
        <v>10724</v>
      </c>
      <c r="J155">
        <v>476</v>
      </c>
      <c r="K155" s="3">
        <v>1</v>
      </c>
      <c r="L155">
        <v>0</v>
      </c>
      <c r="M155" s="3">
        <v>0</v>
      </c>
      <c r="N155">
        <v>1</v>
      </c>
      <c r="O155" s="3">
        <v>0</v>
      </c>
      <c r="P155">
        <v>0</v>
      </c>
      <c r="Q155" s="3">
        <v>0</v>
      </c>
      <c r="R155">
        <v>1</v>
      </c>
      <c r="S155" s="3">
        <v>1</v>
      </c>
      <c r="T155" s="3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2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2</v>
      </c>
      <c r="CM155">
        <v>0</v>
      </c>
      <c r="CN155">
        <v>0</v>
      </c>
      <c r="CO155">
        <v>0</v>
      </c>
      <c r="CP155">
        <v>1</v>
      </c>
    </row>
    <row r="156" spans="1:94" x14ac:dyDescent="0.3">
      <c r="A156" s="3">
        <v>1</v>
      </c>
      <c r="B156" s="1" t="s">
        <v>540</v>
      </c>
      <c r="C156" s="3">
        <v>270102</v>
      </c>
      <c r="D156" t="s">
        <v>10360</v>
      </c>
      <c r="E156" s="3">
        <v>270102015</v>
      </c>
      <c r="F156" t="s">
        <v>7306</v>
      </c>
      <c r="G156" s="3">
        <v>44</v>
      </c>
      <c r="H156" t="s">
        <v>10685</v>
      </c>
      <c r="I156" s="3" t="s">
        <v>10725</v>
      </c>
      <c r="J156">
        <v>477</v>
      </c>
      <c r="K156" s="3">
        <v>3</v>
      </c>
      <c r="L156">
        <v>1</v>
      </c>
      <c r="M156" s="3">
        <v>1</v>
      </c>
      <c r="N156">
        <v>2</v>
      </c>
      <c r="O156" s="3">
        <v>2</v>
      </c>
      <c r="P156">
        <v>2</v>
      </c>
      <c r="Q156" s="3">
        <v>4</v>
      </c>
      <c r="R156">
        <v>0</v>
      </c>
      <c r="S156" s="3">
        <v>5</v>
      </c>
      <c r="T156" s="3">
        <v>1</v>
      </c>
      <c r="U156">
        <v>1</v>
      </c>
      <c r="V156">
        <v>0</v>
      </c>
      <c r="W156">
        <v>2</v>
      </c>
      <c r="X156">
        <v>0</v>
      </c>
      <c r="Y156">
        <v>0</v>
      </c>
      <c r="Z156">
        <v>3</v>
      </c>
      <c r="AA156">
        <v>2</v>
      </c>
      <c r="AB156">
        <v>3</v>
      </c>
      <c r="AC156">
        <v>2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2</v>
      </c>
      <c r="AJ156">
        <v>1</v>
      </c>
      <c r="AK156">
        <v>0</v>
      </c>
      <c r="AL156">
        <v>1</v>
      </c>
      <c r="AM156">
        <v>2</v>
      </c>
      <c r="AN156">
        <v>0</v>
      </c>
      <c r="AO156">
        <v>3</v>
      </c>
      <c r="AP156">
        <v>0</v>
      </c>
      <c r="AQ156">
        <v>4</v>
      </c>
      <c r="AR156">
        <v>3</v>
      </c>
      <c r="AS156">
        <v>2</v>
      </c>
      <c r="AT156">
        <v>2</v>
      </c>
      <c r="AU156">
        <v>1</v>
      </c>
      <c r="AV156">
        <v>1</v>
      </c>
      <c r="AW156">
        <v>0</v>
      </c>
      <c r="AX156">
        <v>1</v>
      </c>
      <c r="AY156">
        <v>0</v>
      </c>
      <c r="AZ156">
        <v>3</v>
      </c>
      <c r="BA156">
        <v>0</v>
      </c>
      <c r="BB156">
        <v>0</v>
      </c>
      <c r="BC156">
        <v>0</v>
      </c>
      <c r="BD156">
        <v>2</v>
      </c>
      <c r="BE156">
        <v>1</v>
      </c>
      <c r="BF156">
        <v>3</v>
      </c>
      <c r="BG156">
        <v>0</v>
      </c>
      <c r="BH156">
        <v>0</v>
      </c>
      <c r="BI156">
        <v>0</v>
      </c>
      <c r="BJ156">
        <v>0</v>
      </c>
      <c r="BK156">
        <v>2</v>
      </c>
      <c r="BL156">
        <v>0</v>
      </c>
      <c r="BM156">
        <v>0</v>
      </c>
      <c r="BN156">
        <v>1</v>
      </c>
      <c r="BO156">
        <v>2</v>
      </c>
      <c r="BP156">
        <v>2</v>
      </c>
      <c r="BQ156">
        <v>2</v>
      </c>
      <c r="BR156">
        <v>0</v>
      </c>
      <c r="BS156">
        <v>0</v>
      </c>
      <c r="BT156">
        <v>0</v>
      </c>
      <c r="BU156">
        <v>0</v>
      </c>
      <c r="BV156">
        <v>2</v>
      </c>
      <c r="BW156">
        <v>0</v>
      </c>
      <c r="BX156">
        <v>1</v>
      </c>
      <c r="BY156">
        <v>1</v>
      </c>
      <c r="BZ156">
        <v>0</v>
      </c>
      <c r="CA156">
        <v>2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2</v>
      </c>
      <c r="CH156">
        <v>0</v>
      </c>
      <c r="CI156">
        <v>1</v>
      </c>
      <c r="CJ156">
        <v>1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</row>
    <row r="157" spans="1:94" x14ac:dyDescent="0.3">
      <c r="A157" s="3">
        <v>2</v>
      </c>
      <c r="B157" s="1" t="s">
        <v>517</v>
      </c>
      <c r="C157" s="3">
        <v>270102</v>
      </c>
      <c r="D157" t="s">
        <v>10360</v>
      </c>
      <c r="E157" s="3">
        <v>270102015</v>
      </c>
      <c r="F157" t="s">
        <v>7306</v>
      </c>
      <c r="G157" s="3">
        <v>31</v>
      </c>
      <c r="H157" t="s">
        <v>10672</v>
      </c>
      <c r="I157" s="3" t="s">
        <v>10725</v>
      </c>
      <c r="J157">
        <v>477</v>
      </c>
      <c r="K157" s="3">
        <v>0</v>
      </c>
      <c r="L157">
        <v>4</v>
      </c>
      <c r="M157" s="3">
        <v>1</v>
      </c>
      <c r="N157">
        <v>2</v>
      </c>
      <c r="O157" s="3">
        <v>0</v>
      </c>
      <c r="P157">
        <v>0</v>
      </c>
      <c r="Q157" s="3">
        <v>5</v>
      </c>
      <c r="R157">
        <v>0</v>
      </c>
      <c r="S157" s="3">
        <v>4</v>
      </c>
      <c r="T157" s="3">
        <v>0</v>
      </c>
      <c r="U157">
        <v>1</v>
      </c>
      <c r="V157">
        <v>1</v>
      </c>
      <c r="W157">
        <v>2</v>
      </c>
      <c r="X157">
        <v>1</v>
      </c>
      <c r="Y157">
        <v>4</v>
      </c>
      <c r="Z157">
        <v>0</v>
      </c>
      <c r="AA157">
        <v>0</v>
      </c>
      <c r="AB157">
        <v>2</v>
      </c>
      <c r="AC157">
        <v>0</v>
      </c>
      <c r="AD157">
        <v>2</v>
      </c>
      <c r="AE157">
        <v>1</v>
      </c>
      <c r="AF157">
        <v>1</v>
      </c>
      <c r="AG157">
        <v>2</v>
      </c>
      <c r="AH157">
        <v>0</v>
      </c>
      <c r="AI157">
        <v>0</v>
      </c>
      <c r="AJ157">
        <v>2</v>
      </c>
      <c r="AK157">
        <v>4</v>
      </c>
      <c r="AL157">
        <v>2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3</v>
      </c>
      <c r="AS157">
        <v>1</v>
      </c>
      <c r="AT157">
        <v>1</v>
      </c>
      <c r="AU157">
        <v>4</v>
      </c>
      <c r="AV157">
        <v>1</v>
      </c>
      <c r="AW157">
        <v>1</v>
      </c>
      <c r="AX157">
        <v>0</v>
      </c>
      <c r="AY157">
        <v>5</v>
      </c>
      <c r="AZ157">
        <v>8</v>
      </c>
      <c r="BA157">
        <v>0</v>
      </c>
      <c r="BB157">
        <v>4</v>
      </c>
      <c r="BC157">
        <v>2</v>
      </c>
      <c r="BD157">
        <v>0</v>
      </c>
      <c r="BE157">
        <v>1</v>
      </c>
      <c r="BF157">
        <v>2</v>
      </c>
      <c r="BG157">
        <v>1</v>
      </c>
      <c r="BH157">
        <v>4</v>
      </c>
      <c r="BI157">
        <v>0</v>
      </c>
      <c r="BJ157">
        <v>5</v>
      </c>
      <c r="BK157">
        <v>0</v>
      </c>
      <c r="BL157">
        <v>1</v>
      </c>
      <c r="BM157">
        <v>2</v>
      </c>
      <c r="BN157">
        <v>3</v>
      </c>
      <c r="BO157">
        <v>4</v>
      </c>
      <c r="BP157">
        <v>0</v>
      </c>
      <c r="BQ157">
        <v>3</v>
      </c>
      <c r="BR157">
        <v>1</v>
      </c>
      <c r="BS157">
        <v>5</v>
      </c>
      <c r="BT157">
        <v>3</v>
      </c>
      <c r="BU157">
        <v>2</v>
      </c>
      <c r="BV157">
        <v>3</v>
      </c>
      <c r="BW157">
        <v>1</v>
      </c>
      <c r="BX157">
        <v>1</v>
      </c>
      <c r="BY157">
        <v>2</v>
      </c>
      <c r="BZ157">
        <v>0</v>
      </c>
      <c r="CA157">
        <v>2</v>
      </c>
      <c r="CB157">
        <v>1</v>
      </c>
      <c r="CC157">
        <v>3</v>
      </c>
      <c r="CD157">
        <v>0</v>
      </c>
      <c r="CE157">
        <v>2</v>
      </c>
      <c r="CF157">
        <v>2</v>
      </c>
      <c r="CG157">
        <v>1</v>
      </c>
      <c r="CH157">
        <v>1</v>
      </c>
      <c r="CI157">
        <v>1</v>
      </c>
      <c r="CJ157">
        <v>1</v>
      </c>
      <c r="CK157">
        <v>0</v>
      </c>
      <c r="CL157">
        <v>0</v>
      </c>
      <c r="CM157">
        <v>2</v>
      </c>
      <c r="CN157">
        <v>1</v>
      </c>
      <c r="CO157">
        <v>0</v>
      </c>
      <c r="CP157">
        <v>4</v>
      </c>
    </row>
    <row r="158" spans="1:94" x14ac:dyDescent="0.3">
      <c r="A158" s="3">
        <v>2</v>
      </c>
      <c r="B158" s="1" t="s">
        <v>517</v>
      </c>
      <c r="C158" s="3">
        <v>270102</v>
      </c>
      <c r="D158" t="s">
        <v>10360</v>
      </c>
      <c r="E158" s="3">
        <v>270102015</v>
      </c>
      <c r="F158" t="s">
        <v>7306</v>
      </c>
      <c r="G158" s="3">
        <v>45</v>
      </c>
      <c r="H158" t="s">
        <v>10686</v>
      </c>
      <c r="I158" s="3" t="s">
        <v>10725</v>
      </c>
      <c r="J158">
        <v>477</v>
      </c>
      <c r="K158" s="3">
        <v>0</v>
      </c>
      <c r="L158">
        <v>0</v>
      </c>
      <c r="M158" s="3">
        <v>2</v>
      </c>
      <c r="N158">
        <v>1</v>
      </c>
      <c r="O158" s="3">
        <v>2</v>
      </c>
      <c r="P158">
        <v>2</v>
      </c>
      <c r="Q158" s="3">
        <v>0</v>
      </c>
      <c r="R158">
        <v>0</v>
      </c>
      <c r="S158" s="3">
        <v>1</v>
      </c>
      <c r="T158" s="3">
        <v>0</v>
      </c>
      <c r="U158">
        <v>0</v>
      </c>
      <c r="V158">
        <v>0</v>
      </c>
      <c r="W158">
        <v>3</v>
      </c>
      <c r="X158">
        <v>0</v>
      </c>
      <c r="Y158">
        <v>2</v>
      </c>
      <c r="Z158">
        <v>0</v>
      </c>
      <c r="AA158">
        <v>0</v>
      </c>
      <c r="AB158">
        <v>1</v>
      </c>
      <c r="AC158">
        <v>0</v>
      </c>
      <c r="AD158">
        <v>4</v>
      </c>
      <c r="AE158">
        <v>1</v>
      </c>
      <c r="AF158">
        <v>3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3</v>
      </c>
      <c r="AN158">
        <v>4</v>
      </c>
      <c r="AO158">
        <v>0</v>
      </c>
      <c r="AP158">
        <v>0</v>
      </c>
      <c r="AQ158">
        <v>1</v>
      </c>
      <c r="AR158">
        <v>0</v>
      </c>
      <c r="AS158">
        <v>2</v>
      </c>
      <c r="AT158">
        <v>1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1</v>
      </c>
      <c r="BF158">
        <v>2</v>
      </c>
      <c r="BG158">
        <v>0</v>
      </c>
      <c r="BH158">
        <v>0</v>
      </c>
      <c r="BI158">
        <v>1</v>
      </c>
      <c r="BJ158">
        <v>0</v>
      </c>
      <c r="BK158">
        <v>4</v>
      </c>
      <c r="BL158">
        <v>0</v>
      </c>
      <c r="BM158">
        <v>2</v>
      </c>
      <c r="BN158">
        <v>0</v>
      </c>
      <c r="BO158">
        <v>3</v>
      </c>
      <c r="BP158">
        <v>2</v>
      </c>
      <c r="BQ158">
        <v>1</v>
      </c>
      <c r="BR158">
        <v>0</v>
      </c>
      <c r="BS158">
        <v>2</v>
      </c>
      <c r="BT158">
        <v>0</v>
      </c>
      <c r="BU158">
        <v>2</v>
      </c>
      <c r="BV158">
        <v>2</v>
      </c>
      <c r="BW158">
        <v>1</v>
      </c>
      <c r="BX158">
        <v>4</v>
      </c>
      <c r="BY158">
        <v>2</v>
      </c>
      <c r="BZ158">
        <v>0</v>
      </c>
      <c r="CA158">
        <v>3</v>
      </c>
      <c r="CB158">
        <v>1</v>
      </c>
      <c r="CC158">
        <v>0</v>
      </c>
      <c r="CD158">
        <v>2</v>
      </c>
      <c r="CE158">
        <v>1</v>
      </c>
      <c r="CF158">
        <v>2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1</v>
      </c>
      <c r="CP158">
        <v>0</v>
      </c>
    </row>
    <row r="159" spans="1:94" x14ac:dyDescent="0.3">
      <c r="A159" s="3">
        <v>2</v>
      </c>
      <c r="B159" s="1" t="s">
        <v>517</v>
      </c>
      <c r="C159" s="3">
        <v>270102</v>
      </c>
      <c r="D159" t="s">
        <v>10360</v>
      </c>
      <c r="E159" s="3">
        <v>270102015</v>
      </c>
      <c r="F159" t="s">
        <v>7306</v>
      </c>
      <c r="G159" s="3">
        <v>46</v>
      </c>
      <c r="H159" t="s">
        <v>10687</v>
      </c>
      <c r="I159" s="3" t="s">
        <v>10725</v>
      </c>
      <c r="J159">
        <v>477</v>
      </c>
      <c r="K159" s="3">
        <v>0</v>
      </c>
      <c r="L159">
        <v>0</v>
      </c>
      <c r="M159" s="3">
        <v>0</v>
      </c>
      <c r="N159">
        <v>0</v>
      </c>
      <c r="O159" s="3">
        <v>0</v>
      </c>
      <c r="P159">
        <v>1</v>
      </c>
      <c r="Q159" s="3">
        <v>0</v>
      </c>
      <c r="R159">
        <v>0</v>
      </c>
      <c r="S159" s="3">
        <v>0</v>
      </c>
      <c r="T159" s="3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</row>
    <row r="160" spans="1:94" x14ac:dyDescent="0.3">
      <c r="A160" s="3">
        <v>3</v>
      </c>
      <c r="B160" s="1" t="s">
        <v>523</v>
      </c>
      <c r="C160" s="3">
        <v>270102</v>
      </c>
      <c r="D160" t="s">
        <v>10360</v>
      </c>
      <c r="E160" s="3">
        <v>270102015</v>
      </c>
      <c r="F160" t="s">
        <v>7306</v>
      </c>
      <c r="G160" s="3">
        <v>47</v>
      </c>
      <c r="H160" t="s">
        <v>10688</v>
      </c>
      <c r="I160" s="3" t="s">
        <v>10725</v>
      </c>
      <c r="J160">
        <v>477</v>
      </c>
      <c r="K160" s="3">
        <v>1</v>
      </c>
      <c r="L160">
        <v>0</v>
      </c>
      <c r="M160" s="3">
        <v>2</v>
      </c>
      <c r="N160">
        <v>2</v>
      </c>
      <c r="O160" s="3">
        <v>2</v>
      </c>
      <c r="P160">
        <v>1</v>
      </c>
      <c r="Q160" s="3">
        <v>1</v>
      </c>
      <c r="R160">
        <v>0</v>
      </c>
      <c r="S160" s="3">
        <v>2</v>
      </c>
      <c r="T160" s="3">
        <v>2</v>
      </c>
      <c r="U160">
        <v>0</v>
      </c>
      <c r="V160">
        <v>0</v>
      </c>
      <c r="W160">
        <v>1</v>
      </c>
      <c r="X160">
        <v>2</v>
      </c>
      <c r="Y160">
        <v>2</v>
      </c>
      <c r="Z160">
        <v>0</v>
      </c>
      <c r="AA160">
        <v>0</v>
      </c>
      <c r="AB160">
        <v>6</v>
      </c>
      <c r="AC160">
        <v>4</v>
      </c>
      <c r="AD160">
        <v>0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2</v>
      </c>
      <c r="AK160">
        <v>1</v>
      </c>
      <c r="AL160">
        <v>1</v>
      </c>
      <c r="AM160">
        <v>0</v>
      </c>
      <c r="AN160">
        <v>1</v>
      </c>
      <c r="AO160">
        <v>3</v>
      </c>
      <c r="AP160">
        <v>3</v>
      </c>
      <c r="AQ160">
        <v>1</v>
      </c>
      <c r="AR160">
        <v>2</v>
      </c>
      <c r="AS160">
        <v>2</v>
      </c>
      <c r="AT160">
        <v>2</v>
      </c>
      <c r="AU160">
        <v>0</v>
      </c>
      <c r="AV160">
        <v>2</v>
      </c>
      <c r="AW160">
        <v>2</v>
      </c>
      <c r="AX160">
        <v>0</v>
      </c>
      <c r="AY160">
        <v>1</v>
      </c>
      <c r="AZ160">
        <v>2</v>
      </c>
      <c r="BA160">
        <v>2</v>
      </c>
      <c r="BB160">
        <v>1</v>
      </c>
      <c r="BC160">
        <v>5</v>
      </c>
      <c r="BD160">
        <v>1</v>
      </c>
      <c r="BE160">
        <v>4</v>
      </c>
      <c r="BF160">
        <v>2</v>
      </c>
      <c r="BG160">
        <v>2</v>
      </c>
      <c r="BH160">
        <v>6</v>
      </c>
      <c r="BI160">
        <v>2</v>
      </c>
      <c r="BJ160">
        <v>2</v>
      </c>
      <c r="BK160">
        <v>1</v>
      </c>
      <c r="BL160">
        <v>1</v>
      </c>
      <c r="BM160">
        <v>4</v>
      </c>
      <c r="BN160">
        <v>2</v>
      </c>
      <c r="BO160">
        <v>3</v>
      </c>
      <c r="BP160">
        <v>1</v>
      </c>
      <c r="BQ160">
        <v>1</v>
      </c>
      <c r="BR160">
        <v>1</v>
      </c>
      <c r="BS160">
        <v>2</v>
      </c>
      <c r="BT160">
        <v>2</v>
      </c>
      <c r="BU160">
        <v>1</v>
      </c>
      <c r="BV160">
        <v>0</v>
      </c>
      <c r="BW160">
        <v>1</v>
      </c>
      <c r="BX160">
        <v>1</v>
      </c>
      <c r="BY160">
        <v>1</v>
      </c>
      <c r="BZ160">
        <v>1</v>
      </c>
      <c r="CA160">
        <v>2</v>
      </c>
      <c r="CB160">
        <v>4</v>
      </c>
      <c r="CC160">
        <v>1</v>
      </c>
      <c r="CD160">
        <v>0</v>
      </c>
      <c r="CE160">
        <v>2</v>
      </c>
      <c r="CF160">
        <v>5</v>
      </c>
      <c r="CG160">
        <v>3</v>
      </c>
      <c r="CH160">
        <v>3</v>
      </c>
      <c r="CI160">
        <v>1</v>
      </c>
      <c r="CJ160">
        <v>3</v>
      </c>
      <c r="CK160">
        <v>4</v>
      </c>
      <c r="CL160">
        <v>3</v>
      </c>
      <c r="CM160">
        <v>4</v>
      </c>
      <c r="CN160">
        <v>3</v>
      </c>
      <c r="CO160">
        <v>1</v>
      </c>
      <c r="CP160">
        <v>2</v>
      </c>
    </row>
    <row r="161" spans="1:94" x14ac:dyDescent="0.3">
      <c r="A161" s="3">
        <v>3</v>
      </c>
      <c r="B161" s="1" t="s">
        <v>523</v>
      </c>
      <c r="C161" s="3">
        <v>270102</v>
      </c>
      <c r="D161" t="s">
        <v>10360</v>
      </c>
      <c r="E161" s="3">
        <v>270102015</v>
      </c>
      <c r="F161" t="s">
        <v>7306</v>
      </c>
      <c r="G161" s="3">
        <v>48</v>
      </c>
      <c r="H161" t="s">
        <v>10689</v>
      </c>
      <c r="I161" s="3" t="s">
        <v>10725</v>
      </c>
      <c r="J161">
        <v>477</v>
      </c>
      <c r="K161" s="3">
        <v>1</v>
      </c>
      <c r="L161">
        <v>1</v>
      </c>
      <c r="M161" s="3">
        <v>0</v>
      </c>
      <c r="N161">
        <v>0</v>
      </c>
      <c r="O161" s="3">
        <v>0</v>
      </c>
      <c r="P161">
        <v>0</v>
      </c>
      <c r="Q161" s="3">
        <v>0</v>
      </c>
      <c r="R161">
        <v>0</v>
      </c>
      <c r="S161" s="3">
        <v>0</v>
      </c>
      <c r="T161" s="3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2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</row>
    <row r="162" spans="1:94" x14ac:dyDescent="0.3">
      <c r="A162" s="3">
        <v>3</v>
      </c>
      <c r="B162" s="1" t="s">
        <v>523</v>
      </c>
      <c r="C162" s="3">
        <v>270102</v>
      </c>
      <c r="D162" t="s">
        <v>10360</v>
      </c>
      <c r="E162" s="3">
        <v>270102015</v>
      </c>
      <c r="F162" t="s">
        <v>7306</v>
      </c>
      <c r="G162" s="3">
        <v>49</v>
      </c>
      <c r="H162" t="s">
        <v>10690</v>
      </c>
      <c r="I162" s="3" t="s">
        <v>10725</v>
      </c>
      <c r="J162">
        <v>477</v>
      </c>
      <c r="K162" s="3">
        <v>0</v>
      </c>
      <c r="L162">
        <v>0</v>
      </c>
      <c r="M162" s="3">
        <v>0</v>
      </c>
      <c r="N162">
        <v>1</v>
      </c>
      <c r="O162" s="3">
        <v>0</v>
      </c>
      <c r="P162">
        <v>2</v>
      </c>
      <c r="Q162" s="3">
        <v>0</v>
      </c>
      <c r="R162">
        <v>0</v>
      </c>
      <c r="S162" s="3">
        <v>1</v>
      </c>
      <c r="T162" s="3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3</v>
      </c>
      <c r="AD162">
        <v>0</v>
      </c>
      <c r="AE162">
        <v>0</v>
      </c>
      <c r="AF162">
        <v>3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2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0</v>
      </c>
      <c r="CH162">
        <v>1</v>
      </c>
      <c r="CI162">
        <v>3</v>
      </c>
      <c r="CJ162">
        <v>0</v>
      </c>
      <c r="CK162">
        <v>1</v>
      </c>
      <c r="CL162">
        <v>2</v>
      </c>
      <c r="CM162">
        <v>1</v>
      </c>
      <c r="CN162">
        <v>0</v>
      </c>
      <c r="CO162">
        <v>1</v>
      </c>
      <c r="CP162">
        <v>1</v>
      </c>
    </row>
    <row r="163" spans="1:94" x14ac:dyDescent="0.3">
      <c r="A163" s="3">
        <v>4</v>
      </c>
      <c r="B163" s="1" t="s">
        <v>527</v>
      </c>
      <c r="C163" s="3">
        <v>270102</v>
      </c>
      <c r="D163" t="s">
        <v>10360</v>
      </c>
      <c r="E163" s="3">
        <v>270102015</v>
      </c>
      <c r="F163" t="s">
        <v>7306</v>
      </c>
      <c r="G163" s="3">
        <v>1</v>
      </c>
      <c r="H163" t="s">
        <v>10642</v>
      </c>
      <c r="I163" s="3" t="s">
        <v>10725</v>
      </c>
      <c r="J163">
        <v>477</v>
      </c>
      <c r="K163" s="3">
        <v>2</v>
      </c>
      <c r="L163">
        <v>1</v>
      </c>
      <c r="M163" s="3">
        <v>0</v>
      </c>
      <c r="N163">
        <v>0</v>
      </c>
      <c r="O163" s="3">
        <v>0</v>
      </c>
      <c r="P163">
        <v>2</v>
      </c>
      <c r="Q163" s="3">
        <v>3</v>
      </c>
      <c r="R163">
        <v>1</v>
      </c>
      <c r="S163" s="3">
        <v>0</v>
      </c>
      <c r="T163" s="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2</v>
      </c>
      <c r="AO163">
        <v>2</v>
      </c>
      <c r="AP163">
        <v>2</v>
      </c>
      <c r="AQ163">
        <v>1</v>
      </c>
      <c r="AR163">
        <v>0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2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3</v>
      </c>
      <c r="CO163">
        <v>1</v>
      </c>
      <c r="CP163">
        <v>1</v>
      </c>
    </row>
    <row r="164" spans="1:94" x14ac:dyDescent="0.3">
      <c r="A164" s="3">
        <v>4</v>
      </c>
      <c r="B164" s="1" t="s">
        <v>527</v>
      </c>
      <c r="C164" s="3">
        <v>270102</v>
      </c>
      <c r="D164" t="s">
        <v>10360</v>
      </c>
      <c r="E164" s="3">
        <v>270102015</v>
      </c>
      <c r="F164" t="s">
        <v>7306</v>
      </c>
      <c r="G164" s="3">
        <v>32</v>
      </c>
      <c r="H164" t="s">
        <v>10673</v>
      </c>
      <c r="I164" s="3" t="s">
        <v>10725</v>
      </c>
      <c r="J164">
        <v>477</v>
      </c>
      <c r="K164" s="3">
        <v>0</v>
      </c>
      <c r="L164">
        <v>0</v>
      </c>
      <c r="M164" s="3">
        <v>1</v>
      </c>
      <c r="N164">
        <v>0</v>
      </c>
      <c r="O164" s="3">
        <v>0</v>
      </c>
      <c r="P164">
        <v>0</v>
      </c>
      <c r="Q164" s="3">
        <v>0</v>
      </c>
      <c r="R164">
        <v>0</v>
      </c>
      <c r="S164" s="3">
        <v>0</v>
      </c>
      <c r="T164" s="3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</v>
      </c>
      <c r="CM164">
        <v>0</v>
      </c>
      <c r="CN164">
        <v>1</v>
      </c>
      <c r="CO164">
        <v>0</v>
      </c>
      <c r="CP164">
        <v>0</v>
      </c>
    </row>
    <row r="165" spans="1:94" x14ac:dyDescent="0.3">
      <c r="A165" s="3">
        <v>4</v>
      </c>
      <c r="B165" s="1" t="s">
        <v>527</v>
      </c>
      <c r="C165" s="3">
        <v>270102</v>
      </c>
      <c r="D165" t="s">
        <v>10360</v>
      </c>
      <c r="E165" s="3">
        <v>270102015</v>
      </c>
      <c r="F165" t="s">
        <v>7306</v>
      </c>
      <c r="G165" s="3">
        <v>25</v>
      </c>
      <c r="H165" t="s">
        <v>10666</v>
      </c>
      <c r="I165" s="3" t="s">
        <v>10725</v>
      </c>
      <c r="J165">
        <v>477</v>
      </c>
      <c r="K165" s="3">
        <v>0</v>
      </c>
      <c r="L165">
        <v>1</v>
      </c>
      <c r="M165" s="3">
        <v>1</v>
      </c>
      <c r="N165">
        <v>1</v>
      </c>
      <c r="O165" s="3">
        <v>1</v>
      </c>
      <c r="P165">
        <v>0</v>
      </c>
      <c r="Q165" s="3">
        <v>0</v>
      </c>
      <c r="R165">
        <v>0</v>
      </c>
      <c r="S165" s="3">
        <v>1</v>
      </c>
      <c r="T165" s="3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3</v>
      </c>
      <c r="AD165">
        <v>0</v>
      </c>
      <c r="AE165">
        <v>1</v>
      </c>
      <c r="AF165">
        <v>1</v>
      </c>
      <c r="AG165">
        <v>2</v>
      </c>
      <c r="AH165">
        <v>0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1</v>
      </c>
      <c r="AO165">
        <v>2</v>
      </c>
      <c r="AP165">
        <v>0</v>
      </c>
      <c r="AQ165">
        <v>0</v>
      </c>
      <c r="AR165">
        <v>1</v>
      </c>
      <c r="AS165">
        <v>0</v>
      </c>
      <c r="AT165">
        <v>2</v>
      </c>
      <c r="AU165">
        <v>0</v>
      </c>
      <c r="AV165">
        <v>1</v>
      </c>
      <c r="AW165">
        <v>0</v>
      </c>
      <c r="AX165">
        <v>1</v>
      </c>
      <c r="AY165">
        <v>4</v>
      </c>
      <c r="AZ165">
        <v>3</v>
      </c>
      <c r="BA165">
        <v>2</v>
      </c>
      <c r="BB165">
        <v>1</v>
      </c>
      <c r="BC165">
        <v>1</v>
      </c>
      <c r="BD165">
        <v>3</v>
      </c>
      <c r="BE165">
        <v>3</v>
      </c>
      <c r="BF165">
        <v>1</v>
      </c>
      <c r="BG165">
        <v>0</v>
      </c>
      <c r="BH165">
        <v>1</v>
      </c>
      <c r="BI165">
        <v>2</v>
      </c>
      <c r="BJ165">
        <v>1</v>
      </c>
      <c r="BK165">
        <v>0</v>
      </c>
      <c r="BL165">
        <v>1</v>
      </c>
      <c r="BM165">
        <v>0</v>
      </c>
      <c r="BN165">
        <v>2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</v>
      </c>
      <c r="CC165">
        <v>1</v>
      </c>
      <c r="CD165">
        <v>0</v>
      </c>
      <c r="CE165">
        <v>0</v>
      </c>
      <c r="CF165">
        <v>1</v>
      </c>
      <c r="CG165">
        <v>2</v>
      </c>
      <c r="CH165">
        <v>0</v>
      </c>
      <c r="CI165">
        <v>1</v>
      </c>
      <c r="CJ165">
        <v>1</v>
      </c>
      <c r="CK165">
        <v>1</v>
      </c>
      <c r="CL165">
        <v>2</v>
      </c>
      <c r="CM165">
        <v>1</v>
      </c>
      <c r="CN165">
        <v>0</v>
      </c>
      <c r="CO165">
        <v>2</v>
      </c>
      <c r="CP165">
        <v>0</v>
      </c>
    </row>
    <row r="166" spans="1:94" x14ac:dyDescent="0.3">
      <c r="A166" s="3">
        <v>4</v>
      </c>
      <c r="B166" s="1" t="s">
        <v>527</v>
      </c>
      <c r="C166" s="3">
        <v>270102</v>
      </c>
      <c r="D166" t="s">
        <v>10360</v>
      </c>
      <c r="E166" s="3">
        <v>270102015</v>
      </c>
      <c r="F166" t="s">
        <v>7306</v>
      </c>
      <c r="G166" s="3">
        <v>26</v>
      </c>
      <c r="H166" t="s">
        <v>10667</v>
      </c>
      <c r="I166" s="3" t="s">
        <v>10725</v>
      </c>
      <c r="J166">
        <v>477</v>
      </c>
      <c r="K166" s="3">
        <v>2</v>
      </c>
      <c r="L166">
        <v>1</v>
      </c>
      <c r="M166" s="3">
        <v>4</v>
      </c>
      <c r="N166">
        <v>0</v>
      </c>
      <c r="O166" s="3">
        <v>1</v>
      </c>
      <c r="P166">
        <v>0</v>
      </c>
      <c r="Q166" s="3">
        <v>3</v>
      </c>
      <c r="R166">
        <v>0</v>
      </c>
      <c r="S166" s="3">
        <v>3</v>
      </c>
      <c r="T166" s="3">
        <v>2</v>
      </c>
      <c r="U166">
        <v>2</v>
      </c>
      <c r="V166">
        <v>1</v>
      </c>
      <c r="W166">
        <v>1</v>
      </c>
      <c r="X166">
        <v>1</v>
      </c>
      <c r="Y166">
        <v>2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2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0</v>
      </c>
      <c r="BF166">
        <v>4</v>
      </c>
      <c r="BG166">
        <v>0</v>
      </c>
      <c r="BH166">
        <v>1</v>
      </c>
      <c r="BI166">
        <v>2</v>
      </c>
      <c r="BJ166">
        <v>0</v>
      </c>
      <c r="BK166">
        <v>0</v>
      </c>
      <c r="BL166">
        <v>0</v>
      </c>
      <c r="BM166">
        <v>3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0</v>
      </c>
      <c r="CM166">
        <v>0</v>
      </c>
      <c r="CN166">
        <v>2</v>
      </c>
      <c r="CO166">
        <v>1</v>
      </c>
      <c r="CP166">
        <v>0</v>
      </c>
    </row>
    <row r="167" spans="1:94" x14ac:dyDescent="0.3">
      <c r="A167" s="3">
        <v>4</v>
      </c>
      <c r="B167" s="1" t="s">
        <v>527</v>
      </c>
      <c r="C167" s="3">
        <v>270102</v>
      </c>
      <c r="D167" t="s">
        <v>10360</v>
      </c>
      <c r="E167" s="3">
        <v>270102015</v>
      </c>
      <c r="F167" t="s">
        <v>7306</v>
      </c>
      <c r="G167" s="3">
        <v>50</v>
      </c>
      <c r="H167" t="s">
        <v>10691</v>
      </c>
      <c r="I167" s="3" t="s">
        <v>10725</v>
      </c>
      <c r="J167">
        <v>477</v>
      </c>
      <c r="K167" s="3">
        <v>0</v>
      </c>
      <c r="L167">
        <v>1</v>
      </c>
      <c r="M167" s="3">
        <v>0</v>
      </c>
      <c r="N167">
        <v>1</v>
      </c>
      <c r="O167" s="3">
        <v>0</v>
      </c>
      <c r="P167">
        <v>0</v>
      </c>
      <c r="Q167" s="3">
        <v>0</v>
      </c>
      <c r="R167">
        <v>0</v>
      </c>
      <c r="S167" s="3">
        <v>0</v>
      </c>
      <c r="T167" s="3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</row>
    <row r="168" spans="1:94" x14ac:dyDescent="0.3">
      <c r="A168" s="3">
        <v>5</v>
      </c>
      <c r="B168" s="1" t="s">
        <v>542</v>
      </c>
      <c r="C168" s="3">
        <v>270102</v>
      </c>
      <c r="D168" t="s">
        <v>10360</v>
      </c>
      <c r="E168" s="3">
        <v>270102015</v>
      </c>
      <c r="F168" t="s">
        <v>7306</v>
      </c>
      <c r="G168" s="3">
        <v>33</v>
      </c>
      <c r="H168" t="s">
        <v>10674</v>
      </c>
      <c r="I168" s="3" t="s">
        <v>10725</v>
      </c>
      <c r="J168">
        <v>477</v>
      </c>
      <c r="K168" s="3">
        <v>0</v>
      </c>
      <c r="L168">
        <v>1</v>
      </c>
      <c r="M168" s="3">
        <v>1</v>
      </c>
      <c r="N168">
        <v>0</v>
      </c>
      <c r="O168" s="3">
        <v>0</v>
      </c>
      <c r="P168">
        <v>0</v>
      </c>
      <c r="Q168" s="3">
        <v>0</v>
      </c>
      <c r="R168">
        <v>0</v>
      </c>
      <c r="S168" s="3">
        <v>0</v>
      </c>
      <c r="T168" s="3">
        <v>1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2</v>
      </c>
      <c r="AU168">
        <v>0</v>
      </c>
      <c r="AV168">
        <v>2</v>
      </c>
      <c r="AW168">
        <v>1</v>
      </c>
      <c r="AX168">
        <v>1</v>
      </c>
      <c r="AY168">
        <v>0</v>
      </c>
      <c r="AZ168">
        <v>2</v>
      </c>
      <c r="BA168">
        <v>1</v>
      </c>
      <c r="BB168">
        <v>0</v>
      </c>
      <c r="BC168">
        <v>0</v>
      </c>
      <c r="BD168">
        <v>1</v>
      </c>
      <c r="BE168">
        <v>1</v>
      </c>
      <c r="BF168">
        <v>0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0</v>
      </c>
      <c r="BM168">
        <v>1</v>
      </c>
      <c r="BN168">
        <v>0</v>
      </c>
      <c r="BO168">
        <v>1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2</v>
      </c>
      <c r="CB168">
        <v>1</v>
      </c>
      <c r="CC168">
        <v>1</v>
      </c>
      <c r="CD168">
        <v>2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3">
      <c r="A169" s="3">
        <v>5</v>
      </c>
      <c r="B169" s="1" t="s">
        <v>542</v>
      </c>
      <c r="C169" s="3">
        <v>270102</v>
      </c>
      <c r="D169" t="s">
        <v>10360</v>
      </c>
      <c r="E169" s="3">
        <v>270102015</v>
      </c>
      <c r="F169" t="s">
        <v>7306</v>
      </c>
      <c r="G169" s="3">
        <v>51</v>
      </c>
      <c r="H169" t="s">
        <v>10692</v>
      </c>
      <c r="I169" s="3" t="s">
        <v>10725</v>
      </c>
      <c r="J169">
        <v>477</v>
      </c>
      <c r="K169" s="3">
        <v>0</v>
      </c>
      <c r="L169">
        <v>0</v>
      </c>
      <c r="M169" s="3">
        <v>0</v>
      </c>
      <c r="N169">
        <v>0</v>
      </c>
      <c r="O169" s="3">
        <v>0</v>
      </c>
      <c r="P169">
        <v>0</v>
      </c>
      <c r="Q169" s="3">
        <v>2</v>
      </c>
      <c r="R169">
        <v>0</v>
      </c>
      <c r="S169" s="3">
        <v>0</v>
      </c>
      <c r="T169" s="3">
        <v>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3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</row>
    <row r="170" spans="1:94" x14ac:dyDescent="0.3">
      <c r="A170" s="3">
        <v>5</v>
      </c>
      <c r="B170" s="1" t="s">
        <v>542</v>
      </c>
      <c r="C170" s="3">
        <v>270102</v>
      </c>
      <c r="D170" t="s">
        <v>10360</v>
      </c>
      <c r="E170" s="3">
        <v>270102015</v>
      </c>
      <c r="F170" t="s">
        <v>7306</v>
      </c>
      <c r="G170" s="3">
        <v>52</v>
      </c>
      <c r="H170" t="s">
        <v>10693</v>
      </c>
      <c r="I170" s="3" t="s">
        <v>10725</v>
      </c>
      <c r="J170">
        <v>477</v>
      </c>
      <c r="K170" s="3">
        <v>0</v>
      </c>
      <c r="L170">
        <v>0</v>
      </c>
      <c r="M170" s="3">
        <v>0</v>
      </c>
      <c r="N170">
        <v>1</v>
      </c>
      <c r="O170" s="3">
        <v>1</v>
      </c>
      <c r="P170">
        <v>0</v>
      </c>
      <c r="Q170" s="3">
        <v>0</v>
      </c>
      <c r="R170">
        <v>0</v>
      </c>
      <c r="S170" s="3">
        <v>0</v>
      </c>
      <c r="T170" s="3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2</v>
      </c>
      <c r="BS170">
        <v>0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1</v>
      </c>
      <c r="CA170">
        <v>2</v>
      </c>
      <c r="CB170">
        <v>0</v>
      </c>
      <c r="CC170">
        <v>0</v>
      </c>
      <c r="CD170">
        <v>2</v>
      </c>
      <c r="CE170">
        <v>0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2</v>
      </c>
      <c r="CM170">
        <v>1</v>
      </c>
      <c r="CN170">
        <v>0</v>
      </c>
      <c r="CO170">
        <v>0</v>
      </c>
      <c r="CP170">
        <v>0</v>
      </c>
    </row>
    <row r="171" spans="1:94" x14ac:dyDescent="0.3">
      <c r="A171" s="3">
        <v>5</v>
      </c>
      <c r="B171" s="1" t="s">
        <v>542</v>
      </c>
      <c r="C171" s="3">
        <v>270102</v>
      </c>
      <c r="D171" t="s">
        <v>10360</v>
      </c>
      <c r="E171" s="3">
        <v>270102015</v>
      </c>
      <c r="F171" t="s">
        <v>7306</v>
      </c>
      <c r="G171" s="3">
        <v>34</v>
      </c>
      <c r="H171" t="s">
        <v>10675</v>
      </c>
      <c r="I171" s="3" t="s">
        <v>10725</v>
      </c>
      <c r="J171">
        <v>477</v>
      </c>
      <c r="K171" s="3">
        <v>2</v>
      </c>
      <c r="L171">
        <v>1</v>
      </c>
      <c r="M171" s="3">
        <v>0</v>
      </c>
      <c r="N171">
        <v>1</v>
      </c>
      <c r="O171" s="3">
        <v>0</v>
      </c>
      <c r="P171">
        <v>2</v>
      </c>
      <c r="Q171" s="3">
        <v>0</v>
      </c>
      <c r="R171">
        <v>0</v>
      </c>
      <c r="S171" s="3">
        <v>1</v>
      </c>
      <c r="T171" s="3">
        <v>2</v>
      </c>
      <c r="U171">
        <v>1</v>
      </c>
      <c r="V171">
        <v>2</v>
      </c>
      <c r="W171">
        <v>0</v>
      </c>
      <c r="X171">
        <v>0</v>
      </c>
      <c r="Y171">
        <v>0</v>
      </c>
      <c r="Z171">
        <v>1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2</v>
      </c>
      <c r="AR171">
        <v>0</v>
      </c>
      <c r="AS171">
        <v>1</v>
      </c>
      <c r="AT171">
        <v>0</v>
      </c>
      <c r="AU171">
        <v>2</v>
      </c>
      <c r="AV171">
        <v>0</v>
      </c>
      <c r="AW171">
        <v>0</v>
      </c>
      <c r="AX171">
        <v>1</v>
      </c>
      <c r="AY171">
        <v>0</v>
      </c>
      <c r="AZ171">
        <v>2</v>
      </c>
      <c r="BA171">
        <v>0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2</v>
      </c>
      <c r="BV171">
        <v>0</v>
      </c>
      <c r="BW171">
        <v>1</v>
      </c>
      <c r="BX171">
        <v>0</v>
      </c>
      <c r="BY171">
        <v>0</v>
      </c>
      <c r="BZ171">
        <v>1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2</v>
      </c>
      <c r="CP171">
        <v>1</v>
      </c>
    </row>
    <row r="172" spans="1:94" x14ac:dyDescent="0.3">
      <c r="A172" s="3">
        <v>5</v>
      </c>
      <c r="B172" s="1" t="s">
        <v>542</v>
      </c>
      <c r="C172" s="3">
        <v>270102</v>
      </c>
      <c r="D172" t="s">
        <v>10360</v>
      </c>
      <c r="E172" s="3">
        <v>270102015</v>
      </c>
      <c r="F172" t="s">
        <v>7306</v>
      </c>
      <c r="G172" s="3">
        <v>35</v>
      </c>
      <c r="H172" t="s">
        <v>10676</v>
      </c>
      <c r="I172" s="3" t="s">
        <v>10725</v>
      </c>
      <c r="J172">
        <v>477</v>
      </c>
      <c r="K172" s="3">
        <v>0</v>
      </c>
      <c r="L172">
        <v>0</v>
      </c>
      <c r="M172" s="3">
        <v>0</v>
      </c>
      <c r="N172">
        <v>1</v>
      </c>
      <c r="O172" s="3">
        <v>1</v>
      </c>
      <c r="P172">
        <v>0</v>
      </c>
      <c r="Q172" s="3">
        <v>1</v>
      </c>
      <c r="R172">
        <v>0</v>
      </c>
      <c r="S172" s="3">
        <v>1</v>
      </c>
      <c r="T172" s="3">
        <v>0</v>
      </c>
      <c r="U172">
        <v>0</v>
      </c>
      <c r="V172">
        <v>1</v>
      </c>
      <c r="W172">
        <v>2</v>
      </c>
      <c r="X172">
        <v>0</v>
      </c>
      <c r="Y172">
        <v>0</v>
      </c>
      <c r="Z172">
        <v>0</v>
      </c>
      <c r="AA172">
        <v>1</v>
      </c>
      <c r="AB172">
        <v>2</v>
      </c>
      <c r="AC172">
        <v>0</v>
      </c>
      <c r="AD172">
        <v>1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3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2</v>
      </c>
      <c r="BG172">
        <v>1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2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</row>
    <row r="173" spans="1:94" x14ac:dyDescent="0.3">
      <c r="A173" s="3">
        <v>5</v>
      </c>
      <c r="B173" s="1" t="s">
        <v>542</v>
      </c>
      <c r="C173" s="3">
        <v>270102</v>
      </c>
      <c r="D173" t="s">
        <v>10360</v>
      </c>
      <c r="E173" s="3">
        <v>270102015</v>
      </c>
      <c r="F173" t="s">
        <v>7306</v>
      </c>
      <c r="G173" s="3">
        <v>53</v>
      </c>
      <c r="H173" t="s">
        <v>10694</v>
      </c>
      <c r="I173" s="3" t="s">
        <v>10725</v>
      </c>
      <c r="J173">
        <v>477</v>
      </c>
      <c r="K173" s="3">
        <v>0</v>
      </c>
      <c r="L173">
        <v>0</v>
      </c>
      <c r="M173" s="3">
        <v>1</v>
      </c>
      <c r="N173">
        <v>2</v>
      </c>
      <c r="O173" s="3">
        <v>1</v>
      </c>
      <c r="P173">
        <v>2</v>
      </c>
      <c r="Q173" s="3">
        <v>0</v>
      </c>
      <c r="R173">
        <v>0</v>
      </c>
      <c r="S173" s="3">
        <v>0</v>
      </c>
      <c r="T173" s="3">
        <v>2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4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4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</row>
    <row r="174" spans="1:94" x14ac:dyDescent="0.3">
      <c r="A174" s="3">
        <v>5</v>
      </c>
      <c r="B174" s="1" t="s">
        <v>542</v>
      </c>
      <c r="C174" s="3">
        <v>270102</v>
      </c>
      <c r="D174" t="s">
        <v>10360</v>
      </c>
      <c r="E174" s="3">
        <v>270102015</v>
      </c>
      <c r="F174" t="s">
        <v>7306</v>
      </c>
      <c r="G174" s="3">
        <v>54</v>
      </c>
      <c r="H174" t="s">
        <v>10695</v>
      </c>
      <c r="I174" s="3" t="s">
        <v>10725</v>
      </c>
      <c r="J174">
        <v>477</v>
      </c>
      <c r="K174" s="3">
        <v>0</v>
      </c>
      <c r="L174">
        <v>2</v>
      </c>
      <c r="M174" s="3">
        <v>1</v>
      </c>
      <c r="N174">
        <v>1</v>
      </c>
      <c r="O174" s="3">
        <v>0</v>
      </c>
      <c r="P174">
        <v>2</v>
      </c>
      <c r="Q174" s="3">
        <v>2</v>
      </c>
      <c r="R174">
        <v>1</v>
      </c>
      <c r="S174" s="3">
        <v>0</v>
      </c>
      <c r="T174" s="3">
        <v>0</v>
      </c>
      <c r="U174">
        <v>1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3</v>
      </c>
      <c r="AB174">
        <v>0</v>
      </c>
      <c r="AC174">
        <v>0</v>
      </c>
      <c r="AD174">
        <v>0</v>
      </c>
      <c r="AE174">
        <v>2</v>
      </c>
      <c r="AF174">
        <v>2</v>
      </c>
      <c r="AG174">
        <v>2</v>
      </c>
      <c r="AH174">
        <v>4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2</v>
      </c>
      <c r="AT174">
        <v>3</v>
      </c>
      <c r="AU174">
        <v>0</v>
      </c>
      <c r="AV174">
        <v>0</v>
      </c>
      <c r="AW174">
        <v>1</v>
      </c>
      <c r="AX174">
        <v>0</v>
      </c>
      <c r="AY174">
        <v>1</v>
      </c>
      <c r="AZ174">
        <v>2</v>
      </c>
      <c r="BA174">
        <v>0</v>
      </c>
      <c r="BB174">
        <v>0</v>
      </c>
      <c r="BC174">
        <v>0</v>
      </c>
      <c r="BD174">
        <v>2</v>
      </c>
      <c r="BE174">
        <v>1</v>
      </c>
      <c r="BF174">
        <v>3</v>
      </c>
      <c r="BG174">
        <v>1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1</v>
      </c>
      <c r="BO174">
        <v>2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2</v>
      </c>
      <c r="CH174">
        <v>1</v>
      </c>
      <c r="CI174">
        <v>2</v>
      </c>
      <c r="CJ174">
        <v>2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2</v>
      </c>
    </row>
    <row r="175" spans="1:94" x14ac:dyDescent="0.3">
      <c r="A175" s="3">
        <v>5</v>
      </c>
      <c r="B175" s="1" t="s">
        <v>542</v>
      </c>
      <c r="C175" s="3">
        <v>270102</v>
      </c>
      <c r="D175" t="s">
        <v>10360</v>
      </c>
      <c r="E175" s="3">
        <v>270102015</v>
      </c>
      <c r="F175" t="s">
        <v>7306</v>
      </c>
      <c r="G175" s="3">
        <v>2</v>
      </c>
      <c r="H175" t="s">
        <v>10643</v>
      </c>
      <c r="I175" s="3" t="s">
        <v>10725</v>
      </c>
      <c r="J175">
        <v>477</v>
      </c>
      <c r="K175" s="3">
        <v>0</v>
      </c>
      <c r="L175">
        <v>3</v>
      </c>
      <c r="M175" s="3">
        <v>3</v>
      </c>
      <c r="N175">
        <v>0</v>
      </c>
      <c r="O175" s="3">
        <v>0</v>
      </c>
      <c r="P175">
        <v>4</v>
      </c>
      <c r="Q175" s="3">
        <v>0</v>
      </c>
      <c r="R175">
        <v>3</v>
      </c>
      <c r="S175" s="3">
        <v>3</v>
      </c>
      <c r="T175" s="3">
        <v>4</v>
      </c>
      <c r="U175">
        <v>6</v>
      </c>
      <c r="V175">
        <v>1</v>
      </c>
      <c r="W175">
        <v>2</v>
      </c>
      <c r="X175">
        <v>1</v>
      </c>
      <c r="Y175">
        <v>1</v>
      </c>
      <c r="Z175">
        <v>4</v>
      </c>
      <c r="AA175">
        <v>0</v>
      </c>
      <c r="AB175">
        <v>0</v>
      </c>
      <c r="AC175">
        <v>5</v>
      </c>
      <c r="AD175">
        <v>2</v>
      </c>
      <c r="AE175">
        <v>2</v>
      </c>
      <c r="AF175">
        <v>0</v>
      </c>
      <c r="AG175">
        <v>1</v>
      </c>
      <c r="AH175">
        <v>4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2</v>
      </c>
      <c r="AO175">
        <v>0</v>
      </c>
      <c r="AP175">
        <v>4</v>
      </c>
      <c r="AQ175">
        <v>3</v>
      </c>
      <c r="AR175">
        <v>3</v>
      </c>
      <c r="AS175">
        <v>2</v>
      </c>
      <c r="AT175">
        <v>5</v>
      </c>
      <c r="AU175">
        <v>4</v>
      </c>
      <c r="AV175">
        <v>2</v>
      </c>
      <c r="AW175">
        <v>1</v>
      </c>
      <c r="AX175">
        <v>1</v>
      </c>
      <c r="AY175">
        <v>4</v>
      </c>
      <c r="AZ175">
        <v>4</v>
      </c>
      <c r="BA175">
        <v>2</v>
      </c>
      <c r="BB175">
        <v>1</v>
      </c>
      <c r="BC175">
        <v>1</v>
      </c>
      <c r="BD175">
        <v>3</v>
      </c>
      <c r="BE175">
        <v>0</v>
      </c>
      <c r="BF175">
        <v>5</v>
      </c>
      <c r="BG175">
        <v>4</v>
      </c>
      <c r="BH175">
        <v>2</v>
      </c>
      <c r="BI175">
        <v>3</v>
      </c>
      <c r="BJ175">
        <v>1</v>
      </c>
      <c r="BK175">
        <v>0</v>
      </c>
      <c r="BL175">
        <v>2</v>
      </c>
      <c r="BM175">
        <v>0</v>
      </c>
      <c r="BN175">
        <v>3</v>
      </c>
      <c r="BO175">
        <v>1</v>
      </c>
      <c r="BP175">
        <v>1</v>
      </c>
      <c r="BQ175">
        <v>6</v>
      </c>
      <c r="BR175">
        <v>1</v>
      </c>
      <c r="BS175">
        <v>1</v>
      </c>
      <c r="BT175">
        <v>0</v>
      </c>
      <c r="BU175">
        <v>4</v>
      </c>
      <c r="BV175">
        <v>2</v>
      </c>
      <c r="BW175">
        <v>1</v>
      </c>
      <c r="BX175">
        <v>0</v>
      </c>
      <c r="BY175">
        <v>2</v>
      </c>
      <c r="BZ175">
        <v>6</v>
      </c>
      <c r="CA175">
        <v>2</v>
      </c>
      <c r="CB175">
        <v>4</v>
      </c>
      <c r="CC175">
        <v>3</v>
      </c>
      <c r="CD175">
        <v>1</v>
      </c>
      <c r="CE175">
        <v>3</v>
      </c>
      <c r="CF175">
        <v>0</v>
      </c>
      <c r="CG175">
        <v>2</v>
      </c>
      <c r="CH175">
        <v>3</v>
      </c>
      <c r="CI175">
        <v>1</v>
      </c>
      <c r="CJ175">
        <v>0</v>
      </c>
      <c r="CK175">
        <v>0</v>
      </c>
      <c r="CL175">
        <v>0</v>
      </c>
      <c r="CM175">
        <v>2</v>
      </c>
      <c r="CN175">
        <v>1</v>
      </c>
      <c r="CO175">
        <v>4</v>
      </c>
      <c r="CP175">
        <v>1</v>
      </c>
    </row>
    <row r="176" spans="1:94" x14ac:dyDescent="0.3">
      <c r="A176" s="3">
        <v>5</v>
      </c>
      <c r="B176" s="1" t="s">
        <v>542</v>
      </c>
      <c r="C176" s="3">
        <v>270102</v>
      </c>
      <c r="D176" t="s">
        <v>10360</v>
      </c>
      <c r="E176" s="3">
        <v>270102015</v>
      </c>
      <c r="F176" t="s">
        <v>7306</v>
      </c>
      <c r="G176" s="3">
        <v>55</v>
      </c>
      <c r="H176" t="s">
        <v>10696</v>
      </c>
      <c r="I176" s="3" t="s">
        <v>10725</v>
      </c>
      <c r="J176">
        <v>477</v>
      </c>
      <c r="K176" s="3">
        <v>3</v>
      </c>
      <c r="L176">
        <v>3</v>
      </c>
      <c r="M176" s="3">
        <v>0</v>
      </c>
      <c r="N176">
        <v>1</v>
      </c>
      <c r="O176" s="3">
        <v>1</v>
      </c>
      <c r="P176">
        <v>2</v>
      </c>
      <c r="Q176" s="3">
        <v>0</v>
      </c>
      <c r="R176">
        <v>2</v>
      </c>
      <c r="S176" s="3">
        <v>0</v>
      </c>
      <c r="T176" s="3">
        <v>0</v>
      </c>
      <c r="U176">
        <v>1</v>
      </c>
      <c r="V176">
        <v>0</v>
      </c>
      <c r="W176">
        <v>0</v>
      </c>
      <c r="X176">
        <v>2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2</v>
      </c>
      <c r="AG176">
        <v>0</v>
      </c>
      <c r="AH176">
        <v>2</v>
      </c>
      <c r="AI176">
        <v>1</v>
      </c>
      <c r="AJ176">
        <v>0</v>
      </c>
      <c r="AK176">
        <v>1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2</v>
      </c>
      <c r="AS176">
        <v>2</v>
      </c>
      <c r="AT176">
        <v>1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2</v>
      </c>
      <c r="BF176">
        <v>1</v>
      </c>
      <c r="BG176">
        <v>1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2</v>
      </c>
      <c r="BN176">
        <v>1</v>
      </c>
      <c r="BO176">
        <v>1</v>
      </c>
      <c r="BP176">
        <v>0</v>
      </c>
      <c r="BQ176">
        <v>0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0</v>
      </c>
      <c r="CD176">
        <v>3</v>
      </c>
      <c r="CE176">
        <v>1</v>
      </c>
      <c r="CF176">
        <v>0</v>
      </c>
      <c r="CG176">
        <v>0</v>
      </c>
      <c r="CH176">
        <v>0</v>
      </c>
      <c r="CI176">
        <v>3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2</v>
      </c>
      <c r="CP176">
        <v>0</v>
      </c>
    </row>
    <row r="177" spans="1:94" x14ac:dyDescent="0.3">
      <c r="A177" s="3">
        <v>5</v>
      </c>
      <c r="B177" s="1" t="s">
        <v>542</v>
      </c>
      <c r="C177" s="3">
        <v>270102</v>
      </c>
      <c r="D177" t="s">
        <v>10360</v>
      </c>
      <c r="E177" s="3">
        <v>270102015</v>
      </c>
      <c r="F177" t="s">
        <v>7306</v>
      </c>
      <c r="G177" s="3">
        <v>3</v>
      </c>
      <c r="H177" t="s">
        <v>10644</v>
      </c>
      <c r="I177" s="3" t="s">
        <v>10725</v>
      </c>
      <c r="J177">
        <v>477</v>
      </c>
      <c r="K177" s="3">
        <v>0</v>
      </c>
      <c r="L177">
        <v>2</v>
      </c>
      <c r="M177" s="3">
        <v>2</v>
      </c>
      <c r="N177">
        <v>1</v>
      </c>
      <c r="O177" s="3">
        <v>0</v>
      </c>
      <c r="P177">
        <v>2</v>
      </c>
      <c r="Q177" s="3">
        <v>2</v>
      </c>
      <c r="R177">
        <v>1</v>
      </c>
      <c r="S177" s="3">
        <v>4</v>
      </c>
      <c r="T177" s="3">
        <v>2</v>
      </c>
      <c r="U177">
        <v>5</v>
      </c>
      <c r="V177">
        <v>0</v>
      </c>
      <c r="W177">
        <v>4</v>
      </c>
      <c r="X177">
        <v>2</v>
      </c>
      <c r="Y177">
        <v>3</v>
      </c>
      <c r="Z177">
        <v>2</v>
      </c>
      <c r="AA177">
        <v>1</v>
      </c>
      <c r="AB177">
        <v>0</v>
      </c>
      <c r="AC177">
        <v>4</v>
      </c>
      <c r="AD177">
        <v>3</v>
      </c>
      <c r="AE177">
        <v>0</v>
      </c>
      <c r="AF177">
        <v>3</v>
      </c>
      <c r="AG177">
        <v>0</v>
      </c>
      <c r="AH177">
        <v>6</v>
      </c>
      <c r="AI177">
        <v>6</v>
      </c>
      <c r="AJ177">
        <v>2</v>
      </c>
      <c r="AK177">
        <v>2</v>
      </c>
      <c r="AL177">
        <v>2</v>
      </c>
      <c r="AM177">
        <v>3</v>
      </c>
      <c r="AN177">
        <v>1</v>
      </c>
      <c r="AO177">
        <v>0</v>
      </c>
      <c r="AP177">
        <v>2</v>
      </c>
      <c r="AQ177">
        <v>4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3</v>
      </c>
      <c r="AX177">
        <v>2</v>
      </c>
      <c r="AY177">
        <v>1</v>
      </c>
      <c r="AZ177">
        <v>2</v>
      </c>
      <c r="BA177">
        <v>5</v>
      </c>
      <c r="BB177">
        <v>1</v>
      </c>
      <c r="BC177">
        <v>1</v>
      </c>
      <c r="BD177">
        <v>4</v>
      </c>
      <c r="BE177">
        <v>4</v>
      </c>
      <c r="BF177">
        <v>3</v>
      </c>
      <c r="BG177">
        <v>5</v>
      </c>
      <c r="BH177">
        <v>1</v>
      </c>
      <c r="BI177">
        <v>2</v>
      </c>
      <c r="BJ177">
        <v>3</v>
      </c>
      <c r="BK177">
        <v>0</v>
      </c>
      <c r="BL177">
        <v>1</v>
      </c>
      <c r="BM177">
        <v>3</v>
      </c>
      <c r="BN177">
        <v>5</v>
      </c>
      <c r="BO177">
        <v>3</v>
      </c>
      <c r="BP177">
        <v>2</v>
      </c>
      <c r="BQ177">
        <v>2</v>
      </c>
      <c r="BR177">
        <v>3</v>
      </c>
      <c r="BS177">
        <v>4</v>
      </c>
      <c r="BT177">
        <v>3</v>
      </c>
      <c r="BU177">
        <v>3</v>
      </c>
      <c r="BV177">
        <v>2</v>
      </c>
      <c r="BW177">
        <v>3</v>
      </c>
      <c r="BX177">
        <v>8</v>
      </c>
      <c r="BY177">
        <v>3</v>
      </c>
      <c r="BZ177">
        <v>3</v>
      </c>
      <c r="CA177">
        <v>2</v>
      </c>
      <c r="CB177">
        <v>5</v>
      </c>
      <c r="CC177">
        <v>4</v>
      </c>
      <c r="CD177">
        <v>7</v>
      </c>
      <c r="CE177">
        <v>0</v>
      </c>
      <c r="CF177">
        <v>2</v>
      </c>
      <c r="CG177">
        <v>1</v>
      </c>
      <c r="CH177">
        <v>2</v>
      </c>
      <c r="CI177">
        <v>1</v>
      </c>
      <c r="CJ177">
        <v>2</v>
      </c>
      <c r="CK177">
        <v>1</v>
      </c>
      <c r="CL177">
        <v>1</v>
      </c>
      <c r="CM177">
        <v>3</v>
      </c>
      <c r="CN177">
        <v>3</v>
      </c>
      <c r="CO177">
        <v>1</v>
      </c>
      <c r="CP177">
        <v>2</v>
      </c>
    </row>
    <row r="178" spans="1:94" x14ac:dyDescent="0.3">
      <c r="A178" s="3">
        <v>6</v>
      </c>
      <c r="B178" s="1" t="s">
        <v>1193</v>
      </c>
      <c r="C178" s="3">
        <v>270102</v>
      </c>
      <c r="D178" t="s">
        <v>10360</v>
      </c>
      <c r="E178" s="3">
        <v>270102015</v>
      </c>
      <c r="F178" t="s">
        <v>7306</v>
      </c>
      <c r="G178" s="3">
        <v>56</v>
      </c>
      <c r="H178" t="s">
        <v>10697</v>
      </c>
      <c r="I178" s="3" t="s">
        <v>10725</v>
      </c>
      <c r="J178">
        <v>477</v>
      </c>
      <c r="K178" s="3">
        <v>1</v>
      </c>
      <c r="L178">
        <v>0</v>
      </c>
      <c r="M178" s="3">
        <v>1</v>
      </c>
      <c r="N178">
        <v>0</v>
      </c>
      <c r="O178" s="3">
        <v>0</v>
      </c>
      <c r="P178">
        <v>0</v>
      </c>
      <c r="Q178" s="3">
        <v>1</v>
      </c>
      <c r="R178">
        <v>0</v>
      </c>
      <c r="S178" s="3">
        <v>0</v>
      </c>
      <c r="T178" s="3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1</v>
      </c>
      <c r="AT178">
        <v>0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3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4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2</v>
      </c>
      <c r="CM178">
        <v>0</v>
      </c>
      <c r="CN178">
        <v>1</v>
      </c>
      <c r="CO178">
        <v>0</v>
      </c>
      <c r="CP178">
        <v>0</v>
      </c>
    </row>
    <row r="179" spans="1:94" x14ac:dyDescent="0.3">
      <c r="A179" s="3">
        <v>6</v>
      </c>
      <c r="B179" s="1" t="s">
        <v>1193</v>
      </c>
      <c r="C179" s="3">
        <v>270102</v>
      </c>
      <c r="D179" t="s">
        <v>10360</v>
      </c>
      <c r="E179" s="3">
        <v>270102015</v>
      </c>
      <c r="F179" t="s">
        <v>7306</v>
      </c>
      <c r="G179" s="3">
        <v>4</v>
      </c>
      <c r="H179" t="s">
        <v>10645</v>
      </c>
      <c r="I179" s="3" t="s">
        <v>10725</v>
      </c>
      <c r="J179">
        <v>477</v>
      </c>
      <c r="K179" s="3">
        <v>2</v>
      </c>
      <c r="L179">
        <v>3</v>
      </c>
      <c r="M179" s="3">
        <v>1</v>
      </c>
      <c r="N179">
        <v>5</v>
      </c>
      <c r="O179" s="3">
        <v>4</v>
      </c>
      <c r="P179">
        <v>4</v>
      </c>
      <c r="Q179" s="3">
        <v>3</v>
      </c>
      <c r="R179">
        <v>2</v>
      </c>
      <c r="S179" s="3">
        <v>4</v>
      </c>
      <c r="T179" s="3">
        <v>1</v>
      </c>
      <c r="U179">
        <v>4</v>
      </c>
      <c r="V179">
        <v>2</v>
      </c>
      <c r="W179">
        <v>7</v>
      </c>
      <c r="X179">
        <v>1</v>
      </c>
      <c r="Y179">
        <v>0</v>
      </c>
      <c r="Z179">
        <v>0</v>
      </c>
      <c r="AA179">
        <v>1</v>
      </c>
      <c r="AB179">
        <v>2</v>
      </c>
      <c r="AC179">
        <v>2</v>
      </c>
      <c r="AD179">
        <v>0</v>
      </c>
      <c r="AE179">
        <v>2</v>
      </c>
      <c r="AF179">
        <v>7</v>
      </c>
      <c r="AG179">
        <v>2</v>
      </c>
      <c r="AH179">
        <v>4</v>
      </c>
      <c r="AI179">
        <v>4</v>
      </c>
      <c r="AJ179">
        <v>3</v>
      </c>
      <c r="AK179">
        <v>1</v>
      </c>
      <c r="AL179">
        <v>5</v>
      </c>
      <c r="AM179">
        <v>1</v>
      </c>
      <c r="AN179">
        <v>4</v>
      </c>
      <c r="AO179">
        <v>3</v>
      </c>
      <c r="AP179">
        <v>3</v>
      </c>
      <c r="AQ179">
        <v>1</v>
      </c>
      <c r="AR179">
        <v>2</v>
      </c>
      <c r="AS179">
        <v>0</v>
      </c>
      <c r="AT179">
        <v>2</v>
      </c>
      <c r="AU179">
        <v>1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2</v>
      </c>
      <c r="BD179">
        <v>0</v>
      </c>
      <c r="BE179">
        <v>0</v>
      </c>
      <c r="BF179">
        <v>0</v>
      </c>
      <c r="BG179">
        <v>3</v>
      </c>
      <c r="BH179">
        <v>1</v>
      </c>
      <c r="BI179">
        <v>1</v>
      </c>
      <c r="BJ179">
        <v>2</v>
      </c>
      <c r="BK179">
        <v>1</v>
      </c>
      <c r="BL179">
        <v>2</v>
      </c>
      <c r="BM179">
        <v>5</v>
      </c>
      <c r="BN179">
        <v>1</v>
      </c>
      <c r="BO179">
        <v>3</v>
      </c>
      <c r="BP179">
        <v>3</v>
      </c>
      <c r="BQ179">
        <v>2</v>
      </c>
      <c r="BR179">
        <v>0</v>
      </c>
      <c r="BS179">
        <v>2</v>
      </c>
      <c r="BT179">
        <v>4</v>
      </c>
      <c r="BU179">
        <v>0</v>
      </c>
      <c r="BV179">
        <v>3</v>
      </c>
      <c r="BW179">
        <v>11</v>
      </c>
      <c r="BX179">
        <v>0</v>
      </c>
      <c r="BY179">
        <v>1</v>
      </c>
      <c r="BZ179">
        <v>1</v>
      </c>
      <c r="CA179">
        <v>0</v>
      </c>
      <c r="CB179">
        <v>3</v>
      </c>
      <c r="CC179">
        <v>1</v>
      </c>
      <c r="CD179">
        <v>0</v>
      </c>
      <c r="CE179">
        <v>2</v>
      </c>
      <c r="CF179">
        <v>3</v>
      </c>
      <c r="CG179">
        <v>3</v>
      </c>
      <c r="CH179">
        <v>4</v>
      </c>
      <c r="CI179">
        <v>1</v>
      </c>
      <c r="CJ179">
        <v>1</v>
      </c>
      <c r="CK179">
        <v>2</v>
      </c>
      <c r="CL179">
        <v>2</v>
      </c>
      <c r="CM179">
        <v>2</v>
      </c>
      <c r="CN179">
        <v>3</v>
      </c>
      <c r="CO179">
        <v>1</v>
      </c>
      <c r="CP179">
        <v>1</v>
      </c>
    </row>
    <row r="180" spans="1:94" x14ac:dyDescent="0.3">
      <c r="A180" s="3">
        <v>6</v>
      </c>
      <c r="B180" s="1" t="s">
        <v>1193</v>
      </c>
      <c r="C180" s="3">
        <v>270102</v>
      </c>
      <c r="D180" t="s">
        <v>10360</v>
      </c>
      <c r="E180" s="3">
        <v>270102015</v>
      </c>
      <c r="F180" t="s">
        <v>7306</v>
      </c>
      <c r="G180" s="3">
        <v>57</v>
      </c>
      <c r="H180" t="s">
        <v>10698</v>
      </c>
      <c r="I180" s="3" t="s">
        <v>10725</v>
      </c>
      <c r="J180">
        <v>477</v>
      </c>
      <c r="K180" s="3">
        <v>0</v>
      </c>
      <c r="L180">
        <v>0</v>
      </c>
      <c r="M180" s="3">
        <v>1</v>
      </c>
      <c r="N180">
        <v>0</v>
      </c>
      <c r="O180" s="3">
        <v>0</v>
      </c>
      <c r="P180">
        <v>0</v>
      </c>
      <c r="Q180" s="3">
        <v>1</v>
      </c>
      <c r="R180">
        <v>1</v>
      </c>
      <c r="S180" s="3">
        <v>1</v>
      </c>
      <c r="T180" s="3">
        <v>0</v>
      </c>
      <c r="U180">
        <v>0</v>
      </c>
      <c r="V180">
        <v>1</v>
      </c>
      <c r="W180">
        <v>0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3</v>
      </c>
      <c r="AE180">
        <v>2</v>
      </c>
      <c r="AF180">
        <v>0</v>
      </c>
      <c r="AG180">
        <v>6</v>
      </c>
      <c r="AH180">
        <v>2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1</v>
      </c>
      <c r="BK180">
        <v>1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1</v>
      </c>
      <c r="BR180">
        <v>2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2</v>
      </c>
      <c r="CO180">
        <v>1</v>
      </c>
      <c r="CP180">
        <v>1</v>
      </c>
    </row>
    <row r="181" spans="1:94" x14ac:dyDescent="0.3">
      <c r="A181" s="3">
        <v>6</v>
      </c>
      <c r="B181" s="1" t="s">
        <v>1193</v>
      </c>
      <c r="C181" s="3">
        <v>270102</v>
      </c>
      <c r="D181" t="s">
        <v>10360</v>
      </c>
      <c r="E181" s="3">
        <v>270102015</v>
      </c>
      <c r="F181" t="s">
        <v>7306</v>
      </c>
      <c r="G181" s="3">
        <v>5</v>
      </c>
      <c r="H181" t="s">
        <v>10646</v>
      </c>
      <c r="I181" s="3" t="s">
        <v>10725</v>
      </c>
      <c r="J181">
        <v>477</v>
      </c>
      <c r="K181" s="3">
        <v>4</v>
      </c>
      <c r="L181">
        <v>2</v>
      </c>
      <c r="M181" s="3">
        <v>4</v>
      </c>
      <c r="N181">
        <v>1</v>
      </c>
      <c r="O181" s="3">
        <v>1</v>
      </c>
      <c r="P181">
        <v>2</v>
      </c>
      <c r="Q181" s="3">
        <v>0</v>
      </c>
      <c r="R181">
        <v>0</v>
      </c>
      <c r="S181" s="3">
        <v>3</v>
      </c>
      <c r="T181" s="3">
        <v>4</v>
      </c>
      <c r="U181">
        <v>1</v>
      </c>
      <c r="V181">
        <v>0</v>
      </c>
      <c r="W181">
        <v>2</v>
      </c>
      <c r="X181">
        <v>0</v>
      </c>
      <c r="Y181">
        <v>1</v>
      </c>
      <c r="Z181">
        <v>3</v>
      </c>
      <c r="AA181">
        <v>0</v>
      </c>
      <c r="AB181">
        <v>0</v>
      </c>
      <c r="AC181">
        <v>1</v>
      </c>
      <c r="AD181">
        <v>2</v>
      </c>
      <c r="AE181">
        <v>2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2</v>
      </c>
      <c r="BB181">
        <v>2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</v>
      </c>
      <c r="BP181">
        <v>2</v>
      </c>
      <c r="BQ181">
        <v>0</v>
      </c>
      <c r="BR181">
        <v>1</v>
      </c>
      <c r="BS181">
        <v>2</v>
      </c>
      <c r="BT181">
        <v>0</v>
      </c>
      <c r="BU181">
        <v>1</v>
      </c>
      <c r="BV181">
        <v>3</v>
      </c>
      <c r="BW181">
        <v>1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1</v>
      </c>
      <c r="CF181">
        <v>7</v>
      </c>
      <c r="CG181">
        <v>0</v>
      </c>
      <c r="CH181">
        <v>3</v>
      </c>
      <c r="CI181">
        <v>1</v>
      </c>
      <c r="CJ181">
        <v>1</v>
      </c>
      <c r="CK181">
        <v>1</v>
      </c>
      <c r="CL181">
        <v>3</v>
      </c>
      <c r="CM181">
        <v>2</v>
      </c>
      <c r="CN181">
        <v>0</v>
      </c>
      <c r="CO181">
        <v>0</v>
      </c>
      <c r="CP181">
        <v>1</v>
      </c>
    </row>
    <row r="182" spans="1:94" x14ac:dyDescent="0.3">
      <c r="A182" s="3">
        <v>6</v>
      </c>
      <c r="B182" s="1" t="s">
        <v>1193</v>
      </c>
      <c r="C182" s="3">
        <v>270102</v>
      </c>
      <c r="D182" t="s">
        <v>10360</v>
      </c>
      <c r="E182" s="3">
        <v>270102015</v>
      </c>
      <c r="F182" t="s">
        <v>7306</v>
      </c>
      <c r="G182" s="3">
        <v>58</v>
      </c>
      <c r="H182" t="s">
        <v>10699</v>
      </c>
      <c r="I182" s="3" t="s">
        <v>10725</v>
      </c>
      <c r="J182">
        <v>477</v>
      </c>
      <c r="K182" s="3">
        <v>1</v>
      </c>
      <c r="L182">
        <v>0</v>
      </c>
      <c r="M182" s="3">
        <v>3</v>
      </c>
      <c r="N182">
        <v>2</v>
      </c>
      <c r="O182" s="3">
        <v>0</v>
      </c>
      <c r="P182">
        <v>0</v>
      </c>
      <c r="Q182" s="3">
        <v>1</v>
      </c>
      <c r="R182">
        <v>0</v>
      </c>
      <c r="S182" s="3">
        <v>0</v>
      </c>
      <c r="T182" s="3">
        <v>2</v>
      </c>
      <c r="U182">
        <v>2</v>
      </c>
      <c r="V182">
        <v>3</v>
      </c>
      <c r="W182">
        <v>2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2</v>
      </c>
      <c r="AW182">
        <v>1</v>
      </c>
      <c r="AX182">
        <v>0</v>
      </c>
      <c r="AY182">
        <v>2</v>
      </c>
      <c r="AZ182">
        <v>3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1</v>
      </c>
      <c r="BU182">
        <v>1</v>
      </c>
      <c r="BV182">
        <v>0</v>
      </c>
      <c r="BW182">
        <v>0</v>
      </c>
      <c r="BX182">
        <v>3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</row>
    <row r="183" spans="1:94" x14ac:dyDescent="0.3">
      <c r="A183" s="3">
        <v>6</v>
      </c>
      <c r="B183" s="1" t="s">
        <v>1193</v>
      </c>
      <c r="C183" s="3">
        <v>270102</v>
      </c>
      <c r="D183" t="s">
        <v>10360</v>
      </c>
      <c r="E183" s="3">
        <v>270102015</v>
      </c>
      <c r="F183" t="s">
        <v>7306</v>
      </c>
      <c r="G183" s="3">
        <v>59</v>
      </c>
      <c r="H183" t="s">
        <v>10700</v>
      </c>
      <c r="I183" s="3" t="s">
        <v>10725</v>
      </c>
      <c r="J183">
        <v>477</v>
      </c>
      <c r="K183" s="3">
        <v>0</v>
      </c>
      <c r="L183">
        <v>0</v>
      </c>
      <c r="M183" s="3">
        <v>2</v>
      </c>
      <c r="N183">
        <v>1</v>
      </c>
      <c r="O183" s="3">
        <v>1</v>
      </c>
      <c r="P183">
        <v>0</v>
      </c>
      <c r="Q183" s="3">
        <v>0</v>
      </c>
      <c r="R183">
        <v>2</v>
      </c>
      <c r="S183" s="3">
        <v>1</v>
      </c>
      <c r="T183" s="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2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3</v>
      </c>
      <c r="BX183">
        <v>0</v>
      </c>
      <c r="BY183">
        <v>0</v>
      </c>
      <c r="BZ183">
        <v>0</v>
      </c>
      <c r="CA183">
        <v>2</v>
      </c>
      <c r="CB183">
        <v>1</v>
      </c>
      <c r="CC183">
        <v>1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2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</row>
    <row r="184" spans="1:94" x14ac:dyDescent="0.3">
      <c r="A184" s="3">
        <v>7</v>
      </c>
      <c r="B184" s="1" t="s">
        <v>535</v>
      </c>
      <c r="C184" s="3">
        <v>270102</v>
      </c>
      <c r="D184" t="s">
        <v>10360</v>
      </c>
      <c r="E184" s="3">
        <v>270102015</v>
      </c>
      <c r="F184" t="s">
        <v>7306</v>
      </c>
      <c r="G184" s="3">
        <v>36</v>
      </c>
      <c r="H184" t="s">
        <v>10677</v>
      </c>
      <c r="I184" s="3" t="s">
        <v>10725</v>
      </c>
      <c r="J184">
        <v>477</v>
      </c>
      <c r="K184" s="3">
        <v>1</v>
      </c>
      <c r="L184">
        <v>1</v>
      </c>
      <c r="M184" s="3">
        <v>0</v>
      </c>
      <c r="N184">
        <v>0</v>
      </c>
      <c r="O184" s="3">
        <v>0</v>
      </c>
      <c r="P184">
        <v>3</v>
      </c>
      <c r="Q184" s="3">
        <v>1</v>
      </c>
      <c r="R184">
        <v>0</v>
      </c>
      <c r="S184" s="3">
        <v>0</v>
      </c>
      <c r="T184" s="3">
        <v>1</v>
      </c>
      <c r="U184">
        <v>1</v>
      </c>
      <c r="V184">
        <v>0</v>
      </c>
      <c r="W184">
        <v>0</v>
      </c>
      <c r="X184">
        <v>2</v>
      </c>
      <c r="Y184">
        <v>1</v>
      </c>
      <c r="Z184">
        <v>0</v>
      </c>
      <c r="AA184">
        <v>0</v>
      </c>
      <c r="AB184">
        <v>2</v>
      </c>
      <c r="AC184">
        <v>0</v>
      </c>
      <c r="AD184">
        <v>1</v>
      </c>
      <c r="AE184">
        <v>0</v>
      </c>
      <c r="AF184">
        <v>2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</row>
    <row r="185" spans="1:94" x14ac:dyDescent="0.3">
      <c r="A185" s="3">
        <v>7</v>
      </c>
      <c r="B185" s="1" t="s">
        <v>535</v>
      </c>
      <c r="C185" s="3">
        <v>270102</v>
      </c>
      <c r="D185" t="s">
        <v>10360</v>
      </c>
      <c r="E185" s="3">
        <v>270102015</v>
      </c>
      <c r="F185" t="s">
        <v>7306</v>
      </c>
      <c r="G185" s="3">
        <v>60</v>
      </c>
      <c r="H185" t="s">
        <v>10701</v>
      </c>
      <c r="I185" s="3" t="s">
        <v>10725</v>
      </c>
      <c r="J185">
        <v>477</v>
      </c>
      <c r="K185" s="3">
        <v>0</v>
      </c>
      <c r="L185">
        <v>1</v>
      </c>
      <c r="M185" s="3">
        <v>0</v>
      </c>
      <c r="N185">
        <v>1</v>
      </c>
      <c r="O185" s="3">
        <v>2</v>
      </c>
      <c r="P185">
        <v>0</v>
      </c>
      <c r="Q185" s="3">
        <v>0</v>
      </c>
      <c r="R185">
        <v>0</v>
      </c>
      <c r="S185" s="3">
        <v>0</v>
      </c>
      <c r="T185" s="3">
        <v>0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5</v>
      </c>
      <c r="AD185">
        <v>1</v>
      </c>
      <c r="AE185">
        <v>1</v>
      </c>
      <c r="AF185">
        <v>2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1</v>
      </c>
      <c r="AS185">
        <v>2</v>
      </c>
      <c r="AT185">
        <v>0</v>
      </c>
      <c r="AU185">
        <v>0</v>
      </c>
      <c r="AV185">
        <v>2</v>
      </c>
      <c r="AW185">
        <v>0</v>
      </c>
      <c r="AX185">
        <v>1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4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1</v>
      </c>
      <c r="CN185">
        <v>3</v>
      </c>
      <c r="CO185">
        <v>1</v>
      </c>
      <c r="CP185">
        <v>0</v>
      </c>
    </row>
    <row r="186" spans="1:94" x14ac:dyDescent="0.3">
      <c r="A186" s="3">
        <v>7</v>
      </c>
      <c r="B186" s="1" t="s">
        <v>535</v>
      </c>
      <c r="C186" s="3">
        <v>270102</v>
      </c>
      <c r="D186" t="s">
        <v>10360</v>
      </c>
      <c r="E186" s="3">
        <v>270102015</v>
      </c>
      <c r="F186" t="s">
        <v>7306</v>
      </c>
      <c r="G186" s="3">
        <v>61</v>
      </c>
      <c r="H186" t="s">
        <v>10702</v>
      </c>
      <c r="I186" s="3" t="s">
        <v>10725</v>
      </c>
      <c r="J186">
        <v>477</v>
      </c>
      <c r="K186" s="3">
        <v>3</v>
      </c>
      <c r="L186">
        <v>1</v>
      </c>
      <c r="M186" s="3">
        <v>2</v>
      </c>
      <c r="N186">
        <v>2</v>
      </c>
      <c r="O186" s="3">
        <v>3</v>
      </c>
      <c r="P186">
        <v>2</v>
      </c>
      <c r="Q186" s="3">
        <v>0</v>
      </c>
      <c r="R186">
        <v>1</v>
      </c>
      <c r="S186" s="3">
        <v>3</v>
      </c>
      <c r="T186" s="3">
        <v>1</v>
      </c>
      <c r="U186">
        <v>1</v>
      </c>
      <c r="V186">
        <v>3</v>
      </c>
      <c r="W186">
        <v>3</v>
      </c>
      <c r="X186">
        <v>1</v>
      </c>
      <c r="Y186">
        <v>1</v>
      </c>
      <c r="Z186">
        <v>2</v>
      </c>
      <c r="AA186">
        <v>3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3</v>
      </c>
      <c r="AH186">
        <v>0</v>
      </c>
      <c r="AI186">
        <v>3</v>
      </c>
      <c r="AJ186">
        <v>0</v>
      </c>
      <c r="AK186">
        <v>2</v>
      </c>
      <c r="AL186">
        <v>3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v>10</v>
      </c>
      <c r="AT186">
        <v>1</v>
      </c>
      <c r="AU186">
        <v>1</v>
      </c>
      <c r="AV186">
        <v>3</v>
      </c>
      <c r="AW186">
        <v>4</v>
      </c>
      <c r="AX186">
        <v>0</v>
      </c>
      <c r="AY186">
        <v>1</v>
      </c>
      <c r="AZ186">
        <v>1</v>
      </c>
      <c r="BA186">
        <v>2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9</v>
      </c>
      <c r="BH186">
        <v>1</v>
      </c>
      <c r="BI186">
        <v>1</v>
      </c>
      <c r="BJ186">
        <v>1</v>
      </c>
      <c r="BK186">
        <v>0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3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2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2</v>
      </c>
      <c r="CP186">
        <v>0</v>
      </c>
    </row>
    <row r="187" spans="1:94" x14ac:dyDescent="0.3">
      <c r="A187" s="3">
        <v>7</v>
      </c>
      <c r="B187" s="1" t="s">
        <v>535</v>
      </c>
      <c r="C187" s="3">
        <v>270102</v>
      </c>
      <c r="D187" t="s">
        <v>10360</v>
      </c>
      <c r="E187" s="3">
        <v>270102015</v>
      </c>
      <c r="F187" t="s">
        <v>7306</v>
      </c>
      <c r="G187" s="3">
        <v>62</v>
      </c>
      <c r="H187" t="s">
        <v>10703</v>
      </c>
      <c r="I187" s="3" t="s">
        <v>10725</v>
      </c>
      <c r="J187">
        <v>477</v>
      </c>
      <c r="K187" s="3">
        <v>2</v>
      </c>
      <c r="L187">
        <v>1</v>
      </c>
      <c r="M187" s="3">
        <v>1</v>
      </c>
      <c r="N187">
        <v>2</v>
      </c>
      <c r="O187" s="3">
        <v>0</v>
      </c>
      <c r="P187">
        <v>1</v>
      </c>
      <c r="Q187" s="3">
        <v>0</v>
      </c>
      <c r="R187">
        <v>0</v>
      </c>
      <c r="S187" s="3">
        <v>1</v>
      </c>
      <c r="T187" s="3">
        <v>4</v>
      </c>
      <c r="U187">
        <v>2</v>
      </c>
      <c r="V187">
        <v>0</v>
      </c>
      <c r="W187">
        <v>2</v>
      </c>
      <c r="X187">
        <v>1</v>
      </c>
      <c r="Y187">
        <v>0</v>
      </c>
      <c r="Z187">
        <v>1</v>
      </c>
      <c r="AA187">
        <v>1</v>
      </c>
      <c r="AB187">
        <v>3</v>
      </c>
      <c r="AC187">
        <v>1</v>
      </c>
      <c r="AD187">
        <v>1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3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2</v>
      </c>
      <c r="AR187">
        <v>1</v>
      </c>
      <c r="AS187">
        <v>1</v>
      </c>
      <c r="AT187">
        <v>0</v>
      </c>
      <c r="AU187">
        <v>1</v>
      </c>
      <c r="AV187">
        <v>3</v>
      </c>
      <c r="AW187">
        <v>0</v>
      </c>
      <c r="AX187">
        <v>2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0</v>
      </c>
      <c r="BE187">
        <v>1</v>
      </c>
      <c r="BF187">
        <v>2</v>
      </c>
      <c r="BG187">
        <v>2</v>
      </c>
      <c r="BH187">
        <v>0</v>
      </c>
      <c r="BI187">
        <v>0</v>
      </c>
      <c r="BJ187">
        <v>3</v>
      </c>
      <c r="BK187">
        <v>2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2</v>
      </c>
      <c r="BR187">
        <v>2</v>
      </c>
      <c r="BS187">
        <v>0</v>
      </c>
      <c r="BT187">
        <v>0</v>
      </c>
      <c r="BU187">
        <v>0</v>
      </c>
      <c r="BV187">
        <v>3</v>
      </c>
      <c r="BW187">
        <v>0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3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1</v>
      </c>
      <c r="CM187">
        <v>2</v>
      </c>
      <c r="CN187">
        <v>0</v>
      </c>
      <c r="CO187">
        <v>1</v>
      </c>
      <c r="CP187">
        <v>2</v>
      </c>
    </row>
    <row r="188" spans="1:94" x14ac:dyDescent="0.3">
      <c r="A188" s="3">
        <v>7</v>
      </c>
      <c r="B188" s="1" t="s">
        <v>535</v>
      </c>
      <c r="C188" s="3">
        <v>270102</v>
      </c>
      <c r="D188" t="s">
        <v>10360</v>
      </c>
      <c r="E188" s="3">
        <v>270102015</v>
      </c>
      <c r="F188" t="s">
        <v>7306</v>
      </c>
      <c r="G188" s="3">
        <v>63</v>
      </c>
      <c r="H188" t="s">
        <v>10704</v>
      </c>
      <c r="I188" s="3" t="s">
        <v>10725</v>
      </c>
      <c r="J188">
        <v>477</v>
      </c>
      <c r="K188" s="3">
        <v>0</v>
      </c>
      <c r="L188">
        <v>0</v>
      </c>
      <c r="M188" s="3">
        <v>1</v>
      </c>
      <c r="N188">
        <v>0</v>
      </c>
      <c r="O188" s="3">
        <v>1</v>
      </c>
      <c r="P188">
        <v>0</v>
      </c>
      <c r="Q188" s="3">
        <v>0</v>
      </c>
      <c r="R188">
        <v>1</v>
      </c>
      <c r="S188" s="3">
        <v>0</v>
      </c>
      <c r="T188" s="3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2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1</v>
      </c>
      <c r="BY188">
        <v>0</v>
      </c>
      <c r="BZ188">
        <v>2</v>
      </c>
      <c r="CA188">
        <v>2</v>
      </c>
      <c r="CB188">
        <v>0</v>
      </c>
      <c r="CC188">
        <v>0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</row>
    <row r="189" spans="1:94" x14ac:dyDescent="0.3">
      <c r="A189" s="3">
        <v>7</v>
      </c>
      <c r="B189" s="1" t="s">
        <v>535</v>
      </c>
      <c r="C189" s="3">
        <v>270102</v>
      </c>
      <c r="D189" t="s">
        <v>10360</v>
      </c>
      <c r="E189" s="3">
        <v>270102015</v>
      </c>
      <c r="F189" t="s">
        <v>7306</v>
      </c>
      <c r="G189" s="3">
        <v>64</v>
      </c>
      <c r="H189" t="s">
        <v>10705</v>
      </c>
      <c r="I189" s="3" t="s">
        <v>10725</v>
      </c>
      <c r="J189">
        <v>477</v>
      </c>
      <c r="K189" s="3">
        <v>1</v>
      </c>
      <c r="L189">
        <v>0</v>
      </c>
      <c r="M189" s="3">
        <v>0</v>
      </c>
      <c r="N189">
        <v>0</v>
      </c>
      <c r="O189" s="3">
        <v>1</v>
      </c>
      <c r="P189">
        <v>0</v>
      </c>
      <c r="Q189" s="3">
        <v>0</v>
      </c>
      <c r="R189">
        <v>0</v>
      </c>
      <c r="S189" s="3">
        <v>2</v>
      </c>
      <c r="T189" s="3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2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2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2</v>
      </c>
      <c r="BJ189">
        <v>1</v>
      </c>
      <c r="BK189">
        <v>2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2</v>
      </c>
      <c r="CA189">
        <v>1</v>
      </c>
      <c r="CB189">
        <v>2</v>
      </c>
      <c r="CC189">
        <v>2</v>
      </c>
      <c r="CD189">
        <v>1</v>
      </c>
      <c r="CE189">
        <v>1</v>
      </c>
      <c r="CF189">
        <v>0</v>
      </c>
      <c r="CG189">
        <v>2</v>
      </c>
      <c r="CH189">
        <v>1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1</v>
      </c>
      <c r="CO189">
        <v>2</v>
      </c>
      <c r="CP189">
        <v>0</v>
      </c>
    </row>
    <row r="190" spans="1:94" x14ac:dyDescent="0.3">
      <c r="A190" s="3">
        <v>7</v>
      </c>
      <c r="B190" s="1" t="s">
        <v>535</v>
      </c>
      <c r="C190" s="3">
        <v>270102</v>
      </c>
      <c r="D190" t="s">
        <v>10360</v>
      </c>
      <c r="E190" s="3">
        <v>270102015</v>
      </c>
      <c r="F190" t="s">
        <v>7306</v>
      </c>
      <c r="G190" s="3">
        <v>37</v>
      </c>
      <c r="H190" t="s">
        <v>10678</v>
      </c>
      <c r="I190" s="3" t="s">
        <v>10725</v>
      </c>
      <c r="J190">
        <v>477</v>
      </c>
      <c r="K190" s="3">
        <v>0</v>
      </c>
      <c r="L190">
        <v>0</v>
      </c>
      <c r="M190" s="3">
        <v>0</v>
      </c>
      <c r="N190">
        <v>0</v>
      </c>
      <c r="O190" s="3">
        <v>0</v>
      </c>
      <c r="P190">
        <v>0</v>
      </c>
      <c r="Q190" s="3">
        <v>1</v>
      </c>
      <c r="R190">
        <v>0</v>
      </c>
      <c r="S190" s="3">
        <v>0</v>
      </c>
      <c r="T190" s="3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1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1:94" x14ac:dyDescent="0.3">
      <c r="A191" s="3">
        <v>7</v>
      </c>
      <c r="B191" s="1" t="s">
        <v>535</v>
      </c>
      <c r="C191" s="3">
        <v>270102</v>
      </c>
      <c r="D191" t="s">
        <v>10360</v>
      </c>
      <c r="E191" s="3">
        <v>270102015</v>
      </c>
      <c r="F191" t="s">
        <v>7306</v>
      </c>
      <c r="G191" s="3">
        <v>38</v>
      </c>
      <c r="H191" t="s">
        <v>10679</v>
      </c>
      <c r="I191" s="3" t="s">
        <v>10725</v>
      </c>
      <c r="J191">
        <v>477</v>
      </c>
      <c r="K191" s="3">
        <v>3</v>
      </c>
      <c r="L191">
        <v>1</v>
      </c>
      <c r="M191" s="3">
        <v>4</v>
      </c>
      <c r="N191">
        <v>2</v>
      </c>
      <c r="O191" s="3">
        <v>4</v>
      </c>
      <c r="P191">
        <v>0</v>
      </c>
      <c r="Q191" s="3">
        <v>3</v>
      </c>
      <c r="R191">
        <v>4</v>
      </c>
      <c r="S191" s="3">
        <v>2</v>
      </c>
      <c r="T191" s="3">
        <v>1</v>
      </c>
      <c r="U191">
        <v>0</v>
      </c>
      <c r="V191">
        <v>0</v>
      </c>
      <c r="W191">
        <v>5</v>
      </c>
      <c r="X191">
        <v>7</v>
      </c>
      <c r="Y191">
        <v>0</v>
      </c>
      <c r="Z191">
        <v>1</v>
      </c>
      <c r="AA191">
        <v>2</v>
      </c>
      <c r="AB191">
        <v>2</v>
      </c>
      <c r="AC191">
        <v>3</v>
      </c>
      <c r="AD191">
        <v>1</v>
      </c>
      <c r="AE191">
        <v>1</v>
      </c>
      <c r="AF191">
        <v>2</v>
      </c>
      <c r="AG191">
        <v>2</v>
      </c>
      <c r="AH191">
        <v>2</v>
      </c>
      <c r="AI191">
        <v>3</v>
      </c>
      <c r="AJ191">
        <v>0</v>
      </c>
      <c r="AK191">
        <v>8</v>
      </c>
      <c r="AL191">
        <v>2</v>
      </c>
      <c r="AM191">
        <v>1</v>
      </c>
      <c r="AN191">
        <v>3</v>
      </c>
      <c r="AO191">
        <v>4</v>
      </c>
      <c r="AP191">
        <v>1</v>
      </c>
      <c r="AQ191">
        <v>1</v>
      </c>
      <c r="AR191">
        <v>0</v>
      </c>
      <c r="AS191">
        <v>1</v>
      </c>
      <c r="AT191">
        <v>3</v>
      </c>
      <c r="AU191">
        <v>0</v>
      </c>
      <c r="AV191">
        <v>1</v>
      </c>
      <c r="AW191">
        <v>1</v>
      </c>
      <c r="AX191">
        <v>2</v>
      </c>
      <c r="AY191">
        <v>2</v>
      </c>
      <c r="AZ191">
        <v>0</v>
      </c>
      <c r="BA191">
        <v>0</v>
      </c>
      <c r="BB191">
        <v>6</v>
      </c>
      <c r="BC191">
        <v>3</v>
      </c>
      <c r="BD191">
        <v>2</v>
      </c>
      <c r="BE191">
        <v>2</v>
      </c>
      <c r="BF191">
        <v>1</v>
      </c>
      <c r="BG191">
        <v>0</v>
      </c>
      <c r="BH191">
        <v>2</v>
      </c>
      <c r="BI191">
        <v>0</v>
      </c>
      <c r="BJ191">
        <v>3</v>
      </c>
      <c r="BK191">
        <v>0</v>
      </c>
      <c r="BL191">
        <v>4</v>
      </c>
      <c r="BM191">
        <v>2</v>
      </c>
      <c r="BN191">
        <v>1</v>
      </c>
      <c r="BO191">
        <v>1</v>
      </c>
      <c r="BP191">
        <v>1</v>
      </c>
      <c r="BQ191">
        <v>5</v>
      </c>
      <c r="BR191">
        <v>1</v>
      </c>
      <c r="BS191">
        <v>0</v>
      </c>
      <c r="BT191">
        <v>1</v>
      </c>
      <c r="BU191">
        <v>1</v>
      </c>
      <c r="BV191">
        <v>0</v>
      </c>
      <c r="BW191">
        <v>1</v>
      </c>
      <c r="BX191">
        <v>3</v>
      </c>
      <c r="BY191">
        <v>3</v>
      </c>
      <c r="BZ191">
        <v>1</v>
      </c>
      <c r="CA191">
        <v>0</v>
      </c>
      <c r="CB191">
        <v>3</v>
      </c>
      <c r="CC191">
        <v>1</v>
      </c>
      <c r="CD191">
        <v>0</v>
      </c>
      <c r="CE191">
        <v>2</v>
      </c>
      <c r="CF191">
        <v>0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2</v>
      </c>
      <c r="CM191">
        <v>1</v>
      </c>
      <c r="CN191">
        <v>1</v>
      </c>
      <c r="CO191">
        <v>1</v>
      </c>
      <c r="CP191">
        <v>1</v>
      </c>
    </row>
    <row r="192" spans="1:94" x14ac:dyDescent="0.3">
      <c r="A192" s="3">
        <v>8</v>
      </c>
      <c r="B192" s="1" t="s">
        <v>525</v>
      </c>
      <c r="C192" s="3">
        <v>270102</v>
      </c>
      <c r="D192" t="s">
        <v>10360</v>
      </c>
      <c r="E192" s="3">
        <v>270102015</v>
      </c>
      <c r="F192" t="s">
        <v>7306</v>
      </c>
      <c r="G192" s="3">
        <v>65</v>
      </c>
      <c r="H192" t="s">
        <v>10706</v>
      </c>
      <c r="I192" s="3" t="s">
        <v>10725</v>
      </c>
      <c r="J192">
        <v>477</v>
      </c>
      <c r="K192" s="3">
        <v>1</v>
      </c>
      <c r="L192">
        <v>1</v>
      </c>
      <c r="M192" s="3">
        <v>0</v>
      </c>
      <c r="N192">
        <v>1</v>
      </c>
      <c r="O192" s="3">
        <v>0</v>
      </c>
      <c r="P192">
        <v>2</v>
      </c>
      <c r="Q192" s="3">
        <v>0</v>
      </c>
      <c r="R192">
        <v>0</v>
      </c>
      <c r="S192" s="3">
        <v>0</v>
      </c>
      <c r="T192" s="3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1</v>
      </c>
    </row>
    <row r="193" spans="1:94" x14ac:dyDescent="0.3">
      <c r="A193" s="3">
        <v>8</v>
      </c>
      <c r="B193" s="1" t="s">
        <v>525</v>
      </c>
      <c r="C193" s="3">
        <v>270102</v>
      </c>
      <c r="D193" t="s">
        <v>10360</v>
      </c>
      <c r="E193" s="3">
        <v>270102015</v>
      </c>
      <c r="F193" t="s">
        <v>7306</v>
      </c>
      <c r="G193" s="3">
        <v>39</v>
      </c>
      <c r="H193" t="s">
        <v>10680</v>
      </c>
      <c r="I193" s="3" t="s">
        <v>10725</v>
      </c>
      <c r="J193">
        <v>477</v>
      </c>
      <c r="K193" s="3">
        <v>0</v>
      </c>
      <c r="L193">
        <v>2</v>
      </c>
      <c r="M193" s="3">
        <v>1</v>
      </c>
      <c r="N193">
        <v>1</v>
      </c>
      <c r="O193" s="3">
        <v>0</v>
      </c>
      <c r="P193">
        <v>0</v>
      </c>
      <c r="Q193" s="3">
        <v>0</v>
      </c>
      <c r="R193">
        <v>0</v>
      </c>
      <c r="S193" s="3">
        <v>1</v>
      </c>
      <c r="T193" s="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0</v>
      </c>
      <c r="BF193">
        <v>2</v>
      </c>
      <c r="BG193">
        <v>0</v>
      </c>
      <c r="BH193">
        <v>1</v>
      </c>
      <c r="BI193">
        <v>0</v>
      </c>
      <c r="BJ193">
        <v>1</v>
      </c>
      <c r="BK193">
        <v>2</v>
      </c>
      <c r="BL193">
        <v>2</v>
      </c>
      <c r="BM193">
        <v>0</v>
      </c>
      <c r="BN193">
        <v>1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2</v>
      </c>
      <c r="CD193">
        <v>0</v>
      </c>
      <c r="CE193">
        <v>1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0</v>
      </c>
      <c r="CM193">
        <v>1</v>
      </c>
      <c r="CN193">
        <v>0</v>
      </c>
      <c r="CO193">
        <v>1</v>
      </c>
      <c r="CP193">
        <v>1</v>
      </c>
    </row>
    <row r="194" spans="1:94" x14ac:dyDescent="0.3">
      <c r="A194" s="3">
        <v>8</v>
      </c>
      <c r="B194" s="1" t="s">
        <v>525</v>
      </c>
      <c r="C194" s="3">
        <v>270102</v>
      </c>
      <c r="D194" t="s">
        <v>10360</v>
      </c>
      <c r="E194" s="3">
        <v>270102015</v>
      </c>
      <c r="F194" t="s">
        <v>7306</v>
      </c>
      <c r="G194" s="3">
        <v>66</v>
      </c>
      <c r="H194" t="s">
        <v>10707</v>
      </c>
      <c r="I194" s="3" t="s">
        <v>10725</v>
      </c>
      <c r="J194">
        <v>477</v>
      </c>
      <c r="K194" s="3">
        <v>1</v>
      </c>
      <c r="L194">
        <v>0</v>
      </c>
      <c r="M194" s="3">
        <v>0</v>
      </c>
      <c r="N194">
        <v>1</v>
      </c>
      <c r="O194" s="3">
        <v>1</v>
      </c>
      <c r="P194">
        <v>0</v>
      </c>
      <c r="Q194" s="3">
        <v>1</v>
      </c>
      <c r="R194">
        <v>0</v>
      </c>
      <c r="S194" s="3">
        <v>0</v>
      </c>
      <c r="T194" s="3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3</v>
      </c>
      <c r="AC194">
        <v>1</v>
      </c>
      <c r="AD194">
        <v>1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2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1</v>
      </c>
      <c r="CN194">
        <v>0</v>
      </c>
      <c r="CO194">
        <v>0</v>
      </c>
      <c r="CP194">
        <v>0</v>
      </c>
    </row>
    <row r="195" spans="1:94" x14ac:dyDescent="0.3">
      <c r="A195" s="3">
        <v>8</v>
      </c>
      <c r="B195" s="1" t="s">
        <v>525</v>
      </c>
      <c r="C195" s="3">
        <v>270102</v>
      </c>
      <c r="D195" t="s">
        <v>10360</v>
      </c>
      <c r="E195" s="3">
        <v>270102015</v>
      </c>
      <c r="F195" t="s">
        <v>7306</v>
      </c>
      <c r="G195" s="3">
        <v>6</v>
      </c>
      <c r="H195" t="s">
        <v>10647</v>
      </c>
      <c r="I195" s="3" t="s">
        <v>10725</v>
      </c>
      <c r="J195">
        <v>477</v>
      </c>
      <c r="K195" s="3">
        <v>1</v>
      </c>
      <c r="L195">
        <v>0</v>
      </c>
      <c r="M195" s="3">
        <v>1</v>
      </c>
      <c r="N195">
        <v>0</v>
      </c>
      <c r="O195" s="3">
        <v>1</v>
      </c>
      <c r="P195">
        <v>1</v>
      </c>
      <c r="Q195" s="3">
        <v>0</v>
      </c>
      <c r="R195">
        <v>3</v>
      </c>
      <c r="S195" s="3">
        <v>0</v>
      </c>
      <c r="T195" s="3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</v>
      </c>
      <c r="AD195">
        <v>2</v>
      </c>
      <c r="AE195">
        <v>1</v>
      </c>
      <c r="AF195">
        <v>2</v>
      </c>
      <c r="AG195">
        <v>3</v>
      </c>
      <c r="AH195">
        <v>0</v>
      </c>
      <c r="AI195">
        <v>2</v>
      </c>
      <c r="AJ195">
        <v>0</v>
      </c>
      <c r="AK195">
        <v>1</v>
      </c>
      <c r="AL195">
        <v>0</v>
      </c>
      <c r="AM195">
        <v>2</v>
      </c>
      <c r="AN195">
        <v>1</v>
      </c>
      <c r="AO195">
        <v>0</v>
      </c>
      <c r="AP195">
        <v>4</v>
      </c>
      <c r="AQ195">
        <v>3</v>
      </c>
      <c r="AR195">
        <v>1</v>
      </c>
      <c r="AS195">
        <v>0</v>
      </c>
      <c r="AT195">
        <v>3</v>
      </c>
      <c r="AU195">
        <v>0</v>
      </c>
      <c r="AV195">
        <v>2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v>0</v>
      </c>
      <c r="BT195">
        <v>1</v>
      </c>
      <c r="BU195">
        <v>2</v>
      </c>
      <c r="BV195">
        <v>0</v>
      </c>
      <c r="BW195">
        <v>4</v>
      </c>
      <c r="BX195">
        <v>0</v>
      </c>
      <c r="BY195">
        <v>1</v>
      </c>
      <c r="BZ195">
        <v>2</v>
      </c>
      <c r="CA195">
        <v>1</v>
      </c>
      <c r="CB195">
        <v>0</v>
      </c>
      <c r="CC195">
        <v>1</v>
      </c>
      <c r="CD195">
        <v>0</v>
      </c>
      <c r="CE195">
        <v>2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1</v>
      </c>
      <c r="CN195">
        <v>0</v>
      </c>
      <c r="CO195">
        <v>1</v>
      </c>
      <c r="CP195">
        <v>2</v>
      </c>
    </row>
    <row r="196" spans="1:94" x14ac:dyDescent="0.3">
      <c r="A196" s="3">
        <v>8</v>
      </c>
      <c r="B196" s="1" t="s">
        <v>525</v>
      </c>
      <c r="C196" s="3">
        <v>270102</v>
      </c>
      <c r="D196" t="s">
        <v>10360</v>
      </c>
      <c r="E196" s="3">
        <v>270102015</v>
      </c>
      <c r="F196" t="s">
        <v>7306</v>
      </c>
      <c r="G196" s="3">
        <v>67</v>
      </c>
      <c r="H196" t="s">
        <v>10708</v>
      </c>
      <c r="I196" s="3" t="s">
        <v>10725</v>
      </c>
      <c r="J196">
        <v>477</v>
      </c>
      <c r="K196" s="3">
        <v>0</v>
      </c>
      <c r="L196">
        <v>0</v>
      </c>
      <c r="M196" s="3">
        <v>2</v>
      </c>
      <c r="N196">
        <v>0</v>
      </c>
      <c r="O196" s="3">
        <v>0</v>
      </c>
      <c r="P196">
        <v>0</v>
      </c>
      <c r="Q196" s="3">
        <v>0</v>
      </c>
      <c r="R196">
        <v>2</v>
      </c>
      <c r="S196" s="3">
        <v>2</v>
      </c>
      <c r="T196" s="3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2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3</v>
      </c>
      <c r="BT196">
        <v>1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2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1</v>
      </c>
    </row>
    <row r="197" spans="1:94" x14ac:dyDescent="0.3">
      <c r="A197" s="3">
        <v>8</v>
      </c>
      <c r="B197" s="1" t="s">
        <v>525</v>
      </c>
      <c r="C197" s="3">
        <v>270102</v>
      </c>
      <c r="D197" t="s">
        <v>10360</v>
      </c>
      <c r="E197" s="3">
        <v>270102015</v>
      </c>
      <c r="F197" t="s">
        <v>7306</v>
      </c>
      <c r="G197" s="3">
        <v>7</v>
      </c>
      <c r="H197" t="s">
        <v>10648</v>
      </c>
      <c r="I197" s="3" t="s">
        <v>10725</v>
      </c>
      <c r="J197">
        <v>477</v>
      </c>
      <c r="K197" s="3">
        <v>1</v>
      </c>
      <c r="L197">
        <v>1</v>
      </c>
      <c r="M197" s="3">
        <v>0</v>
      </c>
      <c r="N197">
        <v>1</v>
      </c>
      <c r="O197" s="3">
        <v>0</v>
      </c>
      <c r="P197">
        <v>2</v>
      </c>
      <c r="Q197" s="3">
        <v>3</v>
      </c>
      <c r="R197">
        <v>3</v>
      </c>
      <c r="S197" s="3">
        <v>0</v>
      </c>
      <c r="T197" s="3">
        <v>1</v>
      </c>
      <c r="U197">
        <v>2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4</v>
      </c>
      <c r="AJ197">
        <v>1</v>
      </c>
      <c r="AK197">
        <v>2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1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2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2</v>
      </c>
      <c r="BI197">
        <v>0</v>
      </c>
      <c r="BJ197">
        <v>0</v>
      </c>
      <c r="BK197">
        <v>0</v>
      </c>
      <c r="BL197">
        <v>2</v>
      </c>
      <c r="BM197">
        <v>0</v>
      </c>
      <c r="BN197">
        <v>0</v>
      </c>
      <c r="BO197">
        <v>1</v>
      </c>
      <c r="BP197">
        <v>0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3</v>
      </c>
      <c r="BW197">
        <v>0</v>
      </c>
      <c r="BX197">
        <v>0</v>
      </c>
      <c r="BY197">
        <v>6</v>
      </c>
      <c r="BZ197">
        <v>2</v>
      </c>
      <c r="CA197">
        <v>0</v>
      </c>
      <c r="CB197">
        <v>2</v>
      </c>
      <c r="CC197">
        <v>1</v>
      </c>
      <c r="CD197">
        <v>0</v>
      </c>
      <c r="CE197">
        <v>2</v>
      </c>
      <c r="CF197">
        <v>0</v>
      </c>
      <c r="CG197">
        <v>3</v>
      </c>
      <c r="CH197">
        <v>4</v>
      </c>
      <c r="CI197">
        <v>1</v>
      </c>
      <c r="CJ197">
        <v>3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0</v>
      </c>
    </row>
    <row r="198" spans="1:94" x14ac:dyDescent="0.3">
      <c r="A198" s="3">
        <v>8</v>
      </c>
      <c r="B198" s="1" t="s">
        <v>525</v>
      </c>
      <c r="C198" s="3">
        <v>270102</v>
      </c>
      <c r="D198" t="s">
        <v>10360</v>
      </c>
      <c r="E198" s="3">
        <v>270102015</v>
      </c>
      <c r="F198" t="s">
        <v>7306</v>
      </c>
      <c r="G198" s="3">
        <v>40</v>
      </c>
      <c r="H198" t="s">
        <v>10681</v>
      </c>
      <c r="I198" s="3" t="s">
        <v>10725</v>
      </c>
      <c r="J198">
        <v>477</v>
      </c>
      <c r="K198" s="3">
        <v>0</v>
      </c>
      <c r="L198">
        <v>0</v>
      </c>
      <c r="M198" s="3">
        <v>3</v>
      </c>
      <c r="N198">
        <v>1</v>
      </c>
      <c r="O198" s="3">
        <v>1</v>
      </c>
      <c r="P198">
        <v>3</v>
      </c>
      <c r="Q198" s="3">
        <v>1</v>
      </c>
      <c r="R198">
        <v>0</v>
      </c>
      <c r="S198" s="3">
        <v>1</v>
      </c>
      <c r="T198" s="3">
        <v>1</v>
      </c>
      <c r="U198">
        <v>2</v>
      </c>
      <c r="V198">
        <v>0</v>
      </c>
      <c r="W198">
        <v>0</v>
      </c>
      <c r="X198">
        <v>0</v>
      </c>
      <c r="Y198">
        <v>2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2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3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2</v>
      </c>
      <c r="BI198">
        <v>3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3</v>
      </c>
      <c r="CA198">
        <v>0</v>
      </c>
      <c r="CB198">
        <v>0</v>
      </c>
      <c r="CC198">
        <v>1</v>
      </c>
      <c r="CD198">
        <v>0</v>
      </c>
      <c r="CE198">
        <v>2</v>
      </c>
      <c r="CF198">
        <v>1</v>
      </c>
      <c r="CG198">
        <v>2</v>
      </c>
      <c r="CH198">
        <v>2</v>
      </c>
      <c r="CI198">
        <v>1</v>
      </c>
      <c r="CJ198">
        <v>0</v>
      </c>
      <c r="CK198">
        <v>3</v>
      </c>
      <c r="CL198">
        <v>2</v>
      </c>
      <c r="CM198">
        <v>1</v>
      </c>
      <c r="CN198">
        <v>1</v>
      </c>
      <c r="CO198">
        <v>2</v>
      </c>
      <c r="CP198">
        <v>1</v>
      </c>
    </row>
    <row r="199" spans="1:94" x14ac:dyDescent="0.3">
      <c r="A199" s="3">
        <v>8</v>
      </c>
      <c r="B199" s="1" t="s">
        <v>525</v>
      </c>
      <c r="C199" s="3">
        <v>270102</v>
      </c>
      <c r="D199" t="s">
        <v>10360</v>
      </c>
      <c r="E199" s="3">
        <v>270102015</v>
      </c>
      <c r="F199" t="s">
        <v>7306</v>
      </c>
      <c r="G199" s="3">
        <v>8</v>
      </c>
      <c r="H199" t="s">
        <v>10649</v>
      </c>
      <c r="I199" s="3" t="s">
        <v>10725</v>
      </c>
      <c r="J199">
        <v>477</v>
      </c>
      <c r="K199" s="3">
        <v>2</v>
      </c>
      <c r="L199">
        <v>0</v>
      </c>
      <c r="M199" s="3">
        <v>0</v>
      </c>
      <c r="N199">
        <v>1</v>
      </c>
      <c r="O199" s="3">
        <v>0</v>
      </c>
      <c r="P199">
        <v>1</v>
      </c>
      <c r="Q199" s="3">
        <v>0</v>
      </c>
      <c r="R199">
        <v>1</v>
      </c>
      <c r="S199" s="3">
        <v>0</v>
      </c>
      <c r="T199" s="3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2</v>
      </c>
      <c r="BE199">
        <v>0</v>
      </c>
      <c r="BF199">
        <v>0</v>
      </c>
      <c r="BG199">
        <v>3</v>
      </c>
      <c r="BH199">
        <v>0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1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</row>
    <row r="200" spans="1:94" x14ac:dyDescent="0.3">
      <c r="A200" s="3">
        <v>9</v>
      </c>
      <c r="B200" s="1" t="s">
        <v>521</v>
      </c>
      <c r="C200" s="3">
        <v>270102</v>
      </c>
      <c r="D200" t="s">
        <v>10360</v>
      </c>
      <c r="E200" s="3">
        <v>270102015</v>
      </c>
      <c r="F200" t="s">
        <v>7306</v>
      </c>
      <c r="G200" s="3">
        <v>68</v>
      </c>
      <c r="H200" t="s">
        <v>10709</v>
      </c>
      <c r="I200" s="3" t="s">
        <v>10725</v>
      </c>
      <c r="J200">
        <v>477</v>
      </c>
      <c r="K200" s="3">
        <v>0</v>
      </c>
      <c r="L200">
        <v>1</v>
      </c>
      <c r="M200" s="3">
        <v>1</v>
      </c>
      <c r="N200">
        <v>1</v>
      </c>
      <c r="O200" s="3">
        <v>1</v>
      </c>
      <c r="P200">
        <v>0</v>
      </c>
      <c r="Q200" s="3">
        <v>1</v>
      </c>
      <c r="R200">
        <v>0</v>
      </c>
      <c r="S200" s="3">
        <v>0</v>
      </c>
      <c r="T200" s="3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3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2</v>
      </c>
      <c r="CB200">
        <v>1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</row>
    <row r="201" spans="1:94" x14ac:dyDescent="0.3">
      <c r="A201" s="3">
        <v>9</v>
      </c>
      <c r="B201" s="1" t="s">
        <v>521</v>
      </c>
      <c r="C201" s="3">
        <v>270102</v>
      </c>
      <c r="D201" t="s">
        <v>10360</v>
      </c>
      <c r="E201" s="3">
        <v>270102015</v>
      </c>
      <c r="F201" t="s">
        <v>7306</v>
      </c>
      <c r="G201" s="3">
        <v>69</v>
      </c>
      <c r="H201" t="s">
        <v>10710</v>
      </c>
      <c r="I201" s="3" t="s">
        <v>10725</v>
      </c>
      <c r="J201">
        <v>477</v>
      </c>
      <c r="K201" s="3">
        <v>1</v>
      </c>
      <c r="L201">
        <v>0</v>
      </c>
      <c r="M201" s="3">
        <v>1</v>
      </c>
      <c r="N201">
        <v>0</v>
      </c>
      <c r="O201" s="3">
        <v>0</v>
      </c>
      <c r="P201">
        <v>0</v>
      </c>
      <c r="Q201" s="3">
        <v>1</v>
      </c>
      <c r="R201">
        <v>1</v>
      </c>
      <c r="S201" s="3">
        <v>0</v>
      </c>
      <c r="T201" s="3">
        <v>0</v>
      </c>
      <c r="U201">
        <v>1</v>
      </c>
      <c r="V201">
        <v>1</v>
      </c>
      <c r="W201">
        <v>0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1</v>
      </c>
      <c r="BD201">
        <v>2</v>
      </c>
      <c r="BE201">
        <v>3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1</v>
      </c>
      <c r="CP201">
        <v>0</v>
      </c>
    </row>
    <row r="202" spans="1:94" x14ac:dyDescent="0.3">
      <c r="A202" s="3">
        <v>9</v>
      </c>
      <c r="B202" s="1" t="s">
        <v>521</v>
      </c>
      <c r="C202" s="3">
        <v>270102</v>
      </c>
      <c r="D202" t="s">
        <v>10360</v>
      </c>
      <c r="E202" s="3">
        <v>270102015</v>
      </c>
      <c r="F202" t="s">
        <v>7306</v>
      </c>
      <c r="G202" s="3">
        <v>70</v>
      </c>
      <c r="H202" t="s">
        <v>10711</v>
      </c>
      <c r="I202" s="3" t="s">
        <v>10725</v>
      </c>
      <c r="J202">
        <v>477</v>
      </c>
      <c r="K202" s="3">
        <v>0</v>
      </c>
      <c r="L202">
        <v>0</v>
      </c>
      <c r="M202" s="3">
        <v>0</v>
      </c>
      <c r="N202">
        <v>2</v>
      </c>
      <c r="O202" s="3">
        <v>0</v>
      </c>
      <c r="P202">
        <v>0</v>
      </c>
      <c r="Q202" s="3">
        <v>0</v>
      </c>
      <c r="R202">
        <v>0</v>
      </c>
      <c r="S202" s="3">
        <v>0</v>
      </c>
      <c r="T202" s="3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2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</row>
    <row r="203" spans="1:94" x14ac:dyDescent="0.3">
      <c r="A203" s="3">
        <v>9</v>
      </c>
      <c r="B203" s="1" t="s">
        <v>521</v>
      </c>
      <c r="C203" s="3">
        <v>270102</v>
      </c>
      <c r="D203" t="s">
        <v>10360</v>
      </c>
      <c r="E203" s="3">
        <v>270102015</v>
      </c>
      <c r="F203" t="s">
        <v>7306</v>
      </c>
      <c r="G203" s="3">
        <v>71</v>
      </c>
      <c r="H203" t="s">
        <v>10712</v>
      </c>
      <c r="I203" s="3" t="s">
        <v>10725</v>
      </c>
      <c r="J203">
        <v>477</v>
      </c>
      <c r="K203" s="3">
        <v>1</v>
      </c>
      <c r="L203">
        <v>1</v>
      </c>
      <c r="M203" s="3">
        <v>1</v>
      </c>
      <c r="N203">
        <v>0</v>
      </c>
      <c r="O203" s="3">
        <v>0</v>
      </c>
      <c r="P203">
        <v>1</v>
      </c>
      <c r="Q203" s="3">
        <v>1</v>
      </c>
      <c r="R203">
        <v>0</v>
      </c>
      <c r="S203" s="3">
        <v>0</v>
      </c>
      <c r="T203" s="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2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2</v>
      </c>
      <c r="CA203">
        <v>0</v>
      </c>
      <c r="CB203">
        <v>0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3</v>
      </c>
    </row>
    <row r="204" spans="1:94" x14ac:dyDescent="0.3">
      <c r="A204" s="3">
        <v>9</v>
      </c>
      <c r="B204" s="1" t="s">
        <v>521</v>
      </c>
      <c r="C204" s="3">
        <v>270102</v>
      </c>
      <c r="D204" t="s">
        <v>10360</v>
      </c>
      <c r="E204" s="3">
        <v>270102015</v>
      </c>
      <c r="F204" t="s">
        <v>7306</v>
      </c>
      <c r="G204" s="3">
        <v>28</v>
      </c>
      <c r="H204" t="s">
        <v>10669</v>
      </c>
      <c r="I204" s="3" t="s">
        <v>10725</v>
      </c>
      <c r="J204">
        <v>477</v>
      </c>
      <c r="K204" s="3">
        <v>0</v>
      </c>
      <c r="L204">
        <v>1</v>
      </c>
      <c r="M204" s="3">
        <v>0</v>
      </c>
      <c r="N204">
        <v>0</v>
      </c>
      <c r="O204" s="3">
        <v>1</v>
      </c>
      <c r="P204">
        <v>0</v>
      </c>
      <c r="Q204" s="3">
        <v>0</v>
      </c>
      <c r="R204">
        <v>0</v>
      </c>
      <c r="S204" s="3">
        <v>0</v>
      </c>
      <c r="T204" s="3">
        <v>0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1</v>
      </c>
      <c r="BH204">
        <v>1</v>
      </c>
      <c r="BI204">
        <v>0</v>
      </c>
      <c r="BJ204">
        <v>1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0</v>
      </c>
      <c r="BQ204">
        <v>1</v>
      </c>
      <c r="BR204">
        <v>1</v>
      </c>
      <c r="BS204">
        <v>1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1</v>
      </c>
      <c r="CC204">
        <v>2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2</v>
      </c>
      <c r="CJ204">
        <v>1</v>
      </c>
      <c r="CK204">
        <v>1</v>
      </c>
      <c r="CL204">
        <v>0</v>
      </c>
      <c r="CM204">
        <v>0</v>
      </c>
      <c r="CN204">
        <v>1</v>
      </c>
      <c r="CO204">
        <v>0</v>
      </c>
      <c r="CP204">
        <v>0</v>
      </c>
    </row>
    <row r="205" spans="1:94" x14ac:dyDescent="0.3">
      <c r="A205" s="3">
        <v>9</v>
      </c>
      <c r="B205" s="1" t="s">
        <v>521</v>
      </c>
      <c r="C205" s="3">
        <v>270102</v>
      </c>
      <c r="D205" t="s">
        <v>10360</v>
      </c>
      <c r="E205" s="3">
        <v>270102015</v>
      </c>
      <c r="F205" t="s">
        <v>7306</v>
      </c>
      <c r="G205" s="3">
        <v>41</v>
      </c>
      <c r="H205" t="s">
        <v>10682</v>
      </c>
      <c r="I205" s="3" t="s">
        <v>10725</v>
      </c>
      <c r="J205">
        <v>477</v>
      </c>
      <c r="K205" s="3">
        <v>3</v>
      </c>
      <c r="L205">
        <v>2</v>
      </c>
      <c r="M205" s="3">
        <v>3</v>
      </c>
      <c r="N205">
        <v>0</v>
      </c>
      <c r="O205" s="3">
        <v>2</v>
      </c>
      <c r="P205">
        <v>1</v>
      </c>
      <c r="Q205" s="3">
        <v>1</v>
      </c>
      <c r="R205">
        <v>2</v>
      </c>
      <c r="S205" s="3">
        <v>2</v>
      </c>
      <c r="T205" s="3">
        <v>1</v>
      </c>
      <c r="U205">
        <v>5</v>
      </c>
      <c r="V205">
        <v>2</v>
      </c>
      <c r="W205">
        <v>3</v>
      </c>
      <c r="X205">
        <v>2</v>
      </c>
      <c r="Y205">
        <v>4</v>
      </c>
      <c r="Z205">
        <v>3</v>
      </c>
      <c r="AA205">
        <v>1</v>
      </c>
      <c r="AB205">
        <v>2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3</v>
      </c>
      <c r="AI205">
        <v>6</v>
      </c>
      <c r="AJ205">
        <v>3</v>
      </c>
      <c r="AK205">
        <v>3</v>
      </c>
      <c r="AL205">
        <v>2</v>
      </c>
      <c r="AM205">
        <v>1</v>
      </c>
      <c r="AN205">
        <v>0</v>
      </c>
      <c r="AO205">
        <v>3</v>
      </c>
      <c r="AP205">
        <v>5</v>
      </c>
      <c r="AQ205">
        <v>1</v>
      </c>
      <c r="AR205">
        <v>5</v>
      </c>
      <c r="AS205">
        <v>2</v>
      </c>
      <c r="AT205">
        <v>1</v>
      </c>
      <c r="AU205">
        <v>2</v>
      </c>
      <c r="AV205">
        <v>1</v>
      </c>
      <c r="AW205">
        <v>2</v>
      </c>
      <c r="AX205">
        <v>7</v>
      </c>
      <c r="AY205">
        <v>4</v>
      </c>
      <c r="AZ205">
        <v>4</v>
      </c>
      <c r="BA205">
        <v>3</v>
      </c>
      <c r="BB205">
        <v>5</v>
      </c>
      <c r="BC205">
        <v>1</v>
      </c>
      <c r="BD205">
        <v>4</v>
      </c>
      <c r="BE205">
        <v>2</v>
      </c>
      <c r="BF205">
        <v>0</v>
      </c>
      <c r="BG205">
        <v>5</v>
      </c>
      <c r="BH205">
        <v>3</v>
      </c>
      <c r="BI205">
        <v>0</v>
      </c>
      <c r="BJ205">
        <v>2</v>
      </c>
      <c r="BK205">
        <v>0</v>
      </c>
      <c r="BL205">
        <v>2</v>
      </c>
      <c r="BM205">
        <v>1</v>
      </c>
      <c r="BN205">
        <v>1</v>
      </c>
      <c r="BO205">
        <v>4</v>
      </c>
      <c r="BP205">
        <v>0</v>
      </c>
      <c r="BQ205">
        <v>5</v>
      </c>
      <c r="BR205">
        <v>0</v>
      </c>
      <c r="BS205">
        <v>3</v>
      </c>
      <c r="BT205">
        <v>2</v>
      </c>
      <c r="BU205">
        <v>3</v>
      </c>
      <c r="BV205">
        <v>1</v>
      </c>
      <c r="BW205">
        <v>1</v>
      </c>
      <c r="BX205">
        <v>4</v>
      </c>
      <c r="BY205">
        <v>3</v>
      </c>
      <c r="BZ205">
        <v>2</v>
      </c>
      <c r="CA205">
        <v>4</v>
      </c>
      <c r="CB205">
        <v>2</v>
      </c>
      <c r="CC205">
        <v>3</v>
      </c>
      <c r="CD205">
        <v>2</v>
      </c>
      <c r="CE205">
        <v>3</v>
      </c>
      <c r="CF205">
        <v>2</v>
      </c>
      <c r="CG205">
        <v>5</v>
      </c>
      <c r="CH205">
        <v>0</v>
      </c>
      <c r="CI205">
        <v>2</v>
      </c>
      <c r="CJ205">
        <v>5</v>
      </c>
      <c r="CK205">
        <v>2</v>
      </c>
      <c r="CL205">
        <v>2</v>
      </c>
      <c r="CM205">
        <v>3</v>
      </c>
      <c r="CN205">
        <v>2</v>
      </c>
      <c r="CO205">
        <v>2</v>
      </c>
      <c r="CP205">
        <v>3</v>
      </c>
    </row>
    <row r="206" spans="1:94" x14ac:dyDescent="0.3">
      <c r="A206" s="3">
        <v>9</v>
      </c>
      <c r="B206" s="1" t="s">
        <v>521</v>
      </c>
      <c r="C206" s="3">
        <v>270102</v>
      </c>
      <c r="D206" t="s">
        <v>10360</v>
      </c>
      <c r="E206" s="3">
        <v>270102015</v>
      </c>
      <c r="F206" t="s">
        <v>7306</v>
      </c>
      <c r="G206" s="3">
        <v>72</v>
      </c>
      <c r="H206" t="s">
        <v>10713</v>
      </c>
      <c r="I206" s="3" t="s">
        <v>10725</v>
      </c>
      <c r="J206">
        <v>477</v>
      </c>
      <c r="K206" s="3">
        <v>1</v>
      </c>
      <c r="L206">
        <v>1</v>
      </c>
      <c r="M206" s="3">
        <v>1</v>
      </c>
      <c r="N206">
        <v>1</v>
      </c>
      <c r="O206" s="3">
        <v>0</v>
      </c>
      <c r="P206">
        <v>2</v>
      </c>
      <c r="Q206" s="3">
        <v>0</v>
      </c>
      <c r="R206">
        <v>0</v>
      </c>
      <c r="S206" s="3">
        <v>0</v>
      </c>
      <c r="T206" s="3">
        <v>0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2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0</v>
      </c>
      <c r="CP206">
        <v>0</v>
      </c>
    </row>
    <row r="207" spans="1:94" x14ac:dyDescent="0.3">
      <c r="A207" s="3">
        <v>9</v>
      </c>
      <c r="B207" s="1" t="s">
        <v>521</v>
      </c>
      <c r="C207" s="3">
        <v>270102</v>
      </c>
      <c r="D207" t="s">
        <v>10360</v>
      </c>
      <c r="E207" s="3">
        <v>270102015</v>
      </c>
      <c r="F207" t="s">
        <v>7306</v>
      </c>
      <c r="G207" s="3">
        <v>73</v>
      </c>
      <c r="H207" t="s">
        <v>10714</v>
      </c>
      <c r="I207" s="3" t="s">
        <v>10725</v>
      </c>
      <c r="J207">
        <v>477</v>
      </c>
      <c r="K207" s="3">
        <v>1</v>
      </c>
      <c r="L207">
        <v>1</v>
      </c>
      <c r="M207" s="3">
        <v>0</v>
      </c>
      <c r="N207">
        <v>1</v>
      </c>
      <c r="O207" s="3">
        <v>0</v>
      </c>
      <c r="P207">
        <v>0</v>
      </c>
      <c r="Q207" s="3">
        <v>0</v>
      </c>
      <c r="R207">
        <v>1</v>
      </c>
      <c r="S207" s="3">
        <v>0</v>
      </c>
      <c r="T207" s="3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2</v>
      </c>
      <c r="AA207">
        <v>1</v>
      </c>
      <c r="AB207">
        <v>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2</v>
      </c>
      <c r="AR207">
        <v>0</v>
      </c>
      <c r="AS207">
        <v>4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1</v>
      </c>
      <c r="BV207">
        <v>0</v>
      </c>
      <c r="BW207">
        <v>1</v>
      </c>
      <c r="BX207">
        <v>0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3</v>
      </c>
      <c r="CP207">
        <v>0</v>
      </c>
    </row>
    <row r="208" spans="1:94" x14ac:dyDescent="0.3">
      <c r="A208" s="3">
        <v>10</v>
      </c>
      <c r="B208" s="1" t="s">
        <v>530</v>
      </c>
      <c r="C208" s="3">
        <v>270102</v>
      </c>
      <c r="D208" t="s">
        <v>10360</v>
      </c>
      <c r="E208" s="3">
        <v>270102015</v>
      </c>
      <c r="F208" t="s">
        <v>7306</v>
      </c>
      <c r="G208" s="3">
        <v>74</v>
      </c>
      <c r="H208" t="s">
        <v>10715</v>
      </c>
      <c r="I208" s="3" t="s">
        <v>10725</v>
      </c>
      <c r="J208">
        <v>477</v>
      </c>
      <c r="K208" s="3">
        <v>0</v>
      </c>
      <c r="L208">
        <v>0</v>
      </c>
      <c r="M208" s="3">
        <v>2</v>
      </c>
      <c r="N208">
        <v>0</v>
      </c>
      <c r="O208" s="3">
        <v>0</v>
      </c>
      <c r="P208">
        <v>0</v>
      </c>
      <c r="Q208" s="3">
        <v>0</v>
      </c>
      <c r="R208">
        <v>0</v>
      </c>
      <c r="S208" s="3">
        <v>0</v>
      </c>
      <c r="T208" s="3">
        <v>1</v>
      </c>
      <c r="U208">
        <v>0</v>
      </c>
      <c r="V208">
        <v>2</v>
      </c>
      <c r="W208">
        <v>0</v>
      </c>
      <c r="X208">
        <v>1</v>
      </c>
      <c r="Y208">
        <v>2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2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3</v>
      </c>
      <c r="BJ208">
        <v>0</v>
      </c>
      <c r="BK208">
        <v>0</v>
      </c>
      <c r="BL208">
        <v>0</v>
      </c>
      <c r="BM208">
        <v>2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2</v>
      </c>
      <c r="BW208">
        <v>1</v>
      </c>
      <c r="BX208">
        <v>0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>
        <v>1</v>
      </c>
      <c r="CN208">
        <v>0</v>
      </c>
      <c r="CO208">
        <v>1</v>
      </c>
      <c r="CP208">
        <v>0</v>
      </c>
    </row>
    <row r="209" spans="1:94" x14ac:dyDescent="0.3">
      <c r="A209" s="3">
        <v>10</v>
      </c>
      <c r="B209" s="1" t="s">
        <v>530</v>
      </c>
      <c r="C209" s="3">
        <v>270102</v>
      </c>
      <c r="D209" t="s">
        <v>10360</v>
      </c>
      <c r="E209" s="3">
        <v>270102015</v>
      </c>
      <c r="F209" t="s">
        <v>7306</v>
      </c>
      <c r="G209" s="3">
        <v>42</v>
      </c>
      <c r="H209" t="s">
        <v>10683</v>
      </c>
      <c r="I209" s="3" t="s">
        <v>10725</v>
      </c>
      <c r="J209">
        <v>477</v>
      </c>
      <c r="K209" s="3">
        <v>1</v>
      </c>
      <c r="L209">
        <v>2</v>
      </c>
      <c r="M209" s="3">
        <v>2</v>
      </c>
      <c r="N209">
        <v>0</v>
      </c>
      <c r="O209" s="3">
        <v>0</v>
      </c>
      <c r="P209">
        <v>0</v>
      </c>
      <c r="Q209" s="3">
        <v>1</v>
      </c>
      <c r="R209">
        <v>0</v>
      </c>
      <c r="S209" s="3">
        <v>0</v>
      </c>
      <c r="T209" s="3">
        <v>0</v>
      </c>
      <c r="U209">
        <v>2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2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2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3</v>
      </c>
      <c r="BG209">
        <v>1</v>
      </c>
      <c r="BH209">
        <v>1</v>
      </c>
      <c r="BI209">
        <v>2</v>
      </c>
      <c r="BJ209">
        <v>0</v>
      </c>
      <c r="BK209">
        <v>0</v>
      </c>
      <c r="BL209">
        <v>1</v>
      </c>
      <c r="BM209">
        <v>0</v>
      </c>
      <c r="BN209">
        <v>2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0</v>
      </c>
      <c r="BU209">
        <v>2</v>
      </c>
      <c r="BV209">
        <v>2</v>
      </c>
      <c r="BW209">
        <v>0</v>
      </c>
      <c r="BX209">
        <v>0</v>
      </c>
      <c r="BY209">
        <v>1</v>
      </c>
      <c r="BZ209">
        <v>2</v>
      </c>
      <c r="CA209">
        <v>2</v>
      </c>
      <c r="CB209">
        <v>0</v>
      </c>
      <c r="CC209">
        <v>0</v>
      </c>
      <c r="CD209">
        <v>0</v>
      </c>
      <c r="CE209">
        <v>3</v>
      </c>
      <c r="CF209">
        <v>1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0</v>
      </c>
    </row>
    <row r="210" spans="1:94" x14ac:dyDescent="0.3">
      <c r="A210" s="3">
        <v>10</v>
      </c>
      <c r="B210" s="1" t="s">
        <v>530</v>
      </c>
      <c r="C210" s="3">
        <v>270102</v>
      </c>
      <c r="D210" t="s">
        <v>10360</v>
      </c>
      <c r="E210" s="3">
        <v>270102015</v>
      </c>
      <c r="F210" t="s">
        <v>7306</v>
      </c>
      <c r="G210" s="3">
        <v>9</v>
      </c>
      <c r="H210" t="s">
        <v>10650</v>
      </c>
      <c r="I210" s="3" t="s">
        <v>10725</v>
      </c>
      <c r="J210">
        <v>477</v>
      </c>
      <c r="K210" s="3">
        <v>1</v>
      </c>
      <c r="L210">
        <v>0</v>
      </c>
      <c r="M210" s="3">
        <v>1</v>
      </c>
      <c r="N210">
        <v>0</v>
      </c>
      <c r="O210" s="3">
        <v>0</v>
      </c>
      <c r="P210">
        <v>1</v>
      </c>
      <c r="Q210" s="3">
        <v>0</v>
      </c>
      <c r="R210">
        <v>1</v>
      </c>
      <c r="S210" s="3">
        <v>0</v>
      </c>
      <c r="T210" s="3">
        <v>1</v>
      </c>
      <c r="U210">
        <v>0</v>
      </c>
      <c r="V210">
        <v>0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2</v>
      </c>
      <c r="AC210">
        <v>1</v>
      </c>
      <c r="AD210">
        <v>0</v>
      </c>
      <c r="AE210">
        <v>2</v>
      </c>
      <c r="AF210">
        <v>5</v>
      </c>
      <c r="AG210">
        <v>2</v>
      </c>
      <c r="AH210">
        <v>4</v>
      </c>
      <c r="AI210">
        <v>1</v>
      </c>
      <c r="AJ210">
        <v>1</v>
      </c>
      <c r="AK210">
        <v>2</v>
      </c>
      <c r="AL210">
        <v>0</v>
      </c>
      <c r="AM210">
        <v>3</v>
      </c>
      <c r="AN210">
        <v>1</v>
      </c>
      <c r="AO210">
        <v>2</v>
      </c>
      <c r="AP210">
        <v>1</v>
      </c>
      <c r="AQ210">
        <v>4</v>
      </c>
      <c r="AR210">
        <v>0</v>
      </c>
      <c r="AS210">
        <v>3</v>
      </c>
      <c r="AT210">
        <v>0</v>
      </c>
      <c r="AU210">
        <v>3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0</v>
      </c>
      <c r="BB210">
        <v>4</v>
      </c>
      <c r="BC210">
        <v>3</v>
      </c>
      <c r="BD210">
        <v>4</v>
      </c>
      <c r="BE210">
        <v>2</v>
      </c>
      <c r="BF210">
        <v>3</v>
      </c>
      <c r="BG210">
        <v>1</v>
      </c>
      <c r="BH210">
        <v>2</v>
      </c>
      <c r="BI210">
        <v>2</v>
      </c>
      <c r="BJ210">
        <v>1</v>
      </c>
      <c r="BK210">
        <v>1</v>
      </c>
      <c r="BL210">
        <v>1</v>
      </c>
      <c r="BM210">
        <v>2</v>
      </c>
      <c r="BN210">
        <v>4</v>
      </c>
      <c r="BO210">
        <v>1</v>
      </c>
      <c r="BP210">
        <v>1</v>
      </c>
      <c r="BQ210">
        <v>1</v>
      </c>
      <c r="BR210">
        <v>0</v>
      </c>
      <c r="BS210">
        <v>1</v>
      </c>
      <c r="BT210">
        <v>1</v>
      </c>
      <c r="BU210">
        <v>0</v>
      </c>
      <c r="BV210">
        <v>2</v>
      </c>
      <c r="BW210">
        <v>1</v>
      </c>
      <c r="BX210">
        <v>1</v>
      </c>
      <c r="BY210">
        <v>0</v>
      </c>
      <c r="BZ210">
        <v>2</v>
      </c>
      <c r="CA210">
        <v>0</v>
      </c>
      <c r="CB210">
        <v>3</v>
      </c>
      <c r="CC210">
        <v>1</v>
      </c>
      <c r="CD210">
        <v>0</v>
      </c>
      <c r="CE210">
        <v>0</v>
      </c>
      <c r="CF210">
        <v>1</v>
      </c>
      <c r="CG210">
        <v>2</v>
      </c>
      <c r="CH210">
        <v>2</v>
      </c>
      <c r="CI210">
        <v>4</v>
      </c>
      <c r="CJ210">
        <v>5</v>
      </c>
      <c r="CK210">
        <v>3</v>
      </c>
      <c r="CL210">
        <v>1</v>
      </c>
      <c r="CM210">
        <v>1</v>
      </c>
      <c r="CN210">
        <v>3</v>
      </c>
      <c r="CO210">
        <v>0</v>
      </c>
      <c r="CP210">
        <v>0</v>
      </c>
    </row>
    <row r="211" spans="1:94" x14ac:dyDescent="0.3">
      <c r="A211" s="3">
        <v>10</v>
      </c>
      <c r="B211" s="1" t="s">
        <v>530</v>
      </c>
      <c r="C211" s="3">
        <v>270102</v>
      </c>
      <c r="D211" t="s">
        <v>10360</v>
      </c>
      <c r="E211" s="3">
        <v>270102015</v>
      </c>
      <c r="F211" t="s">
        <v>7306</v>
      </c>
      <c r="G211" s="3">
        <v>10</v>
      </c>
      <c r="H211" t="s">
        <v>10651</v>
      </c>
      <c r="I211" s="3" t="s">
        <v>10725</v>
      </c>
      <c r="J211">
        <v>477</v>
      </c>
      <c r="K211" s="3">
        <v>2</v>
      </c>
      <c r="L211">
        <v>3</v>
      </c>
      <c r="M211" s="3">
        <v>2</v>
      </c>
      <c r="N211">
        <v>1</v>
      </c>
      <c r="O211" s="3">
        <v>1</v>
      </c>
      <c r="P211">
        <v>2</v>
      </c>
      <c r="Q211" s="3">
        <v>1</v>
      </c>
      <c r="R211">
        <v>4</v>
      </c>
      <c r="S211" s="3">
        <v>3</v>
      </c>
      <c r="T211" s="3">
        <v>3</v>
      </c>
      <c r="U211">
        <v>1</v>
      </c>
      <c r="V211">
        <v>0</v>
      </c>
      <c r="W211">
        <v>2</v>
      </c>
      <c r="X211">
        <v>2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3</v>
      </c>
      <c r="AE211">
        <v>1</v>
      </c>
      <c r="AF211">
        <v>1</v>
      </c>
      <c r="AG211">
        <v>2</v>
      </c>
      <c r="AH211">
        <v>5</v>
      </c>
      <c r="AI211">
        <v>0</v>
      </c>
      <c r="AJ211">
        <v>1</v>
      </c>
      <c r="AK211">
        <v>1</v>
      </c>
      <c r="AL211">
        <v>1</v>
      </c>
      <c r="AM211">
        <v>2</v>
      </c>
      <c r="AN211">
        <v>1</v>
      </c>
      <c r="AO211">
        <v>3</v>
      </c>
      <c r="AP211">
        <v>2</v>
      </c>
      <c r="AQ211">
        <v>2</v>
      </c>
      <c r="AR211">
        <v>4</v>
      </c>
      <c r="AS211">
        <v>1</v>
      </c>
      <c r="AT211">
        <v>0</v>
      </c>
      <c r="AU211">
        <v>1</v>
      </c>
      <c r="AV211">
        <v>3</v>
      </c>
      <c r="AW211">
        <v>3</v>
      </c>
      <c r="AX211">
        <v>1</v>
      </c>
      <c r="AY211">
        <v>5</v>
      </c>
      <c r="AZ211">
        <v>2</v>
      </c>
      <c r="BA211">
        <v>2</v>
      </c>
      <c r="BB211">
        <v>4</v>
      </c>
      <c r="BC211">
        <v>1</v>
      </c>
      <c r="BD211">
        <v>3</v>
      </c>
      <c r="BE211">
        <v>5</v>
      </c>
      <c r="BF211">
        <v>2</v>
      </c>
      <c r="BG211">
        <v>5</v>
      </c>
      <c r="BH211">
        <v>3</v>
      </c>
      <c r="BI211">
        <v>5</v>
      </c>
      <c r="BJ211">
        <v>1</v>
      </c>
      <c r="BK211">
        <v>4</v>
      </c>
      <c r="BL211">
        <v>3</v>
      </c>
      <c r="BM211">
        <v>3</v>
      </c>
      <c r="BN211">
        <v>2</v>
      </c>
      <c r="BO211">
        <v>5</v>
      </c>
      <c r="BP211">
        <v>2</v>
      </c>
      <c r="BQ211">
        <v>4</v>
      </c>
      <c r="BR211">
        <v>6</v>
      </c>
      <c r="BS211">
        <v>5</v>
      </c>
      <c r="BT211">
        <v>3</v>
      </c>
      <c r="BU211">
        <v>1</v>
      </c>
      <c r="BV211">
        <v>1</v>
      </c>
      <c r="BW211">
        <v>3</v>
      </c>
      <c r="BX211">
        <v>1</v>
      </c>
      <c r="BY211">
        <v>1</v>
      </c>
      <c r="BZ211">
        <v>2</v>
      </c>
      <c r="CA211">
        <v>4</v>
      </c>
      <c r="CB211">
        <v>10</v>
      </c>
      <c r="CC211">
        <v>5</v>
      </c>
      <c r="CD211">
        <v>5</v>
      </c>
      <c r="CE211">
        <v>2</v>
      </c>
      <c r="CF211">
        <v>1</v>
      </c>
      <c r="CG211">
        <v>5</v>
      </c>
      <c r="CH211">
        <v>6</v>
      </c>
      <c r="CI211">
        <v>2</v>
      </c>
      <c r="CJ211">
        <v>2</v>
      </c>
      <c r="CK211">
        <v>3</v>
      </c>
      <c r="CL211">
        <v>8</v>
      </c>
      <c r="CM211">
        <v>3</v>
      </c>
      <c r="CN211">
        <v>4</v>
      </c>
      <c r="CO211">
        <v>3</v>
      </c>
      <c r="CP211">
        <v>6</v>
      </c>
    </row>
    <row r="212" spans="1:94" x14ac:dyDescent="0.3">
      <c r="A212" s="3">
        <v>10</v>
      </c>
      <c r="B212" s="1" t="s">
        <v>530</v>
      </c>
      <c r="C212" s="3">
        <v>270102</v>
      </c>
      <c r="D212" t="s">
        <v>10360</v>
      </c>
      <c r="E212" s="3">
        <v>270102015</v>
      </c>
      <c r="F212" t="s">
        <v>7306</v>
      </c>
      <c r="G212" s="3">
        <v>75</v>
      </c>
      <c r="H212" t="s">
        <v>10716</v>
      </c>
      <c r="I212" s="3" t="s">
        <v>10725</v>
      </c>
      <c r="J212">
        <v>477</v>
      </c>
      <c r="K212" s="3">
        <v>2</v>
      </c>
      <c r="L212">
        <v>0</v>
      </c>
      <c r="M212" s="3">
        <v>4</v>
      </c>
      <c r="N212">
        <v>0</v>
      </c>
      <c r="O212" s="3">
        <v>1</v>
      </c>
      <c r="P212">
        <v>2</v>
      </c>
      <c r="Q212" s="3">
        <v>0</v>
      </c>
      <c r="R212">
        <v>1</v>
      </c>
      <c r="S212" s="3">
        <v>0</v>
      </c>
      <c r="T212" s="3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4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2</v>
      </c>
      <c r="AL212">
        <v>1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2</v>
      </c>
      <c r="BG212">
        <v>1</v>
      </c>
      <c r="BH212">
        <v>0</v>
      </c>
      <c r="BI212">
        <v>1</v>
      </c>
      <c r="BJ212">
        <v>1</v>
      </c>
      <c r="BK212">
        <v>2</v>
      </c>
      <c r="BL212">
        <v>2</v>
      </c>
      <c r="BM212">
        <v>1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2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1</v>
      </c>
      <c r="CI212">
        <v>4</v>
      </c>
      <c r="CJ212">
        <v>2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</row>
    <row r="213" spans="1:94" x14ac:dyDescent="0.3">
      <c r="A213" s="3">
        <v>10</v>
      </c>
      <c r="B213" s="1" t="s">
        <v>530</v>
      </c>
      <c r="C213" s="3">
        <v>270102</v>
      </c>
      <c r="D213" t="s">
        <v>10360</v>
      </c>
      <c r="E213" s="3">
        <v>270102015</v>
      </c>
      <c r="F213" t="s">
        <v>7306</v>
      </c>
      <c r="G213" s="3">
        <v>76</v>
      </c>
      <c r="H213" t="s">
        <v>10717</v>
      </c>
      <c r="I213" s="3" t="s">
        <v>10725</v>
      </c>
      <c r="J213">
        <v>477</v>
      </c>
      <c r="K213" s="3">
        <v>0</v>
      </c>
      <c r="L213">
        <v>0</v>
      </c>
      <c r="M213" s="3">
        <v>0</v>
      </c>
      <c r="N213">
        <v>0</v>
      </c>
      <c r="O213" s="3">
        <v>0</v>
      </c>
      <c r="P213">
        <v>1</v>
      </c>
      <c r="Q213" s="3">
        <v>1</v>
      </c>
      <c r="R213">
        <v>0</v>
      </c>
      <c r="S213" s="3">
        <v>2</v>
      </c>
      <c r="T213" s="3">
        <v>0</v>
      </c>
      <c r="U213">
        <v>1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2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3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2</v>
      </c>
      <c r="BZ213">
        <v>2</v>
      </c>
      <c r="CA213">
        <v>1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1</v>
      </c>
      <c r="CL213">
        <v>1</v>
      </c>
      <c r="CM213">
        <v>1</v>
      </c>
      <c r="CN213">
        <v>0</v>
      </c>
      <c r="CO213">
        <v>0</v>
      </c>
      <c r="CP213">
        <v>0</v>
      </c>
    </row>
    <row r="214" spans="1:94" x14ac:dyDescent="0.3">
      <c r="A214" s="3">
        <v>11</v>
      </c>
      <c r="B214" s="1" t="s">
        <v>7611</v>
      </c>
      <c r="C214" s="3">
        <v>270102</v>
      </c>
      <c r="D214" t="s">
        <v>10360</v>
      </c>
      <c r="E214" s="3">
        <v>270102015</v>
      </c>
      <c r="F214" t="s">
        <v>7306</v>
      </c>
      <c r="G214" s="3">
        <v>77</v>
      </c>
      <c r="H214" t="s">
        <v>10718</v>
      </c>
      <c r="I214" s="3" t="s">
        <v>10725</v>
      </c>
      <c r="J214">
        <v>477</v>
      </c>
      <c r="K214" s="3">
        <v>0</v>
      </c>
      <c r="L214">
        <v>0</v>
      </c>
      <c r="M214" s="3">
        <v>2</v>
      </c>
      <c r="N214">
        <v>4</v>
      </c>
      <c r="O214" s="3">
        <v>0</v>
      </c>
      <c r="P214">
        <v>0</v>
      </c>
      <c r="Q214" s="3">
        <v>0</v>
      </c>
      <c r="R214">
        <v>1</v>
      </c>
      <c r="S214" s="3">
        <v>0</v>
      </c>
      <c r="T214" s="3">
        <v>0</v>
      </c>
      <c r="U214">
        <v>1</v>
      </c>
      <c r="V214">
        <v>1</v>
      </c>
      <c r="W214">
        <v>0</v>
      </c>
      <c r="X214">
        <v>2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2</v>
      </c>
      <c r="AO214">
        <v>4</v>
      </c>
      <c r="AP214">
        <v>2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0</v>
      </c>
      <c r="BG214">
        <v>0</v>
      </c>
      <c r="BH214">
        <v>0</v>
      </c>
      <c r="BI214">
        <v>2</v>
      </c>
      <c r="BJ214">
        <v>1</v>
      </c>
      <c r="BK214">
        <v>2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3</v>
      </c>
      <c r="BS214">
        <v>1</v>
      </c>
      <c r="BT214">
        <v>1</v>
      </c>
      <c r="BU214">
        <v>0</v>
      </c>
      <c r="BV214">
        <v>1</v>
      </c>
      <c r="BW214">
        <v>1</v>
      </c>
      <c r="BX214">
        <v>0</v>
      </c>
      <c r="BY214">
        <v>2</v>
      </c>
      <c r="BZ214">
        <v>1</v>
      </c>
      <c r="CA214">
        <v>0</v>
      </c>
      <c r="CB214">
        <v>0</v>
      </c>
      <c r="CC214">
        <v>1</v>
      </c>
      <c r="CD214">
        <v>1</v>
      </c>
      <c r="CE214">
        <v>0</v>
      </c>
      <c r="CF214">
        <v>1</v>
      </c>
      <c r="CG214">
        <v>1</v>
      </c>
      <c r="CH214">
        <v>2</v>
      </c>
      <c r="CI214">
        <v>0</v>
      </c>
      <c r="CJ214">
        <v>1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</row>
    <row r="215" spans="1:94" x14ac:dyDescent="0.3">
      <c r="A215" s="3">
        <v>12</v>
      </c>
      <c r="B215" s="1" t="s">
        <v>10640</v>
      </c>
      <c r="C215" s="3">
        <v>270102</v>
      </c>
      <c r="D215" t="s">
        <v>10360</v>
      </c>
      <c r="E215" s="3">
        <v>270102015</v>
      </c>
      <c r="F215" t="s">
        <v>7306</v>
      </c>
      <c r="G215" s="3">
        <v>11</v>
      </c>
      <c r="H215" t="s">
        <v>10652</v>
      </c>
      <c r="I215" s="3" t="s">
        <v>10725</v>
      </c>
      <c r="J215">
        <v>477</v>
      </c>
      <c r="K215" s="3">
        <v>2</v>
      </c>
      <c r="L215">
        <v>1</v>
      </c>
      <c r="M215" s="3">
        <v>1</v>
      </c>
      <c r="N215">
        <v>1</v>
      </c>
      <c r="O215" s="3">
        <v>1</v>
      </c>
      <c r="P215">
        <v>2</v>
      </c>
      <c r="Q215" s="3">
        <v>1</v>
      </c>
      <c r="R215">
        <v>2</v>
      </c>
      <c r="S215" s="3">
        <v>2</v>
      </c>
      <c r="T215" s="3">
        <v>0</v>
      </c>
      <c r="U215">
        <v>1</v>
      </c>
      <c r="V215">
        <v>2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1</v>
      </c>
      <c r="AG215">
        <v>1</v>
      </c>
      <c r="AH215">
        <v>0</v>
      </c>
      <c r="AI215">
        <v>2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2</v>
      </c>
      <c r="AP215">
        <v>2</v>
      </c>
      <c r="AQ215">
        <v>1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4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1</v>
      </c>
      <c r="BN215">
        <v>2</v>
      </c>
      <c r="BO215">
        <v>0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2</v>
      </c>
      <c r="BV215">
        <v>0</v>
      </c>
      <c r="BW215">
        <v>0</v>
      </c>
      <c r="BX215">
        <v>1</v>
      </c>
      <c r="BY215">
        <v>2</v>
      </c>
      <c r="BZ215">
        <v>1</v>
      </c>
      <c r="CA215">
        <v>1</v>
      </c>
      <c r="CB215">
        <v>2</v>
      </c>
      <c r="CC215">
        <v>2</v>
      </c>
      <c r="CD215">
        <v>1</v>
      </c>
      <c r="CE215">
        <v>3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2</v>
      </c>
      <c r="CN215">
        <v>3</v>
      </c>
      <c r="CO215">
        <v>1</v>
      </c>
      <c r="CP215">
        <v>0</v>
      </c>
    </row>
    <row r="216" spans="1:94" x14ac:dyDescent="0.3">
      <c r="A216" s="3">
        <v>13</v>
      </c>
      <c r="B216" s="1" t="s">
        <v>7580</v>
      </c>
      <c r="C216" s="3">
        <v>270102</v>
      </c>
      <c r="D216" t="s">
        <v>10360</v>
      </c>
      <c r="E216" s="3">
        <v>270102015</v>
      </c>
      <c r="F216" t="s">
        <v>7306</v>
      </c>
      <c r="G216" s="3">
        <v>12</v>
      </c>
      <c r="H216" t="s">
        <v>10653</v>
      </c>
      <c r="I216" s="3" t="s">
        <v>10725</v>
      </c>
      <c r="J216">
        <v>477</v>
      </c>
      <c r="K216" s="3">
        <v>0</v>
      </c>
      <c r="L216">
        <v>1</v>
      </c>
      <c r="M216" s="3">
        <v>1</v>
      </c>
      <c r="N216">
        <v>2</v>
      </c>
      <c r="O216" s="3">
        <v>0</v>
      </c>
      <c r="P216">
        <v>0</v>
      </c>
      <c r="Q216" s="3">
        <v>1</v>
      </c>
      <c r="R216">
        <v>1</v>
      </c>
      <c r="S216" s="3">
        <v>0</v>
      </c>
      <c r="T216" s="3">
        <v>3</v>
      </c>
      <c r="U216">
        <v>3</v>
      </c>
      <c r="V216">
        <v>1</v>
      </c>
      <c r="W216">
        <v>0</v>
      </c>
      <c r="X216">
        <v>0</v>
      </c>
      <c r="Y216">
        <v>2</v>
      </c>
      <c r="Z216">
        <v>0</v>
      </c>
      <c r="AA216">
        <v>2</v>
      </c>
      <c r="AB216">
        <v>1</v>
      </c>
      <c r="AC216">
        <v>1</v>
      </c>
      <c r="AD216">
        <v>1</v>
      </c>
      <c r="AE216">
        <v>0</v>
      </c>
      <c r="AF216">
        <v>2</v>
      </c>
      <c r="AG216">
        <v>0</v>
      </c>
      <c r="AH216">
        <v>1</v>
      </c>
      <c r="AI216">
        <v>3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1</v>
      </c>
      <c r="BK216">
        <v>0</v>
      </c>
      <c r="BL216">
        <v>3</v>
      </c>
      <c r="BM216">
        <v>1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3</v>
      </c>
      <c r="BT216">
        <v>4</v>
      </c>
      <c r="BU216">
        <v>0</v>
      </c>
      <c r="BV216">
        <v>2</v>
      </c>
      <c r="BW216">
        <v>2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2</v>
      </c>
      <c r="CD216">
        <v>0</v>
      </c>
      <c r="CE216">
        <v>2</v>
      </c>
      <c r="CF216">
        <v>2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1</v>
      </c>
      <c r="CM216">
        <v>0</v>
      </c>
      <c r="CN216">
        <v>0</v>
      </c>
      <c r="CO216">
        <v>1</v>
      </c>
      <c r="CP216">
        <v>1</v>
      </c>
    </row>
    <row r="217" spans="1:94" x14ac:dyDescent="0.3">
      <c r="A217" s="3">
        <v>13</v>
      </c>
      <c r="B217" s="1" t="s">
        <v>7580</v>
      </c>
      <c r="C217" s="3">
        <v>270102</v>
      </c>
      <c r="D217" t="s">
        <v>10360</v>
      </c>
      <c r="E217" s="3">
        <v>270102015</v>
      </c>
      <c r="F217" t="s">
        <v>7306</v>
      </c>
      <c r="G217" s="3">
        <v>29</v>
      </c>
      <c r="H217" t="s">
        <v>10670</v>
      </c>
      <c r="I217" s="3" t="s">
        <v>10725</v>
      </c>
      <c r="J217">
        <v>477</v>
      </c>
      <c r="K217" s="3">
        <v>3</v>
      </c>
      <c r="L217">
        <v>2</v>
      </c>
      <c r="M217" s="3">
        <v>2</v>
      </c>
      <c r="N217">
        <v>0</v>
      </c>
      <c r="O217" s="3">
        <v>3</v>
      </c>
      <c r="P217">
        <v>2</v>
      </c>
      <c r="Q217" s="3">
        <v>2</v>
      </c>
      <c r="R217">
        <v>0</v>
      </c>
      <c r="S217" s="3">
        <v>1</v>
      </c>
      <c r="T217" s="3">
        <v>1</v>
      </c>
      <c r="U217">
        <v>0</v>
      </c>
      <c r="V217">
        <v>2</v>
      </c>
      <c r="W217">
        <v>0</v>
      </c>
      <c r="X217">
        <v>3</v>
      </c>
      <c r="Y217">
        <v>0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1</v>
      </c>
      <c r="AF217">
        <v>2</v>
      </c>
      <c r="AG217">
        <v>1</v>
      </c>
      <c r="AH217">
        <v>0</v>
      </c>
      <c r="AI217">
        <v>0</v>
      </c>
      <c r="AJ217">
        <v>0</v>
      </c>
      <c r="AK217">
        <v>1</v>
      </c>
      <c r="AL217">
        <v>4</v>
      </c>
      <c r="AM217">
        <v>2</v>
      </c>
      <c r="AN217">
        <v>3</v>
      </c>
      <c r="AO217">
        <v>1</v>
      </c>
      <c r="AP217">
        <v>1</v>
      </c>
      <c r="AQ217">
        <v>1</v>
      </c>
      <c r="AR217">
        <v>0</v>
      </c>
      <c r="AS217">
        <v>3</v>
      </c>
      <c r="AT217">
        <v>1</v>
      </c>
      <c r="AU217">
        <v>3</v>
      </c>
      <c r="AV217">
        <v>1</v>
      </c>
      <c r="AW217">
        <v>4</v>
      </c>
      <c r="AX217">
        <v>2</v>
      </c>
      <c r="AY217">
        <v>2</v>
      </c>
      <c r="AZ217">
        <v>3</v>
      </c>
      <c r="BA217">
        <v>4</v>
      </c>
      <c r="BB217">
        <v>0</v>
      </c>
      <c r="BC217">
        <v>3</v>
      </c>
      <c r="BD217">
        <v>0</v>
      </c>
      <c r="BE217">
        <v>2</v>
      </c>
      <c r="BF217">
        <v>4</v>
      </c>
      <c r="BG217">
        <v>2</v>
      </c>
      <c r="BH217">
        <v>2</v>
      </c>
      <c r="BI217">
        <v>1</v>
      </c>
      <c r="BJ217">
        <v>1</v>
      </c>
      <c r="BK217">
        <v>0</v>
      </c>
      <c r="BL217">
        <v>1</v>
      </c>
      <c r="BM217">
        <v>1</v>
      </c>
      <c r="BN217">
        <v>2</v>
      </c>
      <c r="BO217">
        <v>0</v>
      </c>
      <c r="BP217">
        <v>1</v>
      </c>
      <c r="BQ217">
        <v>2</v>
      </c>
      <c r="BR217">
        <v>1</v>
      </c>
      <c r="BS217">
        <v>4</v>
      </c>
      <c r="BT217">
        <v>1</v>
      </c>
      <c r="BU217">
        <v>1</v>
      </c>
      <c r="BV217">
        <v>1</v>
      </c>
      <c r="BW217">
        <v>1</v>
      </c>
      <c r="BX217">
        <v>2</v>
      </c>
      <c r="BY217">
        <v>3</v>
      </c>
      <c r="BZ217">
        <v>6</v>
      </c>
      <c r="CA217">
        <v>2</v>
      </c>
      <c r="CB217">
        <v>2</v>
      </c>
      <c r="CC217">
        <v>1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2</v>
      </c>
      <c r="CJ217">
        <v>3</v>
      </c>
      <c r="CK217">
        <v>3</v>
      </c>
      <c r="CL217">
        <v>0</v>
      </c>
      <c r="CM217">
        <v>1</v>
      </c>
      <c r="CN217">
        <v>1</v>
      </c>
      <c r="CO217">
        <v>1</v>
      </c>
      <c r="CP217">
        <v>2</v>
      </c>
    </row>
    <row r="218" spans="1:94" x14ac:dyDescent="0.3">
      <c r="A218" s="3">
        <v>13</v>
      </c>
      <c r="B218" s="1" t="s">
        <v>7580</v>
      </c>
      <c r="C218" s="3">
        <v>270102</v>
      </c>
      <c r="D218" t="s">
        <v>10360</v>
      </c>
      <c r="E218" s="3">
        <v>270102015</v>
      </c>
      <c r="F218" t="s">
        <v>7306</v>
      </c>
      <c r="G218" s="3">
        <v>13</v>
      </c>
      <c r="H218" t="s">
        <v>10654</v>
      </c>
      <c r="I218" s="3" t="s">
        <v>10725</v>
      </c>
      <c r="J218">
        <v>477</v>
      </c>
      <c r="K218" s="3">
        <v>2</v>
      </c>
      <c r="L218">
        <v>4</v>
      </c>
      <c r="M218" s="3">
        <v>2</v>
      </c>
      <c r="N218">
        <v>1</v>
      </c>
      <c r="O218" s="3">
        <v>0</v>
      </c>
      <c r="P218">
        <v>4</v>
      </c>
      <c r="Q218" s="3">
        <v>2</v>
      </c>
      <c r="R218">
        <v>1</v>
      </c>
      <c r="S218" s="3">
        <v>0</v>
      </c>
      <c r="T218" s="3">
        <v>2</v>
      </c>
      <c r="U218">
        <v>0</v>
      </c>
      <c r="V218">
        <v>5</v>
      </c>
      <c r="W218">
        <v>2</v>
      </c>
      <c r="X218">
        <v>0</v>
      </c>
      <c r="Y218">
        <v>1</v>
      </c>
      <c r="Z218">
        <v>2</v>
      </c>
      <c r="AA218">
        <v>2</v>
      </c>
      <c r="AB218">
        <v>0</v>
      </c>
      <c r="AC218">
        <v>0</v>
      </c>
      <c r="AD218">
        <v>0</v>
      </c>
      <c r="AE218">
        <v>1</v>
      </c>
      <c r="AF218">
        <v>2</v>
      </c>
      <c r="AG218">
        <v>3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3</v>
      </c>
      <c r="AS218">
        <v>2</v>
      </c>
      <c r="AT218">
        <v>1</v>
      </c>
      <c r="AU218">
        <v>2</v>
      </c>
      <c r="AV218">
        <v>1</v>
      </c>
      <c r="AW218">
        <v>2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</v>
      </c>
      <c r="BI218">
        <v>2</v>
      </c>
      <c r="BJ218">
        <v>0</v>
      </c>
      <c r="BK218">
        <v>1</v>
      </c>
      <c r="BL218">
        <v>2</v>
      </c>
      <c r="BM218">
        <v>0</v>
      </c>
      <c r="BN218">
        <v>1</v>
      </c>
      <c r="BO218">
        <v>0</v>
      </c>
      <c r="BP218">
        <v>1</v>
      </c>
      <c r="BQ218">
        <v>1</v>
      </c>
      <c r="BR218">
        <v>0</v>
      </c>
      <c r="BS218">
        <v>0</v>
      </c>
      <c r="BT218">
        <v>0</v>
      </c>
      <c r="BU218">
        <v>2</v>
      </c>
      <c r="BV218">
        <v>0</v>
      </c>
      <c r="BW218">
        <v>1</v>
      </c>
      <c r="BX218">
        <v>1</v>
      </c>
      <c r="BY218">
        <v>1</v>
      </c>
      <c r="BZ218">
        <v>0</v>
      </c>
      <c r="CA218">
        <v>3</v>
      </c>
      <c r="CB218">
        <v>1</v>
      </c>
      <c r="CC218">
        <v>3</v>
      </c>
      <c r="CD218">
        <v>2</v>
      </c>
      <c r="CE218">
        <v>1</v>
      </c>
      <c r="CF218">
        <v>2</v>
      </c>
      <c r="CG218">
        <v>0</v>
      </c>
      <c r="CH218">
        <v>1</v>
      </c>
      <c r="CI218">
        <v>0</v>
      </c>
      <c r="CJ218">
        <v>1</v>
      </c>
      <c r="CK218">
        <v>0</v>
      </c>
      <c r="CL218">
        <v>1</v>
      </c>
      <c r="CM218">
        <v>1</v>
      </c>
      <c r="CN218">
        <v>0</v>
      </c>
      <c r="CO218">
        <v>0</v>
      </c>
      <c r="CP218">
        <v>0</v>
      </c>
    </row>
    <row r="219" spans="1:94" x14ac:dyDescent="0.3">
      <c r="A219" s="3">
        <v>13</v>
      </c>
      <c r="B219" s="1" t="s">
        <v>7580</v>
      </c>
      <c r="C219" s="3">
        <v>270102</v>
      </c>
      <c r="D219" t="s">
        <v>10360</v>
      </c>
      <c r="E219" s="3">
        <v>270102015</v>
      </c>
      <c r="F219" t="s">
        <v>7306</v>
      </c>
      <c r="G219" s="3">
        <v>14</v>
      </c>
      <c r="H219" t="s">
        <v>10655</v>
      </c>
      <c r="I219" s="3" t="s">
        <v>10725</v>
      </c>
      <c r="J219">
        <v>477</v>
      </c>
      <c r="K219" s="3">
        <v>1</v>
      </c>
      <c r="L219">
        <v>1</v>
      </c>
      <c r="M219" s="3">
        <v>0</v>
      </c>
      <c r="N219">
        <v>1</v>
      </c>
      <c r="O219" s="3">
        <v>0</v>
      </c>
      <c r="P219">
        <v>2</v>
      </c>
      <c r="Q219" s="3">
        <v>4</v>
      </c>
      <c r="R219">
        <v>2</v>
      </c>
      <c r="S219" s="3">
        <v>3</v>
      </c>
      <c r="T219" s="3">
        <v>2</v>
      </c>
      <c r="U219">
        <v>3</v>
      </c>
      <c r="V219">
        <v>1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1</v>
      </c>
      <c r="AD219">
        <v>4</v>
      </c>
      <c r="AE219">
        <v>1</v>
      </c>
      <c r="AF219">
        <v>0</v>
      </c>
      <c r="AG219">
        <v>0</v>
      </c>
      <c r="AH219">
        <v>2</v>
      </c>
      <c r="AI219">
        <v>0</v>
      </c>
      <c r="AJ219">
        <v>2</v>
      </c>
      <c r="AK219">
        <v>3</v>
      </c>
      <c r="AL219">
        <v>0</v>
      </c>
      <c r="AM219">
        <v>1</v>
      </c>
      <c r="AN219">
        <v>3</v>
      </c>
      <c r="AO219">
        <v>1</v>
      </c>
      <c r="AP219">
        <v>2</v>
      </c>
      <c r="AQ219">
        <v>1</v>
      </c>
      <c r="AR219">
        <v>3</v>
      </c>
      <c r="AS219">
        <v>3</v>
      </c>
      <c r="AT219">
        <v>0</v>
      </c>
      <c r="AU219">
        <v>0</v>
      </c>
      <c r="AV219">
        <v>2</v>
      </c>
      <c r="AW219">
        <v>1</v>
      </c>
      <c r="AX219">
        <v>0</v>
      </c>
      <c r="AY219">
        <v>1</v>
      </c>
      <c r="AZ219">
        <v>2</v>
      </c>
      <c r="BA219">
        <v>1</v>
      </c>
      <c r="BB219">
        <v>2</v>
      </c>
      <c r="BC219">
        <v>3</v>
      </c>
      <c r="BD219">
        <v>3</v>
      </c>
      <c r="BE219">
        <v>3</v>
      </c>
      <c r="BF219">
        <v>1</v>
      </c>
      <c r="BG219">
        <v>0</v>
      </c>
      <c r="BH219">
        <v>3</v>
      </c>
      <c r="BI219">
        <v>1</v>
      </c>
      <c r="BJ219">
        <v>3</v>
      </c>
      <c r="BK219">
        <v>1</v>
      </c>
      <c r="BL219">
        <v>1</v>
      </c>
      <c r="BM219">
        <v>1</v>
      </c>
      <c r="BN219">
        <v>0</v>
      </c>
      <c r="BO219">
        <v>1</v>
      </c>
      <c r="BP219">
        <v>2</v>
      </c>
      <c r="BQ219">
        <v>2</v>
      </c>
      <c r="BR219">
        <v>2</v>
      </c>
      <c r="BS219">
        <v>1</v>
      </c>
      <c r="BT219">
        <v>1</v>
      </c>
      <c r="BU219">
        <v>4</v>
      </c>
      <c r="BV219">
        <v>1</v>
      </c>
      <c r="BW219">
        <v>1</v>
      </c>
      <c r="BX219">
        <v>3</v>
      </c>
      <c r="BY219">
        <v>1</v>
      </c>
      <c r="BZ219">
        <v>1</v>
      </c>
      <c r="CA219">
        <v>1</v>
      </c>
      <c r="CB219">
        <v>1</v>
      </c>
      <c r="CC219">
        <v>0</v>
      </c>
      <c r="CD219">
        <v>0</v>
      </c>
      <c r="CE219">
        <v>2</v>
      </c>
      <c r="CF219">
        <v>0</v>
      </c>
      <c r="CG219">
        <v>5</v>
      </c>
      <c r="CH219">
        <v>1</v>
      </c>
      <c r="CI219">
        <v>0</v>
      </c>
      <c r="CJ219">
        <v>1</v>
      </c>
      <c r="CK219">
        <v>2</v>
      </c>
      <c r="CL219">
        <v>0</v>
      </c>
      <c r="CM219">
        <v>0</v>
      </c>
      <c r="CN219">
        <v>2</v>
      </c>
      <c r="CO219">
        <v>0</v>
      </c>
      <c r="CP219">
        <v>3</v>
      </c>
    </row>
    <row r="220" spans="1:94" x14ac:dyDescent="0.3">
      <c r="A220" s="3">
        <v>13</v>
      </c>
      <c r="B220" s="1" t="s">
        <v>7580</v>
      </c>
      <c r="C220" s="3">
        <v>270102</v>
      </c>
      <c r="D220" t="s">
        <v>10360</v>
      </c>
      <c r="E220" s="3">
        <v>270102015</v>
      </c>
      <c r="F220" t="s">
        <v>7306</v>
      </c>
      <c r="G220" s="3">
        <v>15</v>
      </c>
      <c r="H220" t="s">
        <v>10656</v>
      </c>
      <c r="I220" s="3" t="s">
        <v>10725</v>
      </c>
      <c r="J220">
        <v>477</v>
      </c>
      <c r="K220" s="3">
        <v>2</v>
      </c>
      <c r="L220">
        <v>3</v>
      </c>
      <c r="M220" s="3">
        <v>6</v>
      </c>
      <c r="N220">
        <v>2</v>
      </c>
      <c r="O220" s="3">
        <v>0</v>
      </c>
      <c r="P220">
        <v>0</v>
      </c>
      <c r="Q220" s="3">
        <v>4</v>
      </c>
      <c r="R220">
        <v>2</v>
      </c>
      <c r="S220" s="3">
        <v>3</v>
      </c>
      <c r="T220" s="3">
        <v>2</v>
      </c>
      <c r="U220">
        <v>1</v>
      </c>
      <c r="V220">
        <v>2</v>
      </c>
      <c r="W220">
        <v>0</v>
      </c>
      <c r="X220">
        <v>0</v>
      </c>
      <c r="Y220">
        <v>1</v>
      </c>
      <c r="Z220">
        <v>2</v>
      </c>
      <c r="AA220">
        <v>4</v>
      </c>
      <c r="AB220">
        <v>1</v>
      </c>
      <c r="AC220">
        <v>3</v>
      </c>
      <c r="AD220">
        <v>3</v>
      </c>
      <c r="AE220">
        <v>1</v>
      </c>
      <c r="AF220">
        <v>1</v>
      </c>
      <c r="AG220">
        <v>2</v>
      </c>
      <c r="AH220">
        <v>0</v>
      </c>
      <c r="AI220">
        <v>1</v>
      </c>
      <c r="AJ220">
        <v>2</v>
      </c>
      <c r="AK220">
        <v>2</v>
      </c>
      <c r="AL220">
        <v>0</v>
      </c>
      <c r="AM220">
        <v>1</v>
      </c>
      <c r="AN220">
        <v>4</v>
      </c>
      <c r="AO220">
        <v>2</v>
      </c>
      <c r="AP220">
        <v>1</v>
      </c>
      <c r="AQ220">
        <v>0</v>
      </c>
      <c r="AR220">
        <v>2</v>
      </c>
      <c r="AS220">
        <v>3</v>
      </c>
      <c r="AT220">
        <v>1</v>
      </c>
      <c r="AU220">
        <v>0</v>
      </c>
      <c r="AV220">
        <v>0</v>
      </c>
      <c r="AW220">
        <v>0</v>
      </c>
      <c r="AX220">
        <v>2</v>
      </c>
      <c r="AY220">
        <v>3</v>
      </c>
      <c r="AZ220">
        <v>2</v>
      </c>
      <c r="BA220">
        <v>1</v>
      </c>
      <c r="BB220">
        <v>3</v>
      </c>
      <c r="BC220">
        <v>2</v>
      </c>
      <c r="BD220">
        <v>2</v>
      </c>
      <c r="BE220">
        <v>0</v>
      </c>
      <c r="BF220">
        <v>2</v>
      </c>
      <c r="BG220">
        <v>1</v>
      </c>
      <c r="BH220">
        <v>3</v>
      </c>
      <c r="BI220">
        <v>1</v>
      </c>
      <c r="BJ220">
        <v>2</v>
      </c>
      <c r="BK220">
        <v>2</v>
      </c>
      <c r="BL220">
        <v>0</v>
      </c>
      <c r="BM220">
        <v>2</v>
      </c>
      <c r="BN220">
        <v>1</v>
      </c>
      <c r="BO220">
        <v>1</v>
      </c>
      <c r="BP220">
        <v>2</v>
      </c>
      <c r="BQ220">
        <v>0</v>
      </c>
      <c r="BR220">
        <v>0</v>
      </c>
      <c r="BS220">
        <v>1</v>
      </c>
      <c r="BT220">
        <v>1</v>
      </c>
      <c r="BU220">
        <v>1</v>
      </c>
      <c r="BV220">
        <v>2</v>
      </c>
      <c r="BW220">
        <v>3</v>
      </c>
      <c r="BX220">
        <v>1</v>
      </c>
      <c r="BY220">
        <v>1</v>
      </c>
      <c r="BZ220">
        <v>1</v>
      </c>
      <c r="CA220">
        <v>2</v>
      </c>
      <c r="CB220">
        <v>3</v>
      </c>
      <c r="CC220">
        <v>2</v>
      </c>
      <c r="CD220">
        <v>0</v>
      </c>
      <c r="CE220">
        <v>2</v>
      </c>
      <c r="CF220">
        <v>0</v>
      </c>
      <c r="CG220">
        <v>0</v>
      </c>
      <c r="CH220">
        <v>7</v>
      </c>
      <c r="CI220">
        <v>1</v>
      </c>
      <c r="CJ220">
        <v>2</v>
      </c>
      <c r="CK220">
        <v>2</v>
      </c>
      <c r="CL220">
        <v>2</v>
      </c>
      <c r="CM220">
        <v>4</v>
      </c>
      <c r="CN220">
        <v>3</v>
      </c>
      <c r="CO220">
        <v>1</v>
      </c>
      <c r="CP220">
        <v>2</v>
      </c>
    </row>
    <row r="221" spans="1:94" x14ac:dyDescent="0.3">
      <c r="A221" s="3">
        <v>13</v>
      </c>
      <c r="B221" s="1" t="s">
        <v>7580</v>
      </c>
      <c r="C221" s="3">
        <v>270102</v>
      </c>
      <c r="D221" t="s">
        <v>10360</v>
      </c>
      <c r="E221" s="3">
        <v>270102015</v>
      </c>
      <c r="F221" t="s">
        <v>7306</v>
      </c>
      <c r="G221" s="3">
        <v>16</v>
      </c>
      <c r="H221" t="s">
        <v>10657</v>
      </c>
      <c r="I221" s="3" t="s">
        <v>10725</v>
      </c>
      <c r="J221">
        <v>477</v>
      </c>
      <c r="K221" s="3">
        <v>4</v>
      </c>
      <c r="L221">
        <v>1</v>
      </c>
      <c r="M221" s="3">
        <v>0</v>
      </c>
      <c r="N221">
        <v>2</v>
      </c>
      <c r="O221" s="3">
        <v>0</v>
      </c>
      <c r="P221">
        <v>3</v>
      </c>
      <c r="Q221" s="3">
        <v>1</v>
      </c>
      <c r="R221">
        <v>3</v>
      </c>
      <c r="S221" s="3">
        <v>4</v>
      </c>
      <c r="T221" s="3">
        <v>4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3</v>
      </c>
      <c r="AA221">
        <v>3</v>
      </c>
      <c r="AB221">
        <v>1</v>
      </c>
      <c r="AC221">
        <v>3</v>
      </c>
      <c r="AD221">
        <v>4</v>
      </c>
      <c r="AE221">
        <v>1</v>
      </c>
      <c r="AF221">
        <v>4</v>
      </c>
      <c r="AG221">
        <v>2</v>
      </c>
      <c r="AH221">
        <v>1</v>
      </c>
      <c r="AI221">
        <v>5</v>
      </c>
      <c r="AJ221">
        <v>2</v>
      </c>
      <c r="AK221">
        <v>3</v>
      </c>
      <c r="AL221">
        <v>5</v>
      </c>
      <c r="AM221">
        <v>1</v>
      </c>
      <c r="AN221">
        <v>4</v>
      </c>
      <c r="AO221">
        <v>3</v>
      </c>
      <c r="AP221">
        <v>2</v>
      </c>
      <c r="AQ221">
        <v>1</v>
      </c>
      <c r="AR221">
        <v>3</v>
      </c>
      <c r="AS221">
        <v>1</v>
      </c>
      <c r="AT221">
        <v>2</v>
      </c>
      <c r="AU221">
        <v>3</v>
      </c>
      <c r="AV221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2</v>
      </c>
      <c r="BD221">
        <v>1</v>
      </c>
      <c r="BE221">
        <v>2</v>
      </c>
      <c r="BF221">
        <v>4</v>
      </c>
      <c r="BG221">
        <v>0</v>
      </c>
      <c r="BH221">
        <v>4</v>
      </c>
      <c r="BI221">
        <v>2</v>
      </c>
      <c r="BJ221">
        <v>3</v>
      </c>
      <c r="BK221">
        <v>1</v>
      </c>
      <c r="BL221">
        <v>0</v>
      </c>
      <c r="BM221">
        <v>3</v>
      </c>
      <c r="BN221">
        <v>1</v>
      </c>
      <c r="BO221">
        <v>3</v>
      </c>
      <c r="BP221">
        <v>4</v>
      </c>
      <c r="BQ221">
        <v>2</v>
      </c>
      <c r="BR221">
        <v>1</v>
      </c>
      <c r="BS221">
        <v>3</v>
      </c>
      <c r="BT221">
        <v>4</v>
      </c>
      <c r="BU221">
        <v>0</v>
      </c>
      <c r="BV221">
        <v>2</v>
      </c>
      <c r="BW221">
        <v>3</v>
      </c>
      <c r="BX221">
        <v>1</v>
      </c>
      <c r="BY221">
        <v>4</v>
      </c>
      <c r="BZ221">
        <v>5</v>
      </c>
      <c r="CA221">
        <v>1</v>
      </c>
      <c r="CB221">
        <v>1</v>
      </c>
      <c r="CC221">
        <v>3</v>
      </c>
      <c r="CD221">
        <v>0</v>
      </c>
      <c r="CE221">
        <v>3</v>
      </c>
      <c r="CF221">
        <v>2</v>
      </c>
      <c r="CG221">
        <v>1</v>
      </c>
      <c r="CH221">
        <v>3</v>
      </c>
      <c r="CI221">
        <v>2</v>
      </c>
      <c r="CJ221">
        <v>2</v>
      </c>
      <c r="CK221">
        <v>2</v>
      </c>
      <c r="CL221">
        <v>1</v>
      </c>
      <c r="CM221">
        <v>2</v>
      </c>
      <c r="CN221">
        <v>0</v>
      </c>
      <c r="CO221">
        <v>0</v>
      </c>
      <c r="CP221">
        <v>0</v>
      </c>
    </row>
    <row r="222" spans="1:94" x14ac:dyDescent="0.3">
      <c r="A222" s="3">
        <v>13</v>
      </c>
      <c r="B222" s="1" t="s">
        <v>7580</v>
      </c>
      <c r="C222" s="3">
        <v>270102</v>
      </c>
      <c r="D222" t="s">
        <v>10360</v>
      </c>
      <c r="E222" s="3">
        <v>270102015</v>
      </c>
      <c r="F222" t="s">
        <v>7306</v>
      </c>
      <c r="G222" s="3">
        <v>30</v>
      </c>
      <c r="H222" t="s">
        <v>10671</v>
      </c>
      <c r="I222" s="3" t="s">
        <v>10725</v>
      </c>
      <c r="J222">
        <v>477</v>
      </c>
      <c r="K222" s="3">
        <v>0</v>
      </c>
      <c r="L222">
        <v>2</v>
      </c>
      <c r="M222" s="3">
        <v>1</v>
      </c>
      <c r="N222">
        <v>0</v>
      </c>
      <c r="O222" s="3">
        <v>0</v>
      </c>
      <c r="P222">
        <v>0</v>
      </c>
      <c r="Q222" s="3">
        <v>2</v>
      </c>
      <c r="R222">
        <v>1</v>
      </c>
      <c r="S222" s="3">
        <v>1</v>
      </c>
      <c r="T222" s="3">
        <v>0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2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2</v>
      </c>
      <c r="AG222">
        <v>2</v>
      </c>
      <c r="AH222">
        <v>1</v>
      </c>
      <c r="AI222">
        <v>2</v>
      </c>
      <c r="AJ222">
        <v>0</v>
      </c>
      <c r="AK222">
        <v>2</v>
      </c>
      <c r="AL222">
        <v>1</v>
      </c>
      <c r="AM222">
        <v>2</v>
      </c>
      <c r="AN222">
        <v>2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2</v>
      </c>
      <c r="AW222">
        <v>1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0</v>
      </c>
      <c r="BG222">
        <v>0</v>
      </c>
      <c r="BH222">
        <v>2</v>
      </c>
      <c r="BI222">
        <v>0</v>
      </c>
      <c r="BJ222">
        <v>1</v>
      </c>
      <c r="BK222">
        <v>0</v>
      </c>
      <c r="BL222">
        <v>3</v>
      </c>
      <c r="BM222">
        <v>0</v>
      </c>
      <c r="BN222">
        <v>1</v>
      </c>
      <c r="BO222">
        <v>1</v>
      </c>
      <c r="BP222">
        <v>0</v>
      </c>
      <c r="BQ222">
        <v>2</v>
      </c>
      <c r="BR222">
        <v>2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1</v>
      </c>
      <c r="BY222">
        <v>3</v>
      </c>
      <c r="BZ222">
        <v>1</v>
      </c>
      <c r="CA222">
        <v>2</v>
      </c>
      <c r="CB222">
        <v>2</v>
      </c>
      <c r="CC222">
        <v>3</v>
      </c>
      <c r="CD222">
        <v>1</v>
      </c>
      <c r="CE222">
        <v>1</v>
      </c>
      <c r="CF222">
        <v>0</v>
      </c>
      <c r="CG222">
        <v>1</v>
      </c>
      <c r="CH222">
        <v>1</v>
      </c>
      <c r="CI222">
        <v>4</v>
      </c>
      <c r="CJ222">
        <v>3</v>
      </c>
      <c r="CK222">
        <v>2</v>
      </c>
      <c r="CL222">
        <v>0</v>
      </c>
      <c r="CM222">
        <v>0</v>
      </c>
      <c r="CN222">
        <v>3</v>
      </c>
      <c r="CO222">
        <v>0</v>
      </c>
      <c r="CP222">
        <v>4</v>
      </c>
    </row>
    <row r="223" spans="1:94" x14ac:dyDescent="0.3">
      <c r="A223" s="3">
        <v>13</v>
      </c>
      <c r="B223" s="1" t="s">
        <v>7580</v>
      </c>
      <c r="C223" s="3">
        <v>270102</v>
      </c>
      <c r="D223" t="s">
        <v>10360</v>
      </c>
      <c r="E223" s="3">
        <v>270102015</v>
      </c>
      <c r="F223" t="s">
        <v>7306</v>
      </c>
      <c r="G223" s="3">
        <v>17</v>
      </c>
      <c r="H223" t="s">
        <v>10658</v>
      </c>
      <c r="I223" s="3" t="s">
        <v>10725</v>
      </c>
      <c r="J223">
        <v>477</v>
      </c>
      <c r="K223" s="3">
        <v>3</v>
      </c>
      <c r="L223">
        <v>1</v>
      </c>
      <c r="M223" s="3">
        <v>3</v>
      </c>
      <c r="N223">
        <v>1</v>
      </c>
      <c r="O223" s="3">
        <v>2</v>
      </c>
      <c r="P223">
        <v>7</v>
      </c>
      <c r="Q223" s="3">
        <v>3</v>
      </c>
      <c r="R223">
        <v>1</v>
      </c>
      <c r="S223" s="3">
        <v>1</v>
      </c>
      <c r="T223" s="3">
        <v>2</v>
      </c>
      <c r="U223">
        <v>5</v>
      </c>
      <c r="V223">
        <v>2</v>
      </c>
      <c r="W223">
        <v>2</v>
      </c>
      <c r="X223">
        <v>2</v>
      </c>
      <c r="Y223">
        <v>2</v>
      </c>
      <c r="Z223">
        <v>4</v>
      </c>
      <c r="AA223">
        <v>0</v>
      </c>
      <c r="AB223">
        <v>2</v>
      </c>
      <c r="AC223">
        <v>4</v>
      </c>
      <c r="AD223">
        <v>2</v>
      </c>
      <c r="AE223">
        <v>2</v>
      </c>
      <c r="AF223">
        <v>6</v>
      </c>
      <c r="AG223">
        <v>4</v>
      </c>
      <c r="AH223">
        <v>3</v>
      </c>
      <c r="AI223">
        <v>0</v>
      </c>
      <c r="AJ223">
        <v>3</v>
      </c>
      <c r="AK223">
        <v>3</v>
      </c>
      <c r="AL223">
        <v>8</v>
      </c>
      <c r="AM223">
        <v>0</v>
      </c>
      <c r="AN223">
        <v>6</v>
      </c>
      <c r="AO223">
        <v>0</v>
      </c>
      <c r="AP223">
        <v>3</v>
      </c>
      <c r="AQ223">
        <v>1</v>
      </c>
      <c r="AR223">
        <v>4</v>
      </c>
      <c r="AS223">
        <v>3</v>
      </c>
      <c r="AT223">
        <v>1</v>
      </c>
      <c r="AU223">
        <v>3</v>
      </c>
      <c r="AV223">
        <v>3</v>
      </c>
      <c r="AW223">
        <v>5</v>
      </c>
      <c r="AX223">
        <v>1</v>
      </c>
      <c r="AY223">
        <v>2</v>
      </c>
      <c r="AZ223">
        <v>1</v>
      </c>
      <c r="BA223">
        <v>5</v>
      </c>
      <c r="BB223">
        <v>1</v>
      </c>
      <c r="BC223">
        <v>3</v>
      </c>
      <c r="BD223">
        <v>1</v>
      </c>
      <c r="BE223">
        <v>1</v>
      </c>
      <c r="BF223">
        <v>0</v>
      </c>
      <c r="BG223">
        <v>2</v>
      </c>
      <c r="BH223">
        <v>5</v>
      </c>
      <c r="BI223">
        <v>2</v>
      </c>
      <c r="BJ223">
        <v>0</v>
      </c>
      <c r="BK223">
        <v>3</v>
      </c>
      <c r="BL223">
        <v>4</v>
      </c>
      <c r="BM223">
        <v>3</v>
      </c>
      <c r="BN223">
        <v>1</v>
      </c>
      <c r="BO223">
        <v>2</v>
      </c>
      <c r="BP223">
        <v>7</v>
      </c>
      <c r="BQ223">
        <v>1</v>
      </c>
      <c r="BR223">
        <v>1</v>
      </c>
      <c r="BS223">
        <v>3</v>
      </c>
      <c r="BT223">
        <v>2</v>
      </c>
      <c r="BU223">
        <v>3</v>
      </c>
      <c r="BV223">
        <v>4</v>
      </c>
      <c r="BW223">
        <v>1</v>
      </c>
      <c r="BX223">
        <v>2</v>
      </c>
      <c r="BY223">
        <v>3</v>
      </c>
      <c r="BZ223">
        <v>3</v>
      </c>
      <c r="CA223">
        <v>2</v>
      </c>
      <c r="CB223">
        <v>2</v>
      </c>
      <c r="CC223">
        <v>5</v>
      </c>
      <c r="CD223">
        <v>6</v>
      </c>
      <c r="CE223">
        <v>5</v>
      </c>
      <c r="CF223">
        <v>2</v>
      </c>
      <c r="CG223">
        <v>2</v>
      </c>
      <c r="CH223">
        <v>2</v>
      </c>
      <c r="CI223">
        <v>2</v>
      </c>
      <c r="CJ223">
        <v>3</v>
      </c>
      <c r="CK223">
        <v>1</v>
      </c>
      <c r="CL223">
        <v>1</v>
      </c>
      <c r="CM223">
        <v>2</v>
      </c>
      <c r="CN223">
        <v>0</v>
      </c>
      <c r="CO223">
        <v>0</v>
      </c>
      <c r="CP223">
        <v>4</v>
      </c>
    </row>
    <row r="224" spans="1:94" x14ac:dyDescent="0.3">
      <c r="A224" s="3">
        <v>13</v>
      </c>
      <c r="B224" s="1" t="s">
        <v>7580</v>
      </c>
      <c r="C224" s="3">
        <v>270102</v>
      </c>
      <c r="D224" t="s">
        <v>10360</v>
      </c>
      <c r="E224" s="3">
        <v>270102015</v>
      </c>
      <c r="F224" t="s">
        <v>7306</v>
      </c>
      <c r="G224" s="3">
        <v>18</v>
      </c>
      <c r="H224" t="s">
        <v>10659</v>
      </c>
      <c r="I224" s="3" t="s">
        <v>10725</v>
      </c>
      <c r="J224">
        <v>477</v>
      </c>
      <c r="K224" s="3">
        <v>2</v>
      </c>
      <c r="L224">
        <v>0</v>
      </c>
      <c r="M224" s="3">
        <v>2</v>
      </c>
      <c r="N224">
        <v>4</v>
      </c>
      <c r="O224" s="3">
        <v>2</v>
      </c>
      <c r="P224">
        <v>1</v>
      </c>
      <c r="Q224" s="3">
        <v>1</v>
      </c>
      <c r="R224">
        <v>3</v>
      </c>
      <c r="S224" s="3">
        <v>0</v>
      </c>
      <c r="T224" s="3">
        <v>0</v>
      </c>
      <c r="U224">
        <v>0</v>
      </c>
      <c r="V224">
        <v>2</v>
      </c>
      <c r="W224">
        <v>3</v>
      </c>
      <c r="X224">
        <v>1</v>
      </c>
      <c r="Y224">
        <v>0</v>
      </c>
      <c r="Z224">
        <v>3</v>
      </c>
      <c r="AA224">
        <v>0</v>
      </c>
      <c r="AB224">
        <v>1</v>
      </c>
      <c r="AC224">
        <v>0</v>
      </c>
      <c r="AD224">
        <v>5</v>
      </c>
      <c r="AE224">
        <v>0</v>
      </c>
      <c r="AF224">
        <v>0</v>
      </c>
      <c r="AG224">
        <v>0</v>
      </c>
      <c r="AH224">
        <v>1</v>
      </c>
      <c r="AI224">
        <v>3</v>
      </c>
      <c r="AJ224">
        <v>0</v>
      </c>
      <c r="AK224">
        <v>2</v>
      </c>
      <c r="AL224">
        <v>1</v>
      </c>
      <c r="AM224">
        <v>1</v>
      </c>
      <c r="AN224">
        <v>4</v>
      </c>
      <c r="AO224">
        <v>2</v>
      </c>
      <c r="AP224">
        <v>0</v>
      </c>
      <c r="AQ224">
        <v>2</v>
      </c>
      <c r="AR224">
        <v>1</v>
      </c>
      <c r="AS224">
        <v>0</v>
      </c>
      <c r="AT224">
        <v>2</v>
      </c>
      <c r="AU224">
        <v>1</v>
      </c>
      <c r="AV224">
        <v>1</v>
      </c>
      <c r="AW224">
        <v>1</v>
      </c>
      <c r="AX224">
        <v>2</v>
      </c>
      <c r="AY224">
        <v>0</v>
      </c>
      <c r="AZ224">
        <v>1</v>
      </c>
      <c r="BA224">
        <v>3</v>
      </c>
      <c r="BB224">
        <v>1</v>
      </c>
      <c r="BC224">
        <v>1</v>
      </c>
      <c r="BD224">
        <v>1</v>
      </c>
      <c r="BE224">
        <v>3</v>
      </c>
      <c r="BF224">
        <v>2</v>
      </c>
      <c r="BG224">
        <v>2</v>
      </c>
      <c r="BH224">
        <v>2</v>
      </c>
      <c r="BI224">
        <v>3</v>
      </c>
      <c r="BJ224">
        <v>1</v>
      </c>
      <c r="BK224">
        <v>0</v>
      </c>
      <c r="BL224">
        <v>2</v>
      </c>
      <c r="BM224">
        <v>1</v>
      </c>
      <c r="BN224">
        <v>2</v>
      </c>
      <c r="BO224">
        <v>0</v>
      </c>
      <c r="BP224">
        <v>3</v>
      </c>
      <c r="BQ224">
        <v>0</v>
      </c>
      <c r="BR224">
        <v>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1</v>
      </c>
      <c r="CC224">
        <v>0</v>
      </c>
      <c r="CD224">
        <v>2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2</v>
      </c>
      <c r="CN224">
        <v>0</v>
      </c>
      <c r="CO224">
        <v>0</v>
      </c>
      <c r="CP224">
        <v>3</v>
      </c>
    </row>
    <row r="225" spans="1:94" x14ac:dyDescent="0.3">
      <c r="A225" s="3">
        <v>13</v>
      </c>
      <c r="B225" s="1" t="s">
        <v>7580</v>
      </c>
      <c r="C225" s="3">
        <v>270102</v>
      </c>
      <c r="D225" t="s">
        <v>10360</v>
      </c>
      <c r="E225" s="3">
        <v>270102015</v>
      </c>
      <c r="F225" t="s">
        <v>7306</v>
      </c>
      <c r="G225" s="3">
        <v>19</v>
      </c>
      <c r="H225" t="s">
        <v>10660</v>
      </c>
      <c r="I225" s="3" t="s">
        <v>10725</v>
      </c>
      <c r="J225">
        <v>477</v>
      </c>
      <c r="K225" s="3">
        <v>3</v>
      </c>
      <c r="L225">
        <v>1</v>
      </c>
      <c r="M225" s="3">
        <v>0</v>
      </c>
      <c r="N225">
        <v>0</v>
      </c>
      <c r="O225" s="3">
        <v>1</v>
      </c>
      <c r="P225">
        <v>2</v>
      </c>
      <c r="Q225" s="3">
        <v>1</v>
      </c>
      <c r="R225">
        <v>1</v>
      </c>
      <c r="S225" s="3">
        <v>2</v>
      </c>
      <c r="T225" s="3">
        <v>2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2</v>
      </c>
      <c r="AJ225">
        <v>1</v>
      </c>
      <c r="AK225">
        <v>2</v>
      </c>
      <c r="AL225">
        <v>0</v>
      </c>
      <c r="AM225">
        <v>0</v>
      </c>
      <c r="AN225">
        <v>0</v>
      </c>
      <c r="AO225">
        <v>1</v>
      </c>
      <c r="AP225">
        <v>4</v>
      </c>
      <c r="AQ225">
        <v>0</v>
      </c>
      <c r="AR225">
        <v>0</v>
      </c>
      <c r="AS225">
        <v>1</v>
      </c>
      <c r="AT225">
        <v>2</v>
      </c>
      <c r="AU225">
        <v>1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3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2</v>
      </c>
      <c r="BZ225">
        <v>1</v>
      </c>
      <c r="CA225">
        <v>2</v>
      </c>
      <c r="CB225">
        <v>2</v>
      </c>
      <c r="CC225">
        <v>5</v>
      </c>
      <c r="CD225">
        <v>1</v>
      </c>
      <c r="CE225">
        <v>0</v>
      </c>
      <c r="CF225">
        <v>2</v>
      </c>
      <c r="CG225">
        <v>1</v>
      </c>
      <c r="CH225">
        <v>1</v>
      </c>
      <c r="CI225">
        <v>1</v>
      </c>
      <c r="CJ225">
        <v>1</v>
      </c>
      <c r="CK225">
        <v>0</v>
      </c>
      <c r="CL225">
        <v>0</v>
      </c>
      <c r="CM225">
        <v>3</v>
      </c>
      <c r="CN225">
        <v>1</v>
      </c>
      <c r="CO225">
        <v>0</v>
      </c>
      <c r="CP225">
        <v>0</v>
      </c>
    </row>
    <row r="226" spans="1:94" x14ac:dyDescent="0.3">
      <c r="A226" s="3">
        <v>13</v>
      </c>
      <c r="B226" s="1" t="s">
        <v>7580</v>
      </c>
      <c r="C226" s="3">
        <v>270102</v>
      </c>
      <c r="D226" t="s">
        <v>10360</v>
      </c>
      <c r="E226" s="3">
        <v>270102015</v>
      </c>
      <c r="F226" t="s">
        <v>7306</v>
      </c>
      <c r="G226" s="3">
        <v>20</v>
      </c>
      <c r="H226" t="s">
        <v>10661</v>
      </c>
      <c r="I226" s="3" t="s">
        <v>10725</v>
      </c>
      <c r="J226">
        <v>477</v>
      </c>
      <c r="K226" s="3">
        <v>2</v>
      </c>
      <c r="L226">
        <v>1</v>
      </c>
      <c r="M226" s="3">
        <v>3</v>
      </c>
      <c r="N226">
        <v>0</v>
      </c>
      <c r="O226" s="3">
        <v>1</v>
      </c>
      <c r="P226">
        <v>1</v>
      </c>
      <c r="Q226" s="3">
        <v>1</v>
      </c>
      <c r="R226">
        <v>2</v>
      </c>
      <c r="S226" s="3">
        <v>1</v>
      </c>
      <c r="T226" s="3">
        <v>3</v>
      </c>
      <c r="U226">
        <v>0</v>
      </c>
      <c r="V226">
        <v>2</v>
      </c>
      <c r="W226">
        <v>0</v>
      </c>
      <c r="X226">
        <v>2</v>
      </c>
      <c r="Y226">
        <v>2</v>
      </c>
      <c r="Z226">
        <v>0</v>
      </c>
      <c r="AA226">
        <v>1</v>
      </c>
      <c r="AB226">
        <v>2</v>
      </c>
      <c r="AC226">
        <v>2</v>
      </c>
      <c r="AD226">
        <v>0</v>
      </c>
      <c r="AE226">
        <v>2</v>
      </c>
      <c r="AF226">
        <v>1</v>
      </c>
      <c r="AG226">
        <v>2</v>
      </c>
      <c r="AH226">
        <v>2</v>
      </c>
      <c r="AI226">
        <v>0</v>
      </c>
      <c r="AJ226">
        <v>1</v>
      </c>
      <c r="AK226">
        <v>0</v>
      </c>
      <c r="AL226">
        <v>1</v>
      </c>
      <c r="AM226">
        <v>1</v>
      </c>
      <c r="AN226">
        <v>2</v>
      </c>
      <c r="AO226">
        <v>1</v>
      </c>
      <c r="AP226">
        <v>2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2</v>
      </c>
      <c r="AX226">
        <v>3</v>
      </c>
      <c r="AY226">
        <v>1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2</v>
      </c>
      <c r="BG226">
        <v>0</v>
      </c>
      <c r="BH226">
        <v>3</v>
      </c>
      <c r="BI226">
        <v>0</v>
      </c>
      <c r="BJ226">
        <v>0</v>
      </c>
      <c r="BK226">
        <v>0</v>
      </c>
      <c r="BL226">
        <v>0</v>
      </c>
      <c r="BM226">
        <v>1</v>
      </c>
      <c r="BN226">
        <v>2</v>
      </c>
      <c r="BO226">
        <v>0</v>
      </c>
      <c r="BP226">
        <v>2</v>
      </c>
      <c r="BQ226">
        <v>1</v>
      </c>
      <c r="BR226">
        <v>1</v>
      </c>
      <c r="BS226">
        <v>0</v>
      </c>
      <c r="BT226">
        <v>3</v>
      </c>
      <c r="BU226">
        <v>2</v>
      </c>
      <c r="BV226">
        <v>1</v>
      </c>
      <c r="BW226">
        <v>0</v>
      </c>
      <c r="BX226">
        <v>3</v>
      </c>
      <c r="BY226">
        <v>2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0</v>
      </c>
      <c r="CK226">
        <v>2</v>
      </c>
      <c r="CL226">
        <v>0</v>
      </c>
      <c r="CM226">
        <v>1</v>
      </c>
      <c r="CN226">
        <v>0</v>
      </c>
      <c r="CO226">
        <v>0</v>
      </c>
      <c r="CP226">
        <v>1</v>
      </c>
    </row>
    <row r="227" spans="1:94" x14ac:dyDescent="0.3">
      <c r="A227" s="3">
        <v>13</v>
      </c>
      <c r="B227" s="1" t="s">
        <v>7580</v>
      </c>
      <c r="C227" s="3">
        <v>270102</v>
      </c>
      <c r="D227" t="s">
        <v>10360</v>
      </c>
      <c r="E227" s="3">
        <v>270102015</v>
      </c>
      <c r="F227" t="s">
        <v>7306</v>
      </c>
      <c r="G227" s="3">
        <v>21</v>
      </c>
      <c r="H227" t="s">
        <v>10662</v>
      </c>
      <c r="I227" s="3" t="s">
        <v>10725</v>
      </c>
      <c r="J227">
        <v>477</v>
      </c>
      <c r="K227" s="3">
        <v>2</v>
      </c>
      <c r="L227">
        <v>2</v>
      </c>
      <c r="M227" s="3">
        <v>0</v>
      </c>
      <c r="N227">
        <v>0</v>
      </c>
      <c r="O227" s="3">
        <v>0</v>
      </c>
      <c r="P227">
        <v>1</v>
      </c>
      <c r="Q227" s="3">
        <v>1</v>
      </c>
      <c r="R227">
        <v>0</v>
      </c>
      <c r="S227" s="3">
        <v>2</v>
      </c>
      <c r="T227" s="3">
        <v>2</v>
      </c>
      <c r="U227">
        <v>3</v>
      </c>
      <c r="V227">
        <v>1</v>
      </c>
      <c r="W227">
        <v>0</v>
      </c>
      <c r="X227">
        <v>2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1</v>
      </c>
      <c r="AE227">
        <v>3</v>
      </c>
      <c r="AF227">
        <v>2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2</v>
      </c>
      <c r="AO227">
        <v>1</v>
      </c>
      <c r="AP227">
        <v>2</v>
      </c>
      <c r="AQ227">
        <v>1</v>
      </c>
      <c r="AR227">
        <v>0</v>
      </c>
      <c r="AS227">
        <v>0</v>
      </c>
      <c r="AT227">
        <v>1</v>
      </c>
      <c r="AU227">
        <v>4</v>
      </c>
      <c r="AV227">
        <v>1</v>
      </c>
      <c r="AW227">
        <v>1</v>
      </c>
      <c r="AX227">
        <v>2</v>
      </c>
      <c r="AY227">
        <v>1</v>
      </c>
      <c r="AZ227">
        <v>1</v>
      </c>
      <c r="BA227">
        <v>3</v>
      </c>
      <c r="BB227">
        <v>1</v>
      </c>
      <c r="BC227">
        <v>0</v>
      </c>
      <c r="BD227">
        <v>0</v>
      </c>
      <c r="BE227">
        <v>1</v>
      </c>
      <c r="BF227">
        <v>1</v>
      </c>
      <c r="BG227">
        <v>1</v>
      </c>
      <c r="BH227">
        <v>4</v>
      </c>
      <c r="BI227">
        <v>1</v>
      </c>
      <c r="BJ227">
        <v>1</v>
      </c>
      <c r="BK227">
        <v>3</v>
      </c>
      <c r="BL227">
        <v>1</v>
      </c>
      <c r="BM227">
        <v>0</v>
      </c>
      <c r="BN227">
        <v>1</v>
      </c>
      <c r="BO227">
        <v>2</v>
      </c>
      <c r="BP227">
        <v>0</v>
      </c>
      <c r="BQ227">
        <v>1</v>
      </c>
      <c r="BR227">
        <v>1</v>
      </c>
      <c r="BS227">
        <v>1</v>
      </c>
      <c r="BT227">
        <v>2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2</v>
      </c>
      <c r="CA227">
        <v>4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v>2</v>
      </c>
      <c r="CM227">
        <v>2</v>
      </c>
      <c r="CN227">
        <v>3</v>
      </c>
      <c r="CO227">
        <v>0</v>
      </c>
      <c r="CP227">
        <v>1</v>
      </c>
    </row>
    <row r="228" spans="1:94" x14ac:dyDescent="0.3">
      <c r="A228" s="3">
        <v>13</v>
      </c>
      <c r="B228" s="1" t="s">
        <v>7580</v>
      </c>
      <c r="C228" s="3">
        <v>270102</v>
      </c>
      <c r="D228" t="s">
        <v>10360</v>
      </c>
      <c r="E228" s="3">
        <v>270102015</v>
      </c>
      <c r="F228" t="s">
        <v>7306</v>
      </c>
      <c r="G228" s="3">
        <v>22</v>
      </c>
      <c r="H228" t="s">
        <v>10663</v>
      </c>
      <c r="I228" s="3" t="s">
        <v>10725</v>
      </c>
      <c r="J228">
        <v>477</v>
      </c>
      <c r="K228" s="3">
        <v>2</v>
      </c>
      <c r="L228">
        <v>2</v>
      </c>
      <c r="M228" s="3">
        <v>1</v>
      </c>
      <c r="N228">
        <v>3</v>
      </c>
      <c r="O228" s="3">
        <v>2</v>
      </c>
      <c r="P228">
        <v>1</v>
      </c>
      <c r="Q228" s="3">
        <v>0</v>
      </c>
      <c r="R228">
        <v>1</v>
      </c>
      <c r="S228" s="3">
        <v>0</v>
      </c>
      <c r="T228" s="3">
        <v>1</v>
      </c>
      <c r="U228">
        <v>0</v>
      </c>
      <c r="V228">
        <v>1</v>
      </c>
      <c r="W228">
        <v>3</v>
      </c>
      <c r="X228">
        <v>1</v>
      </c>
      <c r="Y228">
        <v>1</v>
      </c>
      <c r="Z228">
        <v>3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2</v>
      </c>
      <c r="AG228">
        <v>0</v>
      </c>
      <c r="AH228">
        <v>1</v>
      </c>
      <c r="AI228">
        <v>0</v>
      </c>
      <c r="AJ228">
        <v>2</v>
      </c>
      <c r="AK228">
        <v>1</v>
      </c>
      <c r="AL228">
        <v>3</v>
      </c>
      <c r="AM228">
        <v>2</v>
      </c>
      <c r="AN228">
        <v>2</v>
      </c>
      <c r="AO228">
        <v>3</v>
      </c>
      <c r="AP228">
        <v>1</v>
      </c>
      <c r="AQ228">
        <v>1</v>
      </c>
      <c r="AR228">
        <v>1</v>
      </c>
      <c r="AS228">
        <v>3</v>
      </c>
      <c r="AT228">
        <v>2</v>
      </c>
      <c r="AU228">
        <v>0</v>
      </c>
      <c r="AV228">
        <v>0</v>
      </c>
      <c r="AW228">
        <v>3</v>
      </c>
      <c r="AX228">
        <v>3</v>
      </c>
      <c r="AY228">
        <v>0</v>
      </c>
      <c r="AZ228">
        <v>4</v>
      </c>
      <c r="BA228">
        <v>0</v>
      </c>
      <c r="BB228">
        <v>2</v>
      </c>
      <c r="BC228">
        <v>1</v>
      </c>
      <c r="BD228">
        <v>1</v>
      </c>
      <c r="BE228">
        <v>2</v>
      </c>
      <c r="BF228">
        <v>1</v>
      </c>
      <c r="BG228">
        <v>1</v>
      </c>
      <c r="BH228">
        <v>4</v>
      </c>
      <c r="BI228">
        <v>0</v>
      </c>
      <c r="BJ228">
        <v>1</v>
      </c>
      <c r="BK228">
        <v>3</v>
      </c>
      <c r="BL228">
        <v>3</v>
      </c>
      <c r="BM228">
        <v>0</v>
      </c>
      <c r="BN228">
        <v>1</v>
      </c>
      <c r="BO228">
        <v>0</v>
      </c>
      <c r="BP228">
        <v>1</v>
      </c>
      <c r="BQ228">
        <v>3</v>
      </c>
      <c r="BR228">
        <v>4</v>
      </c>
      <c r="BS228">
        <v>3</v>
      </c>
      <c r="BT228">
        <v>1</v>
      </c>
      <c r="BU228">
        <v>1</v>
      </c>
      <c r="BV228">
        <v>5</v>
      </c>
      <c r="BW228">
        <v>4</v>
      </c>
      <c r="BX228">
        <v>0</v>
      </c>
      <c r="BY228">
        <v>3</v>
      </c>
      <c r="BZ228">
        <v>3</v>
      </c>
      <c r="CA228">
        <v>2</v>
      </c>
      <c r="CB228">
        <v>0</v>
      </c>
      <c r="CC228">
        <v>0</v>
      </c>
      <c r="CD228">
        <v>2</v>
      </c>
      <c r="CE228">
        <v>4</v>
      </c>
      <c r="CF228">
        <v>2</v>
      </c>
      <c r="CG228">
        <v>1</v>
      </c>
      <c r="CH228">
        <v>0</v>
      </c>
      <c r="CI228">
        <v>1</v>
      </c>
      <c r="CJ228">
        <v>3</v>
      </c>
      <c r="CK228">
        <v>1</v>
      </c>
      <c r="CL228">
        <v>1</v>
      </c>
      <c r="CM228">
        <v>3</v>
      </c>
      <c r="CN228">
        <v>3</v>
      </c>
      <c r="CO228">
        <v>0</v>
      </c>
      <c r="CP228">
        <v>1</v>
      </c>
    </row>
    <row r="229" spans="1:94" x14ac:dyDescent="0.3">
      <c r="A229" s="3">
        <v>13</v>
      </c>
      <c r="B229" s="1" t="s">
        <v>7580</v>
      </c>
      <c r="C229" s="3">
        <v>270102</v>
      </c>
      <c r="D229" t="s">
        <v>10360</v>
      </c>
      <c r="E229" s="3">
        <v>270102015</v>
      </c>
      <c r="F229" t="s">
        <v>7306</v>
      </c>
      <c r="G229" s="3">
        <v>23</v>
      </c>
      <c r="H229" t="s">
        <v>10664</v>
      </c>
      <c r="I229" s="3" t="s">
        <v>10725</v>
      </c>
      <c r="J229">
        <v>477</v>
      </c>
      <c r="K229" s="3">
        <v>0</v>
      </c>
      <c r="L229">
        <v>0</v>
      </c>
      <c r="M229" s="3">
        <v>1</v>
      </c>
      <c r="N229">
        <v>1</v>
      </c>
      <c r="O229" s="3">
        <v>1</v>
      </c>
      <c r="P229">
        <v>0</v>
      </c>
      <c r="Q229" s="3">
        <v>0</v>
      </c>
      <c r="R229">
        <v>0</v>
      </c>
      <c r="S229" s="3">
        <v>2</v>
      </c>
      <c r="T229" s="3">
        <v>0</v>
      </c>
      <c r="U229">
        <v>0</v>
      </c>
      <c r="V229">
        <v>0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2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1</v>
      </c>
      <c r="CG229">
        <v>1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</row>
    <row r="230" spans="1:94" x14ac:dyDescent="0.3">
      <c r="A230" s="3">
        <v>13</v>
      </c>
      <c r="B230" s="1" t="s">
        <v>7580</v>
      </c>
      <c r="C230" s="3">
        <v>270102</v>
      </c>
      <c r="D230" t="s">
        <v>10360</v>
      </c>
      <c r="E230" s="3">
        <v>270102015</v>
      </c>
      <c r="F230" t="s">
        <v>7306</v>
      </c>
      <c r="G230" s="3">
        <v>27</v>
      </c>
      <c r="H230" t="s">
        <v>10668</v>
      </c>
      <c r="I230" s="3" t="s">
        <v>10725</v>
      </c>
      <c r="J230">
        <v>477</v>
      </c>
      <c r="K230" s="3">
        <v>0</v>
      </c>
      <c r="L230">
        <v>1</v>
      </c>
      <c r="M230" s="3">
        <v>1</v>
      </c>
      <c r="N230">
        <v>1</v>
      </c>
      <c r="O230" s="3">
        <v>1</v>
      </c>
      <c r="P230">
        <v>4</v>
      </c>
      <c r="Q230" s="3">
        <v>0</v>
      </c>
      <c r="R230">
        <v>0</v>
      </c>
      <c r="S230" s="3">
        <v>0</v>
      </c>
      <c r="T230" s="3">
        <v>0</v>
      </c>
      <c r="U230">
        <v>4</v>
      </c>
      <c r="V230">
        <v>1</v>
      </c>
      <c r="W230">
        <v>0</v>
      </c>
      <c r="X230">
        <v>4</v>
      </c>
      <c r="Y230">
        <v>1</v>
      </c>
      <c r="Z230">
        <v>6</v>
      </c>
      <c r="AA230">
        <v>1</v>
      </c>
      <c r="AB230">
        <v>3</v>
      </c>
      <c r="AC230">
        <v>1</v>
      </c>
      <c r="AD230">
        <v>2</v>
      </c>
      <c r="AE230">
        <v>1</v>
      </c>
      <c r="AF230">
        <v>5</v>
      </c>
      <c r="AG230">
        <v>3</v>
      </c>
      <c r="AH230">
        <v>3</v>
      </c>
      <c r="AI230">
        <v>1</v>
      </c>
      <c r="AJ230">
        <v>2</v>
      </c>
      <c r="AK230">
        <v>2</v>
      </c>
      <c r="AL230">
        <v>1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2</v>
      </c>
      <c r="AS230">
        <v>1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2</v>
      </c>
      <c r="BC230">
        <v>2</v>
      </c>
      <c r="BD230">
        <v>1</v>
      </c>
      <c r="BE230">
        <v>1</v>
      </c>
      <c r="BF230">
        <v>0</v>
      </c>
      <c r="BG230">
        <v>0</v>
      </c>
      <c r="BH230">
        <v>2</v>
      </c>
      <c r="BI230">
        <v>3</v>
      </c>
      <c r="BJ230">
        <v>0</v>
      </c>
      <c r="BK230">
        <v>0</v>
      </c>
      <c r="BL230">
        <v>1</v>
      </c>
      <c r="BM230">
        <v>1</v>
      </c>
      <c r="BN230">
        <v>2</v>
      </c>
      <c r="BO230">
        <v>2</v>
      </c>
      <c r="BP230">
        <v>3</v>
      </c>
      <c r="BQ230">
        <v>1</v>
      </c>
      <c r="BR230">
        <v>1</v>
      </c>
      <c r="BS230">
        <v>2</v>
      </c>
      <c r="BT230">
        <v>0</v>
      </c>
      <c r="BU230">
        <v>2</v>
      </c>
      <c r="BV230">
        <v>0</v>
      </c>
      <c r="BW230">
        <v>3</v>
      </c>
      <c r="BX230">
        <v>1</v>
      </c>
      <c r="BY230">
        <v>1</v>
      </c>
      <c r="BZ230">
        <v>1</v>
      </c>
      <c r="CA230">
        <v>0</v>
      </c>
      <c r="CB230">
        <v>4</v>
      </c>
      <c r="CC230">
        <v>4</v>
      </c>
      <c r="CD230">
        <v>1</v>
      </c>
      <c r="CE230">
        <v>5</v>
      </c>
      <c r="CF230">
        <v>0</v>
      </c>
      <c r="CG230">
        <v>0</v>
      </c>
      <c r="CH230">
        <v>3</v>
      </c>
      <c r="CI230">
        <v>1</v>
      </c>
      <c r="CJ230">
        <v>2</v>
      </c>
      <c r="CK230">
        <v>1</v>
      </c>
      <c r="CL230">
        <v>1</v>
      </c>
      <c r="CM230">
        <v>2</v>
      </c>
      <c r="CN230">
        <v>1</v>
      </c>
      <c r="CO230">
        <v>0</v>
      </c>
      <c r="CP230">
        <v>0</v>
      </c>
    </row>
    <row r="231" spans="1:94" x14ac:dyDescent="0.3">
      <c r="A231" s="3">
        <v>14</v>
      </c>
      <c r="B231" s="1" t="s">
        <v>532</v>
      </c>
      <c r="C231" s="3">
        <v>270102</v>
      </c>
      <c r="D231" t="s">
        <v>10360</v>
      </c>
      <c r="E231" s="3">
        <v>270102015</v>
      </c>
      <c r="F231" t="s">
        <v>7306</v>
      </c>
      <c r="G231" s="3">
        <v>78</v>
      </c>
      <c r="H231" t="s">
        <v>10719</v>
      </c>
      <c r="I231" s="3" t="s">
        <v>10725</v>
      </c>
      <c r="J231">
        <v>477</v>
      </c>
      <c r="K231" s="3">
        <v>1</v>
      </c>
      <c r="L231">
        <v>0</v>
      </c>
      <c r="M231" s="3">
        <v>0</v>
      </c>
      <c r="N231">
        <v>1</v>
      </c>
      <c r="O231" s="3">
        <v>0</v>
      </c>
      <c r="P231">
        <v>0</v>
      </c>
      <c r="Q231" s="3">
        <v>1</v>
      </c>
      <c r="R231">
        <v>0</v>
      </c>
      <c r="S231" s="3">
        <v>0</v>
      </c>
      <c r="T231" s="3">
        <v>0</v>
      </c>
      <c r="U231">
        <v>1</v>
      </c>
      <c r="V231">
        <v>0</v>
      </c>
      <c r="W231">
        <v>0</v>
      </c>
      <c r="X231">
        <v>2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2</v>
      </c>
      <c r="AF231">
        <v>2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1</v>
      </c>
      <c r="BC231">
        <v>0</v>
      </c>
      <c r="BD231">
        <v>3</v>
      </c>
      <c r="BE231">
        <v>0</v>
      </c>
      <c r="BF231">
        <v>0</v>
      </c>
      <c r="BG231">
        <v>1</v>
      </c>
      <c r="BH231">
        <v>0</v>
      </c>
      <c r="BI231">
        <v>1</v>
      </c>
      <c r="BJ231">
        <v>1</v>
      </c>
      <c r="BK231">
        <v>0</v>
      </c>
      <c r="BL231">
        <v>1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0</v>
      </c>
      <c r="BV231">
        <v>1</v>
      </c>
      <c r="BW231">
        <v>2</v>
      </c>
      <c r="BX231">
        <v>0</v>
      </c>
      <c r="BY231">
        <v>2</v>
      </c>
      <c r="BZ231">
        <v>0</v>
      </c>
      <c r="CA231">
        <v>0</v>
      </c>
      <c r="CB231">
        <v>0</v>
      </c>
      <c r="CC231">
        <v>0</v>
      </c>
      <c r="CD231">
        <v>2</v>
      </c>
      <c r="CE231">
        <v>0</v>
      </c>
      <c r="CF231">
        <v>1</v>
      </c>
      <c r="CG231">
        <v>0</v>
      </c>
      <c r="CH231">
        <v>0</v>
      </c>
      <c r="CI231">
        <v>2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1</v>
      </c>
      <c r="CP231">
        <v>1</v>
      </c>
    </row>
    <row r="232" spans="1:94" x14ac:dyDescent="0.3">
      <c r="A232" s="3">
        <v>14</v>
      </c>
      <c r="B232" s="1" t="s">
        <v>532</v>
      </c>
      <c r="C232" s="3">
        <v>270102</v>
      </c>
      <c r="D232" t="s">
        <v>10360</v>
      </c>
      <c r="E232" s="3">
        <v>270102015</v>
      </c>
      <c r="F232" t="s">
        <v>7306</v>
      </c>
      <c r="G232" s="3">
        <v>79</v>
      </c>
      <c r="H232" t="s">
        <v>10720</v>
      </c>
      <c r="I232" s="3" t="s">
        <v>10725</v>
      </c>
      <c r="J232">
        <v>477</v>
      </c>
      <c r="K232" s="3">
        <v>0</v>
      </c>
      <c r="L232">
        <v>1</v>
      </c>
      <c r="M232" s="3">
        <v>1</v>
      </c>
      <c r="N232">
        <v>0</v>
      </c>
      <c r="O232" s="3">
        <v>0</v>
      </c>
      <c r="P232">
        <v>0</v>
      </c>
      <c r="Q232" s="3">
        <v>0</v>
      </c>
      <c r="R232">
        <v>0</v>
      </c>
      <c r="S232" s="3">
        <v>0</v>
      </c>
      <c r="T232" s="3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1</v>
      </c>
      <c r="CC232">
        <v>1</v>
      </c>
      <c r="CD232">
        <v>0</v>
      </c>
      <c r="CE232">
        <v>0</v>
      </c>
      <c r="CF232">
        <v>2</v>
      </c>
      <c r="CG232">
        <v>1</v>
      </c>
      <c r="CH232">
        <v>0</v>
      </c>
      <c r="CI232">
        <v>1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</row>
    <row r="233" spans="1:94" x14ac:dyDescent="0.3">
      <c r="A233" s="3">
        <v>14</v>
      </c>
      <c r="B233" s="1" t="s">
        <v>532</v>
      </c>
      <c r="C233" s="3">
        <v>270102</v>
      </c>
      <c r="D233" t="s">
        <v>10360</v>
      </c>
      <c r="E233" s="3">
        <v>270102015</v>
      </c>
      <c r="F233" t="s">
        <v>7306</v>
      </c>
      <c r="G233" s="3">
        <v>80</v>
      </c>
      <c r="H233" t="s">
        <v>10721</v>
      </c>
      <c r="I233" s="3" t="s">
        <v>10725</v>
      </c>
      <c r="J233">
        <v>477</v>
      </c>
      <c r="K233" s="3">
        <v>1</v>
      </c>
      <c r="L233">
        <v>1</v>
      </c>
      <c r="M233" s="3">
        <v>0</v>
      </c>
      <c r="N233">
        <v>0</v>
      </c>
      <c r="O233" s="3">
        <v>2</v>
      </c>
      <c r="P233">
        <v>0</v>
      </c>
      <c r="Q233" s="3">
        <v>1</v>
      </c>
      <c r="R233">
        <v>1</v>
      </c>
      <c r="S233" s="3">
        <v>1</v>
      </c>
      <c r="T233" s="3">
        <v>0</v>
      </c>
      <c r="U233">
        <v>0</v>
      </c>
      <c r="V233">
        <v>0</v>
      </c>
      <c r="W233">
        <v>2</v>
      </c>
      <c r="X233">
        <v>0</v>
      </c>
      <c r="Y233">
        <v>1</v>
      </c>
      <c r="Z233">
        <v>1</v>
      </c>
      <c r="AA233">
        <v>2</v>
      </c>
      <c r="AB233">
        <v>3</v>
      </c>
      <c r="AC233">
        <v>1</v>
      </c>
      <c r="AD233">
        <v>2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0</v>
      </c>
      <c r="AQ233">
        <v>0</v>
      </c>
      <c r="AR233">
        <v>1</v>
      </c>
      <c r="AS233">
        <v>2</v>
      </c>
      <c r="AT233">
        <v>0</v>
      </c>
      <c r="AU233">
        <v>0</v>
      </c>
      <c r="AV233">
        <v>2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2</v>
      </c>
      <c r="BC233">
        <v>5</v>
      </c>
      <c r="BD233">
        <v>2</v>
      </c>
      <c r="BE233">
        <v>1</v>
      </c>
      <c r="BF233">
        <v>0</v>
      </c>
      <c r="BG233">
        <v>1</v>
      </c>
      <c r="BH233">
        <v>0</v>
      </c>
      <c r="BI233">
        <v>1</v>
      </c>
      <c r="BJ233">
        <v>1</v>
      </c>
      <c r="BK233">
        <v>0</v>
      </c>
      <c r="BL233">
        <v>0</v>
      </c>
      <c r="BM233">
        <v>2</v>
      </c>
      <c r="BN233">
        <v>2</v>
      </c>
      <c r="BO233">
        <v>1</v>
      </c>
      <c r="BP233">
        <v>3</v>
      </c>
      <c r="BQ233">
        <v>1</v>
      </c>
      <c r="BR233">
        <v>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</row>
    <row r="234" spans="1:94" x14ac:dyDescent="0.3">
      <c r="A234" s="3">
        <v>15</v>
      </c>
      <c r="B234" s="1" t="s">
        <v>519</v>
      </c>
      <c r="C234" s="3">
        <v>270102</v>
      </c>
      <c r="D234" t="s">
        <v>10360</v>
      </c>
      <c r="E234" s="3">
        <v>270102015</v>
      </c>
      <c r="F234" t="s">
        <v>7306</v>
      </c>
      <c r="G234" s="3">
        <v>43</v>
      </c>
      <c r="H234" t="s">
        <v>10684</v>
      </c>
      <c r="I234" s="3" t="s">
        <v>10725</v>
      </c>
      <c r="J234">
        <v>477</v>
      </c>
      <c r="K234" s="3">
        <v>1</v>
      </c>
      <c r="L234">
        <v>0</v>
      </c>
      <c r="M234" s="3">
        <v>1</v>
      </c>
      <c r="N234">
        <v>1</v>
      </c>
      <c r="O234" s="3">
        <v>2</v>
      </c>
      <c r="P234">
        <v>4</v>
      </c>
      <c r="Q234" s="3">
        <v>1</v>
      </c>
      <c r="R234">
        <v>4</v>
      </c>
      <c r="S234" s="3">
        <v>2</v>
      </c>
      <c r="T234" s="3">
        <v>0</v>
      </c>
      <c r="U234">
        <v>2</v>
      </c>
      <c r="V234">
        <v>1</v>
      </c>
      <c r="W234">
        <v>1</v>
      </c>
      <c r="X234">
        <v>4</v>
      </c>
      <c r="Y234">
        <v>0</v>
      </c>
      <c r="Z234">
        <v>2</v>
      </c>
      <c r="AA234">
        <v>0</v>
      </c>
      <c r="AB234">
        <v>2</v>
      </c>
      <c r="AC234">
        <v>2</v>
      </c>
      <c r="AD234">
        <v>0</v>
      </c>
      <c r="AE234">
        <v>0</v>
      </c>
      <c r="AF234">
        <v>2</v>
      </c>
      <c r="AG234">
        <v>1</v>
      </c>
      <c r="AH234">
        <v>2</v>
      </c>
      <c r="AI234">
        <v>1</v>
      </c>
      <c r="AJ234">
        <v>0</v>
      </c>
      <c r="AK234">
        <v>2</v>
      </c>
      <c r="AL234">
        <v>1</v>
      </c>
      <c r="AM234">
        <v>3</v>
      </c>
      <c r="AN234">
        <v>0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2</v>
      </c>
      <c r="AU234">
        <v>0</v>
      </c>
      <c r="AV234">
        <v>1</v>
      </c>
      <c r="AW234">
        <v>3</v>
      </c>
      <c r="AX234">
        <v>1</v>
      </c>
      <c r="AY234">
        <v>1</v>
      </c>
      <c r="AZ234">
        <v>2</v>
      </c>
      <c r="BA234">
        <v>0</v>
      </c>
      <c r="BB234">
        <v>2</v>
      </c>
      <c r="BC234">
        <v>1</v>
      </c>
      <c r="BD234">
        <v>1</v>
      </c>
      <c r="BE234">
        <v>1</v>
      </c>
      <c r="BF234">
        <v>2</v>
      </c>
      <c r="BG234">
        <v>0</v>
      </c>
      <c r="BH234">
        <v>0</v>
      </c>
      <c r="BI234">
        <v>1</v>
      </c>
      <c r="BJ234">
        <v>3</v>
      </c>
      <c r="BK234">
        <v>6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2</v>
      </c>
      <c r="BU234">
        <v>0</v>
      </c>
      <c r="BV234">
        <v>1</v>
      </c>
      <c r="BW234">
        <v>2</v>
      </c>
      <c r="BX234">
        <v>1</v>
      </c>
      <c r="BY234">
        <v>0</v>
      </c>
      <c r="BZ234">
        <v>1</v>
      </c>
      <c r="CA234">
        <v>0</v>
      </c>
      <c r="CB234">
        <v>4</v>
      </c>
      <c r="CC234">
        <v>3</v>
      </c>
      <c r="CD234">
        <v>0</v>
      </c>
      <c r="CE234">
        <v>1</v>
      </c>
      <c r="CF234">
        <v>1</v>
      </c>
      <c r="CG234">
        <v>5</v>
      </c>
      <c r="CH234">
        <v>1</v>
      </c>
      <c r="CI234">
        <v>1</v>
      </c>
      <c r="CJ234">
        <v>2</v>
      </c>
      <c r="CK234">
        <v>0</v>
      </c>
      <c r="CL234">
        <v>0</v>
      </c>
      <c r="CM234">
        <v>2</v>
      </c>
      <c r="CN234">
        <v>4</v>
      </c>
      <c r="CO234">
        <v>5</v>
      </c>
      <c r="CP234">
        <v>5</v>
      </c>
    </row>
    <row r="235" spans="1:94" x14ac:dyDescent="0.3">
      <c r="A235" s="3">
        <v>16</v>
      </c>
      <c r="B235" s="1" t="s">
        <v>537</v>
      </c>
      <c r="C235" s="3">
        <v>270102</v>
      </c>
      <c r="D235" t="s">
        <v>10360</v>
      </c>
      <c r="E235" s="3">
        <v>270102015</v>
      </c>
      <c r="F235" t="s">
        <v>7306</v>
      </c>
      <c r="G235" s="3">
        <v>81</v>
      </c>
      <c r="H235" t="s">
        <v>10722</v>
      </c>
      <c r="I235" s="3" t="s">
        <v>10725</v>
      </c>
      <c r="J235">
        <v>477</v>
      </c>
      <c r="K235" s="3">
        <v>2</v>
      </c>
      <c r="L235">
        <v>0</v>
      </c>
      <c r="M235" s="3">
        <v>1</v>
      </c>
      <c r="N235">
        <v>1</v>
      </c>
      <c r="O235" s="3">
        <v>4</v>
      </c>
      <c r="P235">
        <v>0</v>
      </c>
      <c r="Q235" s="3">
        <v>2</v>
      </c>
      <c r="R235">
        <v>1</v>
      </c>
      <c r="S235" s="3">
        <v>3</v>
      </c>
      <c r="T235" s="3">
        <v>4</v>
      </c>
      <c r="U235">
        <v>3</v>
      </c>
      <c r="V235">
        <v>0</v>
      </c>
      <c r="W235">
        <v>1</v>
      </c>
      <c r="X235">
        <v>2</v>
      </c>
      <c r="Y235">
        <v>1</v>
      </c>
      <c r="Z235">
        <v>1</v>
      </c>
      <c r="AA235">
        <v>0</v>
      </c>
      <c r="AB235">
        <v>2</v>
      </c>
      <c r="AC235">
        <v>0</v>
      </c>
      <c r="AD235">
        <v>0</v>
      </c>
      <c r="AE235">
        <v>3</v>
      </c>
      <c r="AF235">
        <v>4</v>
      </c>
      <c r="AG235">
        <v>2</v>
      </c>
      <c r="AH235">
        <v>1</v>
      </c>
      <c r="AI235">
        <v>1</v>
      </c>
      <c r="AJ235">
        <v>3</v>
      </c>
      <c r="AK235">
        <v>1</v>
      </c>
      <c r="AL235">
        <v>2</v>
      </c>
      <c r="AM235">
        <v>0</v>
      </c>
      <c r="AN235">
        <v>2</v>
      </c>
      <c r="AO235">
        <v>3</v>
      </c>
      <c r="AP235">
        <v>2</v>
      </c>
      <c r="AQ235">
        <v>0</v>
      </c>
      <c r="AR235">
        <v>4</v>
      </c>
      <c r="AS235">
        <v>1</v>
      </c>
      <c r="AT235">
        <v>4</v>
      </c>
      <c r="AU235">
        <v>2</v>
      </c>
      <c r="AV235">
        <v>1</v>
      </c>
      <c r="AW235">
        <v>2</v>
      </c>
      <c r="AX235">
        <v>3</v>
      </c>
      <c r="AY235">
        <v>3</v>
      </c>
      <c r="AZ235">
        <v>1</v>
      </c>
      <c r="BA235">
        <v>3</v>
      </c>
      <c r="BB235">
        <v>0</v>
      </c>
      <c r="BC235">
        <v>1</v>
      </c>
      <c r="BD235">
        <v>0</v>
      </c>
      <c r="BE235">
        <v>2</v>
      </c>
      <c r="BF235">
        <v>4</v>
      </c>
      <c r="BG235">
        <v>1</v>
      </c>
      <c r="BH235">
        <v>1</v>
      </c>
      <c r="BI235">
        <v>1</v>
      </c>
      <c r="BJ235">
        <v>4</v>
      </c>
      <c r="BK235">
        <v>3</v>
      </c>
      <c r="BL235">
        <v>2</v>
      </c>
      <c r="BM235">
        <v>3</v>
      </c>
      <c r="BN235">
        <v>1</v>
      </c>
      <c r="BO235">
        <v>3</v>
      </c>
      <c r="BP235">
        <v>1</v>
      </c>
      <c r="BQ235">
        <v>1</v>
      </c>
      <c r="BR235">
        <v>1</v>
      </c>
      <c r="BS235">
        <v>2</v>
      </c>
      <c r="BT235">
        <v>1</v>
      </c>
      <c r="BU235">
        <v>0</v>
      </c>
      <c r="BV235">
        <v>5</v>
      </c>
      <c r="BW235">
        <v>3</v>
      </c>
      <c r="BX235">
        <v>1</v>
      </c>
      <c r="BY235">
        <v>3</v>
      </c>
      <c r="BZ235">
        <v>1</v>
      </c>
      <c r="CA235">
        <v>2</v>
      </c>
      <c r="CB235">
        <v>2</v>
      </c>
      <c r="CC235">
        <v>2</v>
      </c>
      <c r="CD235">
        <v>2</v>
      </c>
      <c r="CE235">
        <v>4</v>
      </c>
      <c r="CF235">
        <v>5</v>
      </c>
      <c r="CG235">
        <v>1</v>
      </c>
      <c r="CH235">
        <v>4</v>
      </c>
      <c r="CI235">
        <v>2</v>
      </c>
      <c r="CJ235">
        <v>4</v>
      </c>
      <c r="CK235">
        <v>0</v>
      </c>
      <c r="CL235">
        <v>5</v>
      </c>
      <c r="CM235">
        <v>0</v>
      </c>
      <c r="CN235">
        <v>0</v>
      </c>
      <c r="CO235">
        <v>1</v>
      </c>
      <c r="CP235">
        <v>1</v>
      </c>
    </row>
    <row r="236" spans="1:94" x14ac:dyDescent="0.3">
      <c r="A236" s="3">
        <v>16</v>
      </c>
      <c r="B236" s="1" t="s">
        <v>537</v>
      </c>
      <c r="C236" s="3">
        <v>270102</v>
      </c>
      <c r="D236" t="s">
        <v>10360</v>
      </c>
      <c r="E236" s="3">
        <v>270102015</v>
      </c>
      <c r="F236" t="s">
        <v>7306</v>
      </c>
      <c r="G236" s="3">
        <v>82</v>
      </c>
      <c r="H236" t="s">
        <v>10723</v>
      </c>
      <c r="I236" s="3" t="s">
        <v>10725</v>
      </c>
      <c r="J236">
        <v>477</v>
      </c>
      <c r="K236" s="3">
        <v>0</v>
      </c>
      <c r="L236">
        <v>0</v>
      </c>
      <c r="M236" s="3">
        <v>0</v>
      </c>
      <c r="N236">
        <v>0</v>
      </c>
      <c r="O236" s="3">
        <v>0</v>
      </c>
      <c r="P236">
        <v>0</v>
      </c>
      <c r="Q236" s="3">
        <v>0</v>
      </c>
      <c r="R236">
        <v>0</v>
      </c>
      <c r="S236" s="3">
        <v>0</v>
      </c>
      <c r="T236" s="3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1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1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2</v>
      </c>
      <c r="CD236">
        <v>0</v>
      </c>
      <c r="CE236">
        <v>1</v>
      </c>
      <c r="CF236">
        <v>0</v>
      </c>
      <c r="CG236">
        <v>1</v>
      </c>
      <c r="CH236">
        <v>2</v>
      </c>
      <c r="CI236">
        <v>0</v>
      </c>
      <c r="CJ236">
        <v>2</v>
      </c>
      <c r="CK236">
        <v>0</v>
      </c>
      <c r="CL236">
        <v>0</v>
      </c>
      <c r="CM236">
        <v>1</v>
      </c>
      <c r="CN236">
        <v>1</v>
      </c>
      <c r="CO236">
        <v>0</v>
      </c>
      <c r="CP236">
        <v>0</v>
      </c>
    </row>
    <row r="237" spans="1:94" x14ac:dyDescent="0.3">
      <c r="A237" s="3">
        <v>16</v>
      </c>
      <c r="B237" s="1" t="s">
        <v>537</v>
      </c>
      <c r="C237" s="3">
        <v>270102</v>
      </c>
      <c r="D237" t="s">
        <v>10360</v>
      </c>
      <c r="E237" s="3">
        <v>270102015</v>
      </c>
      <c r="F237" t="s">
        <v>7306</v>
      </c>
      <c r="G237" s="3">
        <v>24</v>
      </c>
      <c r="H237" t="s">
        <v>10665</v>
      </c>
      <c r="I237" s="3" t="s">
        <v>10725</v>
      </c>
      <c r="J237">
        <v>477</v>
      </c>
      <c r="K237" s="3">
        <v>1</v>
      </c>
      <c r="L237">
        <v>0</v>
      </c>
      <c r="M237" s="3">
        <v>1</v>
      </c>
      <c r="N237">
        <v>0</v>
      </c>
      <c r="O237" s="3">
        <v>0</v>
      </c>
      <c r="P237">
        <v>0</v>
      </c>
      <c r="Q237" s="3">
        <v>0</v>
      </c>
      <c r="R237">
        <v>0</v>
      </c>
      <c r="S237" s="3">
        <v>1</v>
      </c>
      <c r="T237" s="3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</v>
      </c>
      <c r="AT237">
        <v>0</v>
      </c>
      <c r="AU237">
        <v>2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3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2</v>
      </c>
      <c r="BR237">
        <v>0</v>
      </c>
      <c r="BS237">
        <v>0</v>
      </c>
      <c r="BT237">
        <v>0</v>
      </c>
      <c r="BU237">
        <v>0</v>
      </c>
      <c r="BV237">
        <v>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1</v>
      </c>
      <c r="CD237">
        <v>0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2</v>
      </c>
      <c r="CP23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w Z v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B m 9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v R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w Z v R U v o 5 + 8 6 j A A A A 9 Q A A A B I A A A A A A A A A A A A A A A A A A A A A A E N v b m Z p Z y 9 Q Y W N r Y W d l L n h t b F B L A Q I t A B Q A A g A I A M G b 0 V I P y u m r p A A A A O k A A A A T A A A A A A A A A A A A A A A A A O 8 A A A B b Q 2 9 u d G V u d F 9 U e X B l c 1 0 u e G 1 s U E s B A i 0 A F A A C A A g A w Z v R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3 V D A w O j Q 3 O j M y L j A 5 N T Y 1 M j B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1 Q w M D o 0 N z o y N i 4 3 O D M 0 O T M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2 L T E 3 V D A w O j Q 3 O j E 5 L j Q 3 N T c 4 N D B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g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x N 1 Q w M D o 1 N D o w O S 4 x M j c 2 N j A 2 W i I g L z 4 8 R W 5 0 c n k g V H l w Z T 0 i U X V l c n l J R C I g V m F s d W U 9 I n M z Y j c 1 O W Q y N S 0 y N j l j L T Q 1 Y j k t Y T B h O C 0 4 M m U 2 M z l l N D E w Z D U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B h c m F t Z X R y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d U M j M 6 M z A 6 M D I u M T k 2 M D Y 0 N l o i I C 8 + P E V u d H J 5 I F R 5 c G U 9 I k Z p b G x D b 2 x 1 b W 5 U e X B l c y I g V m F s d W U 9 I n N B d 1 l E Q m d N R 0 F 3 T U d C Z 1 l H Q m c 9 P S I g L z 4 8 R W 5 0 c n k g V H l w Z T 0 i U X V l c n l J R C I g V m F s d W U 9 I n M w N D k w Z D l m Z S 0 y O G N i L T Q x Y T Y t O W E 5 O C 1 k Y T Q 5 N T U z N T Y 4 M j I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1 B y b 2 R 1 Y 3 R v J n F 1 b 3 Q 7 L C Z x d W 9 0 O 0 l k X 2 N h d G V n b 3 L D r W E m c X V v d D s s J n F 1 b 3 Q 7 Q 2 9 y c i Z x d W 9 0 O y w m c X V v d D t D Y X R l Z 2 9 y w 6 1 h J n F 1 b 3 Q 7 L C Z x d W 9 0 O 0 R l c 2 N y a X B j a W 9 u J n F 1 b 3 Q 7 L C Z x d W 9 0 O 0 F 1 e G l s a W F y J n F 1 b 3 Q 7 L C Z x d W 9 0 O 0 N h c n B l d G E g R 0 l U S F V C J n F 1 b 3 Q 7 L C Z x d W 9 0 O 0 N v Z G l n b y Z x d W 9 0 O 1 0 i I C 8 + P E V u d H J 5 I F R 5 c G U 9 I k Z p b G x D b 3 V u d C I g V m F s d W U 9 I m w y N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B C 4 z 3 5 x 6 V e i I p n J J Q u f B / 8 n 7 x k 9 A p 9 F C R V u X P i R y Q y x A A A A A A O g A A A A A I A A C A A A A D + / j j l h 2 r d m N F k x l m E g P m F k M 9 9 4 v + P G a R v E X G A s E I c 9 F A A A A D U d 4 I 1 Q X 9 n i F 9 3 j a 0 J D m C M V K a i L Y 1 0 O 5 c t 4 0 P j 1 O x g 3 Q k G P E X S g I p r Y x B g e c Y Y o 0 a k r M j Q f j t q h J / k R c D Q G M e R 5 d Q a a w I t t A h E y P / f S E G + F E A A A A C M o J S V 5 k 7 3 U / 7 e U H H P z E t V g Q l J F I 6 Q G h O + r L p A y 6 J r m C G z z u q W L T c O V O P A F + 1 J Z t Q e o r 4 P e a n D S p Q j F w R 6 P a z 0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10</vt:i4>
      </vt:variant>
    </vt:vector>
  </HeadingPairs>
  <TitlesOfParts>
    <vt:vector size="27" baseType="lpstr">
      <vt:lpstr>RESUMEN</vt:lpstr>
      <vt:lpstr>Región</vt:lpstr>
      <vt:lpstr>PRODUCTO</vt:lpstr>
      <vt:lpstr>CATEGORÍA</vt:lpstr>
      <vt:lpstr>Juzgado de Garantía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2021-05-07T23:06:39Z</dcterms:created>
  <dcterms:modified xsi:type="dcterms:W3CDTF">2021-06-18T01:33:26Z</dcterms:modified>
</cp:coreProperties>
</file>